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cyunga\Desktop\Carpeta ESSA\Carpeta Julio Yunga\Carpeta Recursos y Actividades de Salud\Archivos RAS 2013\Anuario RAS 2013\06 Tabulados\"/>
    </mc:Choice>
  </mc:AlternateContent>
  <bookViews>
    <workbookView xWindow="-15" yWindow="45" windowWidth="10260" windowHeight="8055" firstSheet="2" activeTab="2"/>
  </bookViews>
  <sheets>
    <sheet name="ga8" sheetId="129" state="hidden" r:id="rId1"/>
    <sheet name="g8" sheetId="128" state="hidden" r:id="rId2"/>
    <sheet name="INDICE" sheetId="140" r:id="rId3"/>
    <sheet name="1.1.1" sheetId="141" r:id="rId4"/>
    <sheet name="1.1.2" sheetId="142" r:id="rId5"/>
    <sheet name="2.1.1" sheetId="143" r:id="rId6"/>
    <sheet name="2.1.2" sheetId="145" r:id="rId7"/>
    <sheet name="2.1.3" sheetId="146" r:id="rId8"/>
    <sheet name="2.1.4" sheetId="147" r:id="rId9"/>
    <sheet name="2.1.5" sheetId="148" r:id="rId10"/>
    <sheet name="2.1.6 " sheetId="159" r:id="rId11"/>
    <sheet name="2.1.7" sheetId="248" r:id="rId12"/>
    <sheet name="2.1.8" sheetId="154" r:id="rId13"/>
    <sheet name="2.1.9" sheetId="155" r:id="rId14"/>
    <sheet name="2.1.10" sheetId="156" r:id="rId15"/>
    <sheet name="2.1.11" sheetId="157" r:id="rId16"/>
    <sheet name="2.1.12" sheetId="158" r:id="rId17"/>
    <sheet name="GRAF6a" sheetId="101" state="hidden" r:id="rId18"/>
    <sheet name="3.1.1" sheetId="144" r:id="rId19"/>
    <sheet name="3.1.2" sheetId="249" r:id="rId20"/>
    <sheet name="4.1.1" sheetId="1" r:id="rId21"/>
    <sheet name="4.1.2" sheetId="4" r:id="rId22"/>
    <sheet name="4.1.3" sheetId="5" r:id="rId23"/>
    <sheet name="4.1.4" sheetId="6" r:id="rId24"/>
    <sheet name="4.1.5" sheetId="7" r:id="rId25"/>
    <sheet name="4.1.6" sheetId="250" r:id="rId26"/>
    <sheet name="4.1.7" sheetId="9" r:id="rId27"/>
    <sheet name="4.1.8" sheetId="10" r:id="rId28"/>
    <sheet name="4.1.9" sheetId="11" r:id="rId29"/>
    <sheet name="4.1.10" sheetId="12" r:id="rId30"/>
    <sheet name="4.1.11" sheetId="13" r:id="rId31"/>
    <sheet name="4.1.12" sheetId="14" r:id="rId32"/>
    <sheet name="4.1.13" sheetId="15" r:id="rId33"/>
    <sheet name="4.1.14" sheetId="16" r:id="rId34"/>
    <sheet name="4.1.15" sheetId="17" r:id="rId35"/>
    <sheet name="4.1.16" sheetId="18" r:id="rId36"/>
    <sheet name="4.1.17" sheetId="19" r:id="rId37"/>
    <sheet name="4.1.18.1" sheetId="20" r:id="rId38"/>
    <sheet name="4.1.18.2" sheetId="21" r:id="rId39"/>
    <sheet name="4.1.19" sheetId="22" r:id="rId40"/>
    <sheet name="4.1.20" sheetId="23" r:id="rId41"/>
    <sheet name="4.1.21" sheetId="24" r:id="rId42"/>
    <sheet name="4.1.22" sheetId="25" r:id="rId43"/>
    <sheet name="4.1.23" sheetId="26" r:id="rId44"/>
    <sheet name="4.1.24" sheetId="27" r:id="rId45"/>
    <sheet name="4.1.25.1" sheetId="28" r:id="rId46"/>
    <sheet name="4.1.25.2" sheetId="29" r:id="rId47"/>
    <sheet name="4.1.26" sheetId="30" r:id="rId48"/>
    <sheet name="4.1.27" sheetId="31" r:id="rId49"/>
    <sheet name="4.1.28" sheetId="32" r:id="rId50"/>
    <sheet name="4.1.29" sheetId="33" r:id="rId51"/>
    <sheet name="4.1.30" sheetId="34" r:id="rId52"/>
    <sheet name="4.1.31" sheetId="35" r:id="rId53"/>
    <sheet name="4.1.32" sheetId="36" r:id="rId54"/>
    <sheet name="4.1.33" sheetId="37" r:id="rId55"/>
    <sheet name="4.1.34" sheetId="38" r:id="rId56"/>
    <sheet name="ANX2001" sheetId="83" state="hidden" r:id="rId57"/>
    <sheet name="ANX2002" sheetId="84" state="hidden" r:id="rId58"/>
    <sheet name="4.1.35" sheetId="204" r:id="rId59"/>
    <sheet name="4.1.36" sheetId="205" r:id="rId60"/>
    <sheet name="4.1.37" sheetId="206" r:id="rId61"/>
    <sheet name="4.1.38" sheetId="207" r:id="rId62"/>
    <sheet name="4.1.39" sheetId="208" r:id="rId63"/>
    <sheet name="4.1.40" sheetId="209" r:id="rId64"/>
    <sheet name="4.1.41" sheetId="210" r:id="rId65"/>
    <sheet name="4.1.42" sheetId="211" r:id="rId66"/>
    <sheet name="4.1.43" sheetId="212" r:id="rId67"/>
    <sheet name="4.1.44" sheetId="213" r:id="rId68"/>
    <sheet name="4.1.45.1" sheetId="214" r:id="rId69"/>
    <sheet name="4.1.45.2" sheetId="215" r:id="rId70"/>
    <sheet name="4.1.46" sheetId="216" r:id="rId71"/>
    <sheet name="4.1.47" sheetId="217" r:id="rId72"/>
    <sheet name="4.1.48" sheetId="218" r:id="rId73"/>
    <sheet name="4.1.49" sheetId="219" r:id="rId74"/>
    <sheet name="4.1.50" sheetId="220" r:id="rId75"/>
    <sheet name="4.1.51" sheetId="221" r:id="rId76"/>
    <sheet name="4.1.52.1" sheetId="222" r:id="rId77"/>
    <sheet name="4.1.52.2" sheetId="223" r:id="rId78"/>
    <sheet name="4.1.53" sheetId="224" r:id="rId79"/>
    <sheet name="4.1.54" sheetId="225" r:id="rId80"/>
    <sheet name="4.1.55" sheetId="226" r:id="rId81"/>
    <sheet name="4.1.56" sheetId="227" r:id="rId82"/>
    <sheet name="4.1.57" sheetId="228" r:id="rId83"/>
    <sheet name="4.1.58" sheetId="229" r:id="rId84"/>
    <sheet name="4.1.59" sheetId="230" r:id="rId85"/>
    <sheet name="4.1.60" sheetId="231" r:id="rId86"/>
    <sheet name="4.1.61" sheetId="232" r:id="rId87"/>
    <sheet name="4.1.62" sheetId="233" r:id="rId88"/>
    <sheet name="4.1.63" sheetId="234" r:id="rId89"/>
    <sheet name="4.1.64" sheetId="235" r:id="rId90"/>
    <sheet name="4.1.65" sheetId="236" r:id="rId91"/>
    <sheet name="4.1.66" sheetId="237" r:id="rId92"/>
    <sheet name="4.1.67" sheetId="238" r:id="rId93"/>
    <sheet name="4.1.68.1" sheetId="239" r:id="rId94"/>
    <sheet name="4.1.68.2" sheetId="240" r:id="rId95"/>
    <sheet name="4.1.69" sheetId="241" r:id="rId96"/>
    <sheet name="4.1.70" sheetId="242" r:id="rId97"/>
    <sheet name="4.1.71" sheetId="243" r:id="rId98"/>
    <sheet name="4.1.72" sheetId="244" r:id="rId99"/>
    <sheet name="4.1.73" sheetId="245" r:id="rId100"/>
    <sheet name="4.1.74" sheetId="246" r:id="rId101"/>
    <sheet name="4.1.75" sheetId="247" r:id="rId102"/>
    <sheet name="5.1.1" sheetId="85" r:id="rId103"/>
    <sheet name="5.1.2" sheetId="86" r:id="rId104"/>
    <sheet name="5.1.3" sheetId="87" r:id="rId105"/>
    <sheet name="5.1.4" sheetId="88" r:id="rId106"/>
    <sheet name="5.1.5" sheetId="89" r:id="rId107"/>
    <sheet name="5.1.6" sheetId="90" r:id="rId108"/>
    <sheet name="5.1.7" sheetId="91" r:id="rId109"/>
    <sheet name="5.1.8" sheetId="92" r:id="rId110"/>
    <sheet name="5.1.9" sheetId="93" r:id="rId111"/>
    <sheet name="5.1.10" sheetId="136" r:id="rId112"/>
    <sheet name="6.1.1" sheetId="132" r:id="rId113"/>
    <sheet name="6.1.2" sheetId="139" r:id="rId114"/>
    <sheet name="6.1.3" sheetId="133" r:id="rId115"/>
    <sheet name="6.1.4" sheetId="134" r:id="rId116"/>
    <sheet name="6.1.5" sheetId="135" r:id="rId117"/>
  </sheets>
  <definedNames>
    <definedName name="_xlnm._FilterDatabase" localSheetId="11" hidden="1">'2.1.7'!$K$590:$L$607</definedName>
    <definedName name="_xlnm.Print_Area" localSheetId="3">'1.1.1'!$A$1:$R$45</definedName>
    <definedName name="_xlnm.Print_Area" localSheetId="4">'1.1.2'!$A$1:$Q$26</definedName>
    <definedName name="_xlnm.Print_Area" localSheetId="5">'2.1.1'!$A$2:$K$37</definedName>
    <definedName name="_xlnm.Print_Area" localSheetId="14">'2.1.10'!$A$2:$AA$42</definedName>
    <definedName name="_xlnm.Print_Area" localSheetId="15">'2.1.11'!$A$1:$AA$44</definedName>
    <definedName name="_xlnm.Print_Area" localSheetId="16">'2.1.12'!$A$2:$AA$42</definedName>
    <definedName name="_xlnm.Print_Area" localSheetId="6">'2.1.2'!$A$2:$M$41</definedName>
    <definedName name="_xlnm.Print_Area" localSheetId="7">'2.1.3'!$A$2:$M$32</definedName>
    <definedName name="_xlnm.Print_Area" localSheetId="8">'2.1.4'!$A$1:$N$45</definedName>
    <definedName name="_xlnm.Print_Area" localSheetId="9">'2.1.5'!$A$1:$R$44</definedName>
    <definedName name="_xlnm.Print_Area" localSheetId="10">'2.1.6 '!$A$1:$O$35</definedName>
    <definedName name="_xlnm.Print_Area" localSheetId="11">'2.1.7'!$A$1:$Q$46</definedName>
    <definedName name="_xlnm.Print_Area" localSheetId="12">'2.1.8'!$A$2:$AA$48</definedName>
    <definedName name="_xlnm.Print_Area" localSheetId="13">'2.1.9'!$B$2:$AB$47</definedName>
    <definedName name="_xlnm.Print_Area" localSheetId="18">'3.1.1'!$A$1:$N$30</definedName>
    <definedName name="_xlnm.Print_Area" localSheetId="19">'3.1.2'!$A$1:$S$37</definedName>
    <definedName name="_xlnm.Print_Area" localSheetId="20">'4.1.1'!$A$1:$N$38</definedName>
    <definedName name="_xlnm.Print_Area" localSheetId="29">'4.1.10'!$A$1:$V$39</definedName>
    <definedName name="_xlnm.Print_Area" localSheetId="30">'4.1.11'!$A$1:$V$28</definedName>
    <definedName name="_xlnm.Print_Area" localSheetId="31">'4.1.12'!$A$1:$L$27</definedName>
    <definedName name="_xlnm.Print_Area" localSheetId="32">'4.1.13'!$A$1:$F$27</definedName>
    <definedName name="_xlnm.Print_Area" localSheetId="33">'4.1.14'!$A$1:$F$26</definedName>
    <definedName name="_xlnm.Print_Area" localSheetId="34">'4.1.15'!$A$1:$L$38</definedName>
    <definedName name="_xlnm.Print_Area" localSheetId="35">'4.1.16'!$A$1:$F$36</definedName>
    <definedName name="_xlnm.Print_Area" localSheetId="36">'4.1.17'!$A$1:$F$35</definedName>
    <definedName name="_xlnm.Print_Area" localSheetId="37">'4.1.18.1'!$A$1:$R$37</definedName>
    <definedName name="_xlnm.Print_Area" localSheetId="38">'4.1.18.2'!$A$1:$R$38</definedName>
    <definedName name="_xlnm.Print_Area" localSheetId="39">'4.1.19'!$A$1:$M$34</definedName>
    <definedName name="_xlnm.Print_Area" localSheetId="21">'4.1.2'!$A$1:$W$28</definedName>
    <definedName name="_xlnm.Print_Area" localSheetId="40">'4.1.20'!$A$1:$L$37</definedName>
    <definedName name="_xlnm.Print_Area" localSheetId="41">'4.1.21'!$A$1:$K$34</definedName>
    <definedName name="_xlnm.Print_Area" localSheetId="42">'4.1.22'!$A$1:$R$38</definedName>
    <definedName name="_xlnm.Print_Area" localSheetId="43">'4.1.23'!$A$1:$L$39</definedName>
    <definedName name="_xlnm.Print_Area" localSheetId="44">'4.1.24'!$A$1:$U$35</definedName>
    <definedName name="_xlnm.Print_Area" localSheetId="45">'4.1.25.1'!$A$1:$I$35</definedName>
    <definedName name="_xlnm.Print_Area" localSheetId="46">'4.1.25.2'!$A$1:$R$36</definedName>
    <definedName name="_xlnm.Print_Area" localSheetId="47">'4.1.26'!$A$1:$L$35</definedName>
    <definedName name="_xlnm.Print_Area" localSheetId="48">'4.1.27'!$A$1:$P$37</definedName>
    <definedName name="_xlnm.Print_Area" localSheetId="49">'4.1.28'!$A$1:$P$35</definedName>
    <definedName name="_xlnm.Print_Area" localSheetId="50">'4.1.29'!$A$1:$P$33</definedName>
    <definedName name="_xlnm.Print_Area" localSheetId="22">'4.1.3'!$A$1:$X$24</definedName>
    <definedName name="_xlnm.Print_Area" localSheetId="51">'4.1.30'!$A$1:$P$34</definedName>
    <definedName name="_xlnm.Print_Area" localSheetId="52">'4.1.31'!$A$1:$S$36</definedName>
    <definedName name="_xlnm.Print_Area" localSheetId="53">'4.1.32'!$A$1:$S$37</definedName>
    <definedName name="_xlnm.Print_Area" localSheetId="54">'4.1.33'!$A$1:$V$23</definedName>
    <definedName name="_xlnm.Print_Area" localSheetId="55">'4.1.34'!$A$1:$U$24</definedName>
    <definedName name="_xlnm.Print_Area" localSheetId="58">'4.1.35'!$A$1:$P$22</definedName>
    <definedName name="_xlnm.Print_Area" localSheetId="59">'4.1.36'!$A$1:$S$22</definedName>
    <definedName name="_xlnm.Print_Area" localSheetId="60">'4.1.37'!$A$1:$V$22</definedName>
    <definedName name="_xlnm.Print_Area" localSheetId="61">'4.1.38'!$A$1:$U$22</definedName>
    <definedName name="_xlnm.Print_Area" localSheetId="62">'4.1.39'!$A$1:$P$23</definedName>
    <definedName name="_xlnm.Print_Area" localSheetId="23">'4.1.4'!$A$1:$T$32</definedName>
    <definedName name="_xlnm.Print_Area" localSheetId="63">'4.1.40'!$A$1:$Q$35</definedName>
    <definedName name="_xlnm.Print_Area" localSheetId="64">'4.1.41'!$A$1:$G$95</definedName>
    <definedName name="_xlnm.Print_Area" localSheetId="65">'4.1.42'!$A$1:$G$80</definedName>
    <definedName name="_xlnm.Print_Area" localSheetId="66">'4.1.43'!$A$1:$G$92</definedName>
    <definedName name="_xlnm.Print_Area" localSheetId="67">'4.1.44'!$A$1:$W$35</definedName>
    <definedName name="_xlnm.Print_Area" localSheetId="68">'4.1.45.1'!$A$1:$T$36</definedName>
    <definedName name="_xlnm.Print_Area" localSheetId="69">'4.1.45.2'!$A$1:$W$35</definedName>
    <definedName name="_xlnm.Print_Area" localSheetId="70">'4.1.46'!$A$1:$Y$34</definedName>
    <definedName name="_xlnm.Print_Area" localSheetId="71">'4.1.47'!$A$1:$V$45</definedName>
    <definedName name="_xlnm.Print_Area" localSheetId="72">'4.1.48'!$A$1:$V$32</definedName>
    <definedName name="_xlnm.Print_Area" localSheetId="73">'4.1.49'!$A$1:$S$47</definedName>
    <definedName name="_xlnm.Print_Area" localSheetId="24">'4.1.5'!$A$1:$Q$35</definedName>
    <definedName name="_xlnm.Print_Area" localSheetId="74">'4.1.50'!$A$1:$S$30</definedName>
    <definedName name="_xlnm.Print_Area" localSheetId="75">'4.1.51'!$A$1:$W$37</definedName>
    <definedName name="_xlnm.Print_Area" localSheetId="76">'4.1.52.1'!$A$1:$T$35</definedName>
    <definedName name="_xlnm.Print_Area" localSheetId="77">'4.1.52.2'!$A$1:$V$36</definedName>
    <definedName name="_xlnm.Print_Area" localSheetId="78">'4.1.53'!$A$1:$Y$36</definedName>
    <definedName name="_xlnm.Print_Area" localSheetId="79">'4.1.54'!$A$1:$V$45</definedName>
    <definedName name="_xlnm.Print_Area" localSheetId="80">'4.1.55'!$A$1:$V$30</definedName>
    <definedName name="_xlnm.Print_Area" localSheetId="81">'4.1.56'!$A$1:$K$94</definedName>
    <definedName name="_xlnm.Print_Area" localSheetId="82">'4.1.57'!$A$1:$Q$37</definedName>
    <definedName name="_xlnm.Print_Area" localSheetId="83">'4.1.58'!$A$1:$G$34</definedName>
    <definedName name="_xlnm.Print_Area" localSheetId="84">'4.1.59'!$A$1:$R$36</definedName>
    <definedName name="_xlnm.Print_Area" localSheetId="25">'4.1.6'!$A$1:$V$35</definedName>
    <definedName name="_xlnm.Print_Area" localSheetId="85">'4.1.60'!$A$1:$S$37</definedName>
    <definedName name="_xlnm.Print_Area" localSheetId="86">'4.1.61'!$A$1:$W$36</definedName>
    <definedName name="_xlnm.Print_Area" localSheetId="87">'4.1.62'!$A$1:$S$39</definedName>
    <definedName name="_xlnm.Print_Area" localSheetId="88">'4.1.63'!$A$1:$Q$35</definedName>
    <definedName name="_xlnm.Print_Area" localSheetId="89">'4.1.64'!$A$1:$Q$35</definedName>
    <definedName name="_xlnm.Print_Area" localSheetId="90">'4.1.65'!$A$1:$Q$35</definedName>
    <definedName name="_xlnm.Print_Area" localSheetId="91">'4.1.66'!$A$1:$M$36</definedName>
    <definedName name="_xlnm.Print_Area" localSheetId="92">'4.1.67'!$A$1:$M$25</definedName>
    <definedName name="_xlnm.Print_Area" localSheetId="93">'4.1.68.1'!$A$1:$K$36</definedName>
    <definedName name="_xlnm.Print_Area" localSheetId="94">'4.1.68.2'!$A$1:$X$42</definedName>
    <definedName name="_xlnm.Print_Area" localSheetId="95">'4.1.69'!$A$1:$L$35</definedName>
    <definedName name="_xlnm.Print_Area" localSheetId="26">'4.1.7'!$A$1:$V$257</definedName>
    <definedName name="_xlnm.Print_Area" localSheetId="96">'4.1.70'!$A$1:$T$35</definedName>
    <definedName name="_xlnm.Print_Area" localSheetId="97">'4.1.71'!$A$1:$H$32</definedName>
    <definedName name="_xlnm.Print_Area" localSheetId="98">'4.1.72'!$A$1:$M$34</definedName>
    <definedName name="_xlnm.Print_Area" localSheetId="99">'4.1.73'!$A$1:$P$35</definedName>
    <definedName name="_xlnm.Print_Area" localSheetId="100">'4.1.74'!$A$1:$G$34</definedName>
    <definedName name="_xlnm.Print_Area" localSheetId="101">'4.1.75'!$A$1:$F$32</definedName>
    <definedName name="_xlnm.Print_Area" localSheetId="27">'4.1.8'!$A$1:$K$94</definedName>
    <definedName name="_xlnm.Print_Area" localSheetId="28">'4.1.9'!$A$1:$Q$92</definedName>
    <definedName name="_xlnm.Print_Area" localSheetId="102">'5.1.1'!$A$1:$L$38</definedName>
    <definedName name="_xlnm.Print_Area" localSheetId="111">'5.1.10'!$A$1:$N$36</definedName>
    <definedName name="_xlnm.Print_Area" localSheetId="103">'5.1.2'!$A$1:$L$38</definedName>
    <definedName name="_xlnm.Print_Area" localSheetId="104">'5.1.3'!$A$1:$N$39</definedName>
    <definedName name="_xlnm.Print_Area" localSheetId="105">'5.1.4'!$A$1:$N$38</definedName>
    <definedName name="_xlnm.Print_Area" localSheetId="106">'5.1.5'!$A$1:$N$38</definedName>
    <definedName name="_xlnm.Print_Area" localSheetId="107">'5.1.6'!$A$1:$N$38</definedName>
    <definedName name="_xlnm.Print_Area" localSheetId="108">'5.1.7'!$A$1:$N$38</definedName>
    <definedName name="_xlnm.Print_Area" localSheetId="109">'5.1.8'!$A$1:$N$38</definedName>
    <definedName name="_xlnm.Print_Area" localSheetId="110">'5.1.9'!$A$1:$N$38</definedName>
    <definedName name="_xlnm.Print_Area" localSheetId="112">'6.1.1'!$A$1:$O$41</definedName>
    <definedName name="_xlnm.Print_Area" localSheetId="113">'6.1.2'!$A$1:$P$37</definedName>
    <definedName name="_xlnm.Print_Area" localSheetId="114">'6.1.3'!$A$1:$P$37</definedName>
    <definedName name="_xlnm.Print_Area" localSheetId="115">'6.1.4'!$A$1:$P$36</definedName>
    <definedName name="_xlnm.Print_Area" localSheetId="116">'6.1.5'!$A$1:$P$40</definedName>
    <definedName name="_xlnm.Print_Area" localSheetId="57">'ANX2002'!$A$1:$L$45</definedName>
    <definedName name="_xlnm.Print_Area" localSheetId="17">GRAF6a!$A$1:$Q$53</definedName>
    <definedName name="_xlnm.Print_Titles" localSheetId="64">'4.1.41'!$1:$5</definedName>
    <definedName name="_xlnm.Print_Titles" localSheetId="65">'4.1.42'!$1:$4</definedName>
    <definedName name="_xlnm.Print_Titles" localSheetId="66">'4.1.43'!$1:$3</definedName>
    <definedName name="_xlnm.Print_Titles" localSheetId="81">'4.1.56'!$1:$4</definedName>
    <definedName name="_xlnm.Print_Titles" localSheetId="26">'4.1.7'!$1:$4</definedName>
    <definedName name="_xlnm.Print_Titles" localSheetId="27">'4.1.8'!$1:$4</definedName>
    <definedName name="_xlnm.Print_Titles" localSheetId="28">'4.1.9'!$1:$3</definedName>
  </definedNames>
  <calcPr calcId="152511"/>
</workbook>
</file>

<file path=xl/calcChain.xml><?xml version="1.0" encoding="utf-8"?>
<calcChain xmlns="http://schemas.openxmlformats.org/spreadsheetml/2006/main">
  <c r="B32" i="34" l="1"/>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4" i="34"/>
  <c r="S22" i="249" l="1"/>
  <c r="R22" i="249"/>
  <c r="Q22" i="249"/>
  <c r="P22" i="249"/>
  <c r="O22" i="249"/>
  <c r="N22" i="249"/>
  <c r="M22" i="249"/>
  <c r="L22" i="249"/>
  <c r="K22" i="249"/>
  <c r="J22" i="249"/>
  <c r="I22" i="249"/>
  <c r="H22" i="249"/>
  <c r="G22" i="249"/>
  <c r="E22" i="249"/>
  <c r="D22" i="249"/>
  <c r="C22" i="249"/>
  <c r="B20" i="249"/>
  <c r="B19" i="249"/>
  <c r="B18" i="249"/>
  <c r="B17" i="249"/>
  <c r="B16" i="249"/>
  <c r="B14" i="249"/>
  <c r="B13" i="249"/>
  <c r="B11" i="249"/>
  <c r="B10" i="249"/>
  <c r="S7" i="249"/>
  <c r="R7" i="249"/>
  <c r="Q7" i="249"/>
  <c r="P7" i="249"/>
  <c r="O7" i="249"/>
  <c r="M7" i="249"/>
  <c r="L7" i="249"/>
  <c r="K7" i="249"/>
  <c r="J7" i="249"/>
  <c r="I7" i="249"/>
  <c r="H7" i="249"/>
  <c r="G7" i="249"/>
  <c r="F7" i="249"/>
  <c r="E7" i="249"/>
  <c r="D7" i="249"/>
  <c r="C7" i="249"/>
  <c r="M607" i="248"/>
  <c r="M606" i="248"/>
  <c r="G606" i="248"/>
  <c r="M605" i="248"/>
  <c r="G605" i="248"/>
  <c r="M604" i="248"/>
  <c r="G604" i="248"/>
  <c r="M603" i="248"/>
  <c r="G603" i="248"/>
  <c r="M602" i="248"/>
  <c r="G602" i="248"/>
  <c r="M601" i="248"/>
  <c r="M600" i="248"/>
  <c r="G600" i="248"/>
  <c r="M599" i="248"/>
  <c r="G599" i="248"/>
  <c r="M598" i="248"/>
  <c r="G598" i="248"/>
  <c r="M597" i="248"/>
  <c r="G597" i="248"/>
  <c r="M596" i="248"/>
  <c r="G596" i="248"/>
  <c r="M595" i="248"/>
  <c r="G595" i="248"/>
  <c r="M594" i="248"/>
  <c r="G594" i="248"/>
  <c r="M593" i="248"/>
  <c r="G593" i="248"/>
  <c r="M592" i="248"/>
  <c r="G592" i="248"/>
  <c r="M591" i="248"/>
  <c r="G591" i="248"/>
  <c r="G590" i="248"/>
  <c r="C23" i="249" l="1"/>
  <c r="B22" i="249"/>
  <c r="R23" i="249" s="1"/>
  <c r="K23" i="249"/>
  <c r="S23" i="249"/>
  <c r="I8" i="249"/>
  <c r="E23" i="249"/>
  <c r="N23" i="249"/>
  <c r="B7" i="249"/>
  <c r="G8" i="249" s="1"/>
  <c r="F8" i="249" l="1"/>
  <c r="O23" i="249"/>
  <c r="M23" i="249"/>
  <c r="H23" i="249"/>
  <c r="D23" i="249"/>
  <c r="B23" i="249" s="1"/>
  <c r="J23" i="249"/>
  <c r="G23" i="249"/>
  <c r="P23" i="249"/>
  <c r="Q23" i="249"/>
  <c r="L23" i="249"/>
  <c r="I23" i="249"/>
  <c r="Q8" i="249"/>
  <c r="L8" i="249"/>
  <c r="H8" i="249"/>
  <c r="D8" i="249"/>
  <c r="S8" i="249"/>
  <c r="E8" i="249"/>
  <c r="C8" i="249"/>
  <c r="O8" i="249"/>
  <c r="R8" i="249"/>
  <c r="P8" i="249"/>
  <c r="J8" i="249"/>
  <c r="M8" i="249"/>
  <c r="K8" i="249"/>
  <c r="B8" i="249" l="1"/>
  <c r="B7" i="230"/>
  <c r="B8" i="230"/>
  <c r="B9" i="230"/>
  <c r="B10" i="230"/>
  <c r="B11" i="230"/>
  <c r="B12" i="230"/>
  <c r="B13" i="230"/>
  <c r="B14" i="230"/>
  <c r="B15" i="230"/>
  <c r="B16" i="230"/>
  <c r="B17" i="230"/>
  <c r="B18" i="230"/>
  <c r="B19" i="230"/>
  <c r="B20" i="230"/>
  <c r="B21" i="230"/>
  <c r="B22" i="230"/>
  <c r="B23" i="230"/>
  <c r="B24" i="230"/>
  <c r="B25" i="230"/>
  <c r="B26" i="230"/>
  <c r="B27" i="230"/>
  <c r="B28" i="230"/>
  <c r="B29" i="230"/>
  <c r="B30" i="230"/>
  <c r="B31" i="230"/>
  <c r="B32" i="230"/>
  <c r="B33" i="230"/>
  <c r="B34" i="230"/>
  <c r="B6" i="230"/>
  <c r="C24" i="229"/>
  <c r="D24" i="229"/>
  <c r="E24" i="229"/>
  <c r="F24" i="229"/>
  <c r="G24" i="229"/>
  <c r="C17" i="229"/>
  <c r="D17" i="229"/>
  <c r="E17" i="229"/>
  <c r="F17" i="229"/>
  <c r="G17" i="229"/>
  <c r="C5" i="229"/>
  <c r="D5" i="229"/>
  <c r="E5" i="229"/>
  <c r="F5" i="229"/>
  <c r="G5" i="229"/>
  <c r="G4" i="229" s="1"/>
  <c r="L33" i="241"/>
  <c r="K33" i="241"/>
  <c r="J33" i="241"/>
  <c r="I33" i="241"/>
  <c r="H33" i="241"/>
  <c r="G33" i="241"/>
  <c r="F33" i="241"/>
  <c r="E33" i="241"/>
  <c r="D33" i="241"/>
  <c r="C33" i="241"/>
  <c r="B33" i="241"/>
  <c r="L26" i="241"/>
  <c r="K26" i="241"/>
  <c r="J26" i="241"/>
  <c r="I26" i="241"/>
  <c r="I6" i="241" s="1"/>
  <c r="H26" i="241"/>
  <c r="G26" i="241"/>
  <c r="F26" i="241"/>
  <c r="E26" i="241"/>
  <c r="E6" i="241" s="1"/>
  <c r="D26" i="241"/>
  <c r="C26" i="241"/>
  <c r="B26" i="241"/>
  <c r="L19" i="241"/>
  <c r="K19" i="241"/>
  <c r="J19" i="241"/>
  <c r="I19" i="241"/>
  <c r="H19" i="241"/>
  <c r="G19" i="241"/>
  <c r="F19" i="241"/>
  <c r="E19" i="241"/>
  <c r="D19" i="241"/>
  <c r="C19" i="241"/>
  <c r="B19" i="241"/>
  <c r="L7" i="241"/>
  <c r="K7" i="241"/>
  <c r="J7" i="241"/>
  <c r="I7" i="241"/>
  <c r="H7" i="241"/>
  <c r="G7" i="241"/>
  <c r="F7" i="241"/>
  <c r="E7" i="241"/>
  <c r="D7" i="241"/>
  <c r="C7" i="241"/>
  <c r="B7" i="241"/>
  <c r="K32" i="239"/>
  <c r="J32" i="239"/>
  <c r="I32" i="239"/>
  <c r="H32" i="239"/>
  <c r="G32" i="239"/>
  <c r="F32" i="239"/>
  <c r="E32" i="239"/>
  <c r="D32" i="239"/>
  <c r="C32" i="239"/>
  <c r="B32" i="239"/>
  <c r="K25" i="239"/>
  <c r="J25" i="239"/>
  <c r="I25" i="239"/>
  <c r="H25" i="239"/>
  <c r="G25" i="239"/>
  <c r="F25" i="239"/>
  <c r="E25" i="239"/>
  <c r="D25" i="239"/>
  <c r="C25" i="239"/>
  <c r="B25" i="239"/>
  <c r="K18" i="239"/>
  <c r="J18" i="239"/>
  <c r="I18" i="239"/>
  <c r="H18" i="239"/>
  <c r="G18" i="239"/>
  <c r="G5" i="239" s="1"/>
  <c r="F18" i="239"/>
  <c r="E18" i="239"/>
  <c r="D18" i="239"/>
  <c r="C18" i="239"/>
  <c r="C5" i="239" s="1"/>
  <c r="B18" i="239"/>
  <c r="B5" i="239" s="1"/>
  <c r="K6" i="239"/>
  <c r="J6" i="239"/>
  <c r="I6" i="239"/>
  <c r="I5" i="239" s="1"/>
  <c r="H6" i="239"/>
  <c r="H5" i="239" s="1"/>
  <c r="G6" i="239"/>
  <c r="F6" i="239"/>
  <c r="E6" i="239"/>
  <c r="E5" i="239" s="1"/>
  <c r="D6" i="239"/>
  <c r="C6" i="239"/>
  <c r="B6" i="239"/>
  <c r="K5" i="239"/>
  <c r="J5" i="239"/>
  <c r="F5" i="239"/>
  <c r="D5" i="239"/>
  <c r="B32" i="229"/>
  <c r="G31" i="229"/>
  <c r="F31" i="229"/>
  <c r="E31" i="229"/>
  <c r="D31" i="229"/>
  <c r="C31" i="229"/>
  <c r="B30" i="229"/>
  <c r="B29" i="229"/>
  <c r="B28" i="229"/>
  <c r="B27" i="229"/>
  <c r="B26" i="229"/>
  <c r="B25" i="229"/>
  <c r="B24" i="229" s="1"/>
  <c r="B23" i="229"/>
  <c r="B22" i="229"/>
  <c r="B21" i="229"/>
  <c r="B20" i="229"/>
  <c r="B19" i="229"/>
  <c r="B18" i="229"/>
  <c r="B17" i="229" s="1"/>
  <c r="B16" i="229"/>
  <c r="B15" i="229"/>
  <c r="B14" i="229"/>
  <c r="B13" i="229"/>
  <c r="B12" i="229"/>
  <c r="B11" i="229"/>
  <c r="B10" i="229"/>
  <c r="B9" i="229"/>
  <c r="B8" i="229"/>
  <c r="B7" i="229"/>
  <c r="B6" i="229"/>
  <c r="B5" i="229" s="1"/>
  <c r="B33" i="222"/>
  <c r="B32" i="222"/>
  <c r="B31" i="222"/>
  <c r="B30" i="222"/>
  <c r="B29" i="222"/>
  <c r="B28" i="222"/>
  <c r="B27" i="222"/>
  <c r="B26" i="222"/>
  <c r="B25" i="222"/>
  <c r="B24" i="222"/>
  <c r="B23" i="222"/>
  <c r="B22" i="222"/>
  <c r="B21" i="222"/>
  <c r="B20" i="222"/>
  <c r="B19" i="222"/>
  <c r="B18" i="222"/>
  <c r="B17" i="222"/>
  <c r="B16" i="222"/>
  <c r="B15" i="222"/>
  <c r="B14" i="222"/>
  <c r="B13" i="222"/>
  <c r="B12" i="222"/>
  <c r="B11" i="222"/>
  <c r="B10" i="222"/>
  <c r="B9" i="222"/>
  <c r="B8" i="222"/>
  <c r="B7" i="222"/>
  <c r="B6" i="222"/>
  <c r="B5" i="222"/>
  <c r="B34" i="214"/>
  <c r="B33" i="214"/>
  <c r="B32" i="214"/>
  <c r="B31" i="214"/>
  <c r="B30" i="214"/>
  <c r="B29" i="214"/>
  <c r="B28" i="214"/>
  <c r="B27" i="214"/>
  <c r="B26" i="214"/>
  <c r="B25" i="214"/>
  <c r="B24" i="214"/>
  <c r="B23" i="214"/>
  <c r="B22" i="214"/>
  <c r="B21" i="214"/>
  <c r="B20" i="214"/>
  <c r="B19" i="214"/>
  <c r="B18" i="214"/>
  <c r="B17" i="214"/>
  <c r="B16" i="214"/>
  <c r="B15" i="214"/>
  <c r="B14" i="214"/>
  <c r="B13" i="214"/>
  <c r="B12" i="214"/>
  <c r="B11" i="214"/>
  <c r="B10" i="214"/>
  <c r="B9" i="214"/>
  <c r="B8" i="214"/>
  <c r="B7" i="214"/>
  <c r="B6" i="214"/>
  <c r="B4" i="229" l="1"/>
  <c r="B31" i="229"/>
  <c r="E4" i="229"/>
  <c r="B6" i="241"/>
  <c r="F6" i="241"/>
  <c r="J6" i="241"/>
  <c r="C6" i="241"/>
  <c r="G6" i="241"/>
  <c r="K6" i="241"/>
  <c r="D6" i="241"/>
  <c r="H6" i="241"/>
  <c r="L6" i="241"/>
  <c r="F4" i="229"/>
  <c r="D4" i="229"/>
  <c r="C4" i="229"/>
  <c r="N33" i="136" l="1"/>
  <c r="J33" i="136"/>
  <c r="F33" i="136"/>
  <c r="N32" i="136"/>
  <c r="L32" i="136"/>
  <c r="J32" i="136"/>
  <c r="H32" i="136"/>
  <c r="F32" i="136"/>
  <c r="D32" i="136"/>
  <c r="M31" i="136"/>
  <c r="N31" i="136" s="1"/>
  <c r="L31" i="136"/>
  <c r="K31" i="136"/>
  <c r="I31" i="136"/>
  <c r="J31" i="136" s="1"/>
  <c r="H31" i="136"/>
  <c r="G31" i="136"/>
  <c r="E31" i="136"/>
  <c r="F31" i="136" s="1"/>
  <c r="D31" i="136"/>
  <c r="C31" i="136"/>
  <c r="B31" i="136"/>
  <c r="N30" i="136"/>
  <c r="L30" i="136"/>
  <c r="J30" i="136"/>
  <c r="H30" i="136"/>
  <c r="F30" i="136"/>
  <c r="D30" i="136"/>
  <c r="N29" i="136"/>
  <c r="L29" i="136"/>
  <c r="J29" i="136"/>
  <c r="H29" i="136"/>
  <c r="F29" i="136"/>
  <c r="D29" i="136"/>
  <c r="N28" i="136"/>
  <c r="L28" i="136"/>
  <c r="J28" i="136"/>
  <c r="H28" i="136"/>
  <c r="F28" i="136"/>
  <c r="D28" i="136"/>
  <c r="N27" i="136"/>
  <c r="L27" i="136"/>
  <c r="J27" i="136"/>
  <c r="H27" i="136"/>
  <c r="F27" i="136"/>
  <c r="D27" i="136"/>
  <c r="N26" i="136"/>
  <c r="L26" i="136"/>
  <c r="J26" i="136"/>
  <c r="H26" i="136"/>
  <c r="F26" i="136"/>
  <c r="D26" i="136"/>
  <c r="N25" i="136"/>
  <c r="L25" i="136"/>
  <c r="J25" i="136"/>
  <c r="H25" i="136"/>
  <c r="F25" i="136"/>
  <c r="D25" i="136"/>
  <c r="M24" i="136"/>
  <c r="N24" i="136" s="1"/>
  <c r="K24" i="136"/>
  <c r="L24" i="136" s="1"/>
  <c r="I24" i="136"/>
  <c r="J24" i="136" s="1"/>
  <c r="G24" i="136"/>
  <c r="H24" i="136" s="1"/>
  <c r="E24" i="136"/>
  <c r="F24" i="136" s="1"/>
  <c r="C24" i="136"/>
  <c r="D24" i="136" s="1"/>
  <c r="B24" i="136"/>
  <c r="N23" i="136"/>
  <c r="L23" i="136"/>
  <c r="J23" i="136"/>
  <c r="H23" i="136"/>
  <c r="F23" i="136"/>
  <c r="D23" i="136"/>
  <c r="N22" i="136"/>
  <c r="L22" i="136"/>
  <c r="J22" i="136"/>
  <c r="H22" i="136"/>
  <c r="F22" i="136"/>
  <c r="D22" i="136"/>
  <c r="N21" i="136"/>
  <c r="L21" i="136"/>
  <c r="J21" i="136"/>
  <c r="H21" i="136"/>
  <c r="F21" i="136"/>
  <c r="D21" i="136"/>
  <c r="N20" i="136"/>
  <c r="L20" i="136"/>
  <c r="J20" i="136"/>
  <c r="H20" i="136"/>
  <c r="F20" i="136"/>
  <c r="D20" i="136"/>
  <c r="N19" i="136"/>
  <c r="L19" i="136"/>
  <c r="J19" i="136"/>
  <c r="H19" i="136"/>
  <c r="F19" i="136"/>
  <c r="D19" i="136"/>
  <c r="N18" i="136"/>
  <c r="L18" i="136"/>
  <c r="J18" i="136"/>
  <c r="H18" i="136"/>
  <c r="F18" i="136"/>
  <c r="D18" i="136"/>
  <c r="M17" i="136"/>
  <c r="K17" i="136"/>
  <c r="I17" i="136"/>
  <c r="G17" i="136"/>
  <c r="E17" i="136"/>
  <c r="C17" i="136"/>
  <c r="B17" i="136"/>
  <c r="F17" i="136" s="1"/>
  <c r="N16" i="136"/>
  <c r="L16" i="136"/>
  <c r="J16" i="136"/>
  <c r="H16" i="136"/>
  <c r="F16" i="136"/>
  <c r="D16" i="136"/>
  <c r="N15" i="136"/>
  <c r="L15" i="136"/>
  <c r="J15" i="136"/>
  <c r="H15" i="136"/>
  <c r="F15" i="136"/>
  <c r="D15" i="136"/>
  <c r="N14" i="136"/>
  <c r="L14" i="136"/>
  <c r="J14" i="136"/>
  <c r="H14" i="136"/>
  <c r="F14" i="136"/>
  <c r="D14" i="136"/>
  <c r="N13" i="136"/>
  <c r="L13" i="136"/>
  <c r="J13" i="136"/>
  <c r="H13" i="136"/>
  <c r="F13" i="136"/>
  <c r="D13" i="136"/>
  <c r="N12" i="136"/>
  <c r="L12" i="136"/>
  <c r="J12" i="136"/>
  <c r="H12" i="136"/>
  <c r="F12" i="136"/>
  <c r="D12" i="136"/>
  <c r="N11" i="136"/>
  <c r="L11" i="136"/>
  <c r="J11" i="136"/>
  <c r="H11" i="136"/>
  <c r="F11" i="136"/>
  <c r="D11" i="136"/>
  <c r="N10" i="136"/>
  <c r="L10" i="136"/>
  <c r="J10" i="136"/>
  <c r="H10" i="136"/>
  <c r="F10" i="136"/>
  <c r="D10" i="136"/>
  <c r="N9" i="136"/>
  <c r="L9" i="136"/>
  <c r="J9" i="136"/>
  <c r="H9" i="136"/>
  <c r="F9" i="136"/>
  <c r="D9" i="136"/>
  <c r="N8" i="136"/>
  <c r="L8" i="136"/>
  <c r="J8" i="136"/>
  <c r="H8" i="136"/>
  <c r="F8" i="136"/>
  <c r="D8" i="136"/>
  <c r="N7" i="136"/>
  <c r="L7" i="136"/>
  <c r="J7" i="136"/>
  <c r="H7" i="136"/>
  <c r="F7" i="136"/>
  <c r="D7" i="136"/>
  <c r="N6" i="136"/>
  <c r="L6" i="136"/>
  <c r="J6" i="136"/>
  <c r="H6" i="136"/>
  <c r="F6" i="136"/>
  <c r="D6" i="136"/>
  <c r="M5" i="136"/>
  <c r="K5" i="136"/>
  <c r="L5" i="136" s="1"/>
  <c r="I5" i="136"/>
  <c r="G5" i="136"/>
  <c r="H5" i="136" s="1"/>
  <c r="E5" i="136"/>
  <c r="C5" i="136"/>
  <c r="D5" i="136" s="1"/>
  <c r="B5" i="136"/>
  <c r="K4" i="136"/>
  <c r="G4" i="136"/>
  <c r="C4" i="136"/>
  <c r="B4" i="136"/>
  <c r="N33" i="93"/>
  <c r="L33" i="93"/>
  <c r="J33" i="93"/>
  <c r="H33" i="93"/>
  <c r="F33" i="93"/>
  <c r="D33" i="93"/>
  <c r="N32" i="93"/>
  <c r="L32" i="93"/>
  <c r="J32" i="93"/>
  <c r="H32" i="93"/>
  <c r="F32" i="93"/>
  <c r="D32" i="93"/>
  <c r="M31" i="93"/>
  <c r="N31" i="93" s="1"/>
  <c r="K31" i="93"/>
  <c r="I31" i="93"/>
  <c r="J31" i="93" s="1"/>
  <c r="G31" i="93"/>
  <c r="E31" i="93"/>
  <c r="F31" i="93" s="1"/>
  <c r="C31" i="93"/>
  <c r="B31" i="93"/>
  <c r="N30" i="93"/>
  <c r="L30" i="93"/>
  <c r="J30" i="93"/>
  <c r="H30" i="93"/>
  <c r="F30" i="93"/>
  <c r="D30" i="93"/>
  <c r="N29" i="93"/>
  <c r="L29" i="93"/>
  <c r="J29" i="93"/>
  <c r="H29" i="93"/>
  <c r="F29" i="93"/>
  <c r="D29" i="93"/>
  <c r="N28" i="93"/>
  <c r="L28" i="93"/>
  <c r="J28" i="93"/>
  <c r="H28" i="93"/>
  <c r="F28" i="93"/>
  <c r="D28" i="93"/>
  <c r="N27" i="93"/>
  <c r="L27" i="93"/>
  <c r="J27" i="93"/>
  <c r="H27" i="93"/>
  <c r="F27" i="93"/>
  <c r="D27" i="93"/>
  <c r="N26" i="93"/>
  <c r="L26" i="93"/>
  <c r="J26" i="93"/>
  <c r="H26" i="93"/>
  <c r="F26" i="93"/>
  <c r="D26" i="93"/>
  <c r="N25" i="93"/>
  <c r="L25" i="93"/>
  <c r="J25" i="93"/>
  <c r="H25" i="93"/>
  <c r="F25" i="93"/>
  <c r="D25" i="93"/>
  <c r="M24" i="93"/>
  <c r="N24" i="93" s="1"/>
  <c r="L24" i="93"/>
  <c r="K24" i="93"/>
  <c r="I24" i="93"/>
  <c r="J24" i="93" s="1"/>
  <c r="H24" i="93"/>
  <c r="G24" i="93"/>
  <c r="E24" i="93"/>
  <c r="F24" i="93" s="1"/>
  <c r="D24" i="93"/>
  <c r="C24" i="93"/>
  <c r="B24" i="93"/>
  <c r="N23" i="93"/>
  <c r="L23" i="93"/>
  <c r="J23" i="93"/>
  <c r="H23" i="93"/>
  <c r="F23" i="93"/>
  <c r="D23" i="93"/>
  <c r="N22" i="93"/>
  <c r="L22" i="93"/>
  <c r="J22" i="93"/>
  <c r="H22" i="93"/>
  <c r="F22" i="93"/>
  <c r="D22" i="93"/>
  <c r="N21" i="93"/>
  <c r="L21" i="93"/>
  <c r="J21" i="93"/>
  <c r="H21" i="93"/>
  <c r="F21" i="93"/>
  <c r="D21" i="93"/>
  <c r="N20" i="93"/>
  <c r="L20" i="93"/>
  <c r="J20" i="93"/>
  <c r="H20" i="93"/>
  <c r="F20" i="93"/>
  <c r="D20" i="93"/>
  <c r="N19" i="93"/>
  <c r="L19" i="93"/>
  <c r="J19" i="93"/>
  <c r="H19" i="93"/>
  <c r="F19" i="93"/>
  <c r="D19" i="93"/>
  <c r="N18" i="93"/>
  <c r="L18" i="93"/>
  <c r="J18" i="93"/>
  <c r="H18" i="93"/>
  <c r="F18" i="93"/>
  <c r="D18" i="93"/>
  <c r="M17" i="93"/>
  <c r="N17" i="93" s="1"/>
  <c r="K17" i="93"/>
  <c r="L17" i="93" s="1"/>
  <c r="I17" i="93"/>
  <c r="J17" i="93" s="1"/>
  <c r="G17" i="93"/>
  <c r="H17" i="93" s="1"/>
  <c r="E17" i="93"/>
  <c r="F17" i="93" s="1"/>
  <c r="C17" i="93"/>
  <c r="D17" i="93" s="1"/>
  <c r="B17" i="93"/>
  <c r="N16" i="93"/>
  <c r="L16" i="93"/>
  <c r="J16" i="93"/>
  <c r="H16" i="93"/>
  <c r="F16" i="93"/>
  <c r="D16" i="93"/>
  <c r="N15" i="93"/>
  <c r="L15" i="93"/>
  <c r="J15" i="93"/>
  <c r="H15" i="93"/>
  <c r="F15" i="93"/>
  <c r="D15" i="93"/>
  <c r="N14" i="93"/>
  <c r="L14" i="93"/>
  <c r="J14" i="93"/>
  <c r="H14" i="93"/>
  <c r="F14" i="93"/>
  <c r="D14" i="93"/>
  <c r="N13" i="93"/>
  <c r="L13" i="93"/>
  <c r="J13" i="93"/>
  <c r="H13" i="93"/>
  <c r="F13" i="93"/>
  <c r="D13" i="93"/>
  <c r="N12" i="93"/>
  <c r="L12" i="93"/>
  <c r="J12" i="93"/>
  <c r="H12" i="93"/>
  <c r="F12" i="93"/>
  <c r="D12" i="93"/>
  <c r="N11" i="93"/>
  <c r="L11" i="93"/>
  <c r="J11" i="93"/>
  <c r="H11" i="93"/>
  <c r="F11" i="93"/>
  <c r="D11" i="93"/>
  <c r="N10" i="93"/>
  <c r="L10" i="93"/>
  <c r="J10" i="93"/>
  <c r="H10" i="93"/>
  <c r="F10" i="93"/>
  <c r="D10" i="93"/>
  <c r="N9" i="93"/>
  <c r="L9" i="93"/>
  <c r="J9" i="93"/>
  <c r="H9" i="93"/>
  <c r="F9" i="93"/>
  <c r="D9" i="93"/>
  <c r="N8" i="93"/>
  <c r="L8" i="93"/>
  <c r="J8" i="93"/>
  <c r="H8" i="93"/>
  <c r="F8" i="93"/>
  <c r="D8" i="93"/>
  <c r="N7" i="93"/>
  <c r="L7" i="93"/>
  <c r="J7" i="93"/>
  <c r="H7" i="93"/>
  <c r="F7" i="93"/>
  <c r="D7" i="93"/>
  <c r="N6" i="93"/>
  <c r="L6" i="93"/>
  <c r="J6" i="93"/>
  <c r="H6" i="93"/>
  <c r="F6" i="93"/>
  <c r="D6" i="93"/>
  <c r="M5" i="93"/>
  <c r="N5" i="93" s="1"/>
  <c r="L5" i="93"/>
  <c r="K5" i="93"/>
  <c r="I5" i="93"/>
  <c r="J5" i="93" s="1"/>
  <c r="H5" i="93"/>
  <c r="G5" i="93"/>
  <c r="E5" i="93"/>
  <c r="F5" i="93" s="1"/>
  <c r="D5" i="93"/>
  <c r="C5" i="93"/>
  <c r="B5" i="93"/>
  <c r="M4" i="93"/>
  <c r="N4" i="93" s="1"/>
  <c r="E4" i="93"/>
  <c r="F4" i="93" s="1"/>
  <c r="B4" i="93"/>
  <c r="N34" i="92"/>
  <c r="L34" i="92"/>
  <c r="J34" i="92"/>
  <c r="H34" i="92"/>
  <c r="F34" i="92"/>
  <c r="D34" i="92"/>
  <c r="N33" i="92"/>
  <c r="L33" i="92"/>
  <c r="J33" i="92"/>
  <c r="H33" i="92"/>
  <c r="F33" i="92"/>
  <c r="D33" i="92"/>
  <c r="N32" i="92"/>
  <c r="M32" i="92"/>
  <c r="K32" i="92"/>
  <c r="L32" i="92" s="1"/>
  <c r="J32" i="92"/>
  <c r="I32" i="92"/>
  <c r="G32" i="92"/>
  <c r="F32" i="92"/>
  <c r="E32" i="92"/>
  <c r="C32" i="92"/>
  <c r="D32" i="92" s="1"/>
  <c r="B32" i="92"/>
  <c r="B5" i="92" s="1"/>
  <c r="N31" i="92"/>
  <c r="L31" i="92"/>
  <c r="J31" i="92"/>
  <c r="H31" i="92"/>
  <c r="F31" i="92"/>
  <c r="D31" i="92"/>
  <c r="N30" i="92"/>
  <c r="L30" i="92"/>
  <c r="J30" i="92"/>
  <c r="H30" i="92"/>
  <c r="F30" i="92"/>
  <c r="D30" i="92"/>
  <c r="N29" i="92"/>
  <c r="L29" i="92"/>
  <c r="J29" i="92"/>
  <c r="H29" i="92"/>
  <c r="F29" i="92"/>
  <c r="D29" i="92"/>
  <c r="N28" i="92"/>
  <c r="L28" i="92"/>
  <c r="J28" i="92"/>
  <c r="H28" i="92"/>
  <c r="F28" i="92"/>
  <c r="D28" i="92"/>
  <c r="N27" i="92"/>
  <c r="L27" i="92"/>
  <c r="J27" i="92"/>
  <c r="H27" i="92"/>
  <c r="F27" i="92"/>
  <c r="D27" i="92"/>
  <c r="N26" i="92"/>
  <c r="L26" i="92"/>
  <c r="J26" i="92"/>
  <c r="H26" i="92"/>
  <c r="F26" i="92"/>
  <c r="D26" i="92"/>
  <c r="M25" i="92"/>
  <c r="N25" i="92" s="1"/>
  <c r="K25" i="92"/>
  <c r="L25" i="92" s="1"/>
  <c r="I25" i="92"/>
  <c r="J25" i="92" s="1"/>
  <c r="G25" i="92"/>
  <c r="H25" i="92" s="1"/>
  <c r="E25" i="92"/>
  <c r="F25" i="92" s="1"/>
  <c r="C25" i="92"/>
  <c r="D25" i="92" s="1"/>
  <c r="B25" i="92"/>
  <c r="N24" i="92"/>
  <c r="L24" i="92"/>
  <c r="J24" i="92"/>
  <c r="H24" i="92"/>
  <c r="F24" i="92"/>
  <c r="D24" i="92"/>
  <c r="N23" i="92"/>
  <c r="L23" i="92"/>
  <c r="J23" i="92"/>
  <c r="H23" i="92"/>
  <c r="F23" i="92"/>
  <c r="D23" i="92"/>
  <c r="N22" i="92"/>
  <c r="L22" i="92"/>
  <c r="J22" i="92"/>
  <c r="H22" i="92"/>
  <c r="F22" i="92"/>
  <c r="D22" i="92"/>
  <c r="N21" i="92"/>
  <c r="L21" i="92"/>
  <c r="J21" i="92"/>
  <c r="H21" i="92"/>
  <c r="F21" i="92"/>
  <c r="D21" i="92"/>
  <c r="N20" i="92"/>
  <c r="L20" i="92"/>
  <c r="J20" i="92"/>
  <c r="H20" i="92"/>
  <c r="F20" i="92"/>
  <c r="D20" i="92"/>
  <c r="N19" i="92"/>
  <c r="L19" i="92"/>
  <c r="J19" i="92"/>
  <c r="H19" i="92"/>
  <c r="F19" i="92"/>
  <c r="D19" i="92"/>
  <c r="M18" i="92"/>
  <c r="N18" i="92" s="1"/>
  <c r="L18" i="92"/>
  <c r="K18" i="92"/>
  <c r="I18" i="92"/>
  <c r="J18" i="92" s="1"/>
  <c r="H18" i="92"/>
  <c r="G18" i="92"/>
  <c r="E18" i="92"/>
  <c r="F18" i="92" s="1"/>
  <c r="D18" i="92"/>
  <c r="C18" i="92"/>
  <c r="B18" i="92"/>
  <c r="N17" i="92"/>
  <c r="L17" i="92"/>
  <c r="J17" i="92"/>
  <c r="H17" i="92"/>
  <c r="F17" i="92"/>
  <c r="D17" i="92"/>
  <c r="N16" i="92"/>
  <c r="L16" i="92"/>
  <c r="J16" i="92"/>
  <c r="H16" i="92"/>
  <c r="F16" i="92"/>
  <c r="D16" i="92"/>
  <c r="N15" i="92"/>
  <c r="L15" i="92"/>
  <c r="J15" i="92"/>
  <c r="H15" i="92"/>
  <c r="F15" i="92"/>
  <c r="D15" i="92"/>
  <c r="N14" i="92"/>
  <c r="L14" i="92"/>
  <c r="J14" i="92"/>
  <c r="H14" i="92"/>
  <c r="F14" i="92"/>
  <c r="D14" i="92"/>
  <c r="N13" i="92"/>
  <c r="L13" i="92"/>
  <c r="J13" i="92"/>
  <c r="H13" i="92"/>
  <c r="F13" i="92"/>
  <c r="D13" i="92"/>
  <c r="N12" i="92"/>
  <c r="L12" i="92"/>
  <c r="J12" i="92"/>
  <c r="H12" i="92"/>
  <c r="F12" i="92"/>
  <c r="D12" i="92"/>
  <c r="N11" i="92"/>
  <c r="L11" i="92"/>
  <c r="J11" i="92"/>
  <c r="H11" i="92"/>
  <c r="F11" i="92"/>
  <c r="D11" i="92"/>
  <c r="N10" i="92"/>
  <c r="L10" i="92"/>
  <c r="J10" i="92"/>
  <c r="H10" i="92"/>
  <c r="F10" i="92"/>
  <c r="D10" i="92"/>
  <c r="N9" i="92"/>
  <c r="L9" i="92"/>
  <c r="J9" i="92"/>
  <c r="H9" i="92"/>
  <c r="F9" i="92"/>
  <c r="D9" i="92"/>
  <c r="N8" i="92"/>
  <c r="L8" i="92"/>
  <c r="J8" i="92"/>
  <c r="H8" i="92"/>
  <c r="F8" i="92"/>
  <c r="D8" i="92"/>
  <c r="N7" i="92"/>
  <c r="L7" i="92"/>
  <c r="J7" i="92"/>
  <c r="H7" i="92"/>
  <c r="F7" i="92"/>
  <c r="D7" i="92"/>
  <c r="M6" i="92"/>
  <c r="N6" i="92" s="1"/>
  <c r="K6" i="92"/>
  <c r="I6" i="92"/>
  <c r="J6" i="92" s="1"/>
  <c r="G6" i="92"/>
  <c r="E6" i="92"/>
  <c r="F6" i="92" s="1"/>
  <c r="C6" i="92"/>
  <c r="B6" i="92"/>
  <c r="M5" i="92"/>
  <c r="N5" i="92" s="1"/>
  <c r="I5" i="92"/>
  <c r="J5" i="92" s="1"/>
  <c r="E5" i="92"/>
  <c r="F5" i="92" s="1"/>
  <c r="N34" i="91"/>
  <c r="L34" i="91"/>
  <c r="J34" i="91"/>
  <c r="H34" i="91"/>
  <c r="F34" i="91"/>
  <c r="D34" i="91"/>
  <c r="N33" i="91"/>
  <c r="L33" i="91"/>
  <c r="J33" i="91"/>
  <c r="H33" i="91"/>
  <c r="F33" i="91"/>
  <c r="D33" i="91"/>
  <c r="M32" i="91"/>
  <c r="K32" i="91"/>
  <c r="L32" i="91" s="1"/>
  <c r="I32" i="91"/>
  <c r="G32" i="91"/>
  <c r="H32" i="91" s="1"/>
  <c r="E32" i="91"/>
  <c r="C32" i="91"/>
  <c r="D32" i="91" s="1"/>
  <c r="B32" i="91"/>
  <c r="N31" i="91"/>
  <c r="L31" i="91"/>
  <c r="J31" i="91"/>
  <c r="H31" i="91"/>
  <c r="F31" i="91"/>
  <c r="D31" i="91"/>
  <c r="N30" i="91"/>
  <c r="L30" i="91"/>
  <c r="J30" i="91"/>
  <c r="H30" i="91"/>
  <c r="F30" i="91"/>
  <c r="D30" i="91"/>
  <c r="N29" i="91"/>
  <c r="L29" i="91"/>
  <c r="J29" i="91"/>
  <c r="H29" i="91"/>
  <c r="F29" i="91"/>
  <c r="D29" i="91"/>
  <c r="N28" i="91"/>
  <c r="L28" i="91"/>
  <c r="J28" i="91"/>
  <c r="H28" i="91"/>
  <c r="F28" i="91"/>
  <c r="D28" i="91"/>
  <c r="N27" i="91"/>
  <c r="L27" i="91"/>
  <c r="J27" i="91"/>
  <c r="H27" i="91"/>
  <c r="F27" i="91"/>
  <c r="D27" i="91"/>
  <c r="N26" i="91"/>
  <c r="L26" i="91"/>
  <c r="J26" i="91"/>
  <c r="H26" i="91"/>
  <c r="F26" i="91"/>
  <c r="D26" i="91"/>
  <c r="N25" i="91"/>
  <c r="M25" i="91"/>
  <c r="K25" i="91"/>
  <c r="L25" i="91" s="1"/>
  <c r="J25" i="91"/>
  <c r="I25" i="91"/>
  <c r="G25" i="91"/>
  <c r="F25" i="91"/>
  <c r="E25" i="91"/>
  <c r="C25" i="91"/>
  <c r="D25" i="91" s="1"/>
  <c r="B25" i="91"/>
  <c r="N24" i="91"/>
  <c r="L24" i="91"/>
  <c r="J24" i="91"/>
  <c r="H24" i="91"/>
  <c r="F24" i="91"/>
  <c r="D24" i="91"/>
  <c r="N23" i="91"/>
  <c r="L23" i="91"/>
  <c r="J23" i="91"/>
  <c r="H23" i="91"/>
  <c r="F23" i="91"/>
  <c r="D23" i="91"/>
  <c r="N22" i="91"/>
  <c r="L22" i="91"/>
  <c r="J22" i="91"/>
  <c r="H22" i="91"/>
  <c r="F22" i="91"/>
  <c r="D22" i="91"/>
  <c r="N21" i="91"/>
  <c r="L21" i="91"/>
  <c r="J21" i="91"/>
  <c r="H21" i="91"/>
  <c r="F21" i="91"/>
  <c r="D21" i="91"/>
  <c r="N20" i="91"/>
  <c r="L20" i="91"/>
  <c r="J20" i="91"/>
  <c r="H20" i="91"/>
  <c r="F20" i="91"/>
  <c r="D20" i="91"/>
  <c r="N19" i="91"/>
  <c r="L19" i="91"/>
  <c r="J19" i="91"/>
  <c r="H19" i="91"/>
  <c r="F19" i="91"/>
  <c r="D19" i="91"/>
  <c r="M18" i="91"/>
  <c r="K18" i="91"/>
  <c r="L18" i="91" s="1"/>
  <c r="I18" i="91"/>
  <c r="G18" i="91"/>
  <c r="H18" i="91" s="1"/>
  <c r="E18" i="91"/>
  <c r="C18" i="91"/>
  <c r="D18" i="91" s="1"/>
  <c r="B18" i="91"/>
  <c r="N18" i="91" s="1"/>
  <c r="N17" i="91"/>
  <c r="L17" i="91"/>
  <c r="J17" i="91"/>
  <c r="H17" i="91"/>
  <c r="F17" i="91"/>
  <c r="D17" i="91"/>
  <c r="N16" i="91"/>
  <c r="L16" i="91"/>
  <c r="J16" i="91"/>
  <c r="H16" i="91"/>
  <c r="F16" i="91"/>
  <c r="D16" i="91"/>
  <c r="N15" i="91"/>
  <c r="L15" i="91"/>
  <c r="J15" i="91"/>
  <c r="H15" i="91"/>
  <c r="F15" i="91"/>
  <c r="D15" i="91"/>
  <c r="N14" i="91"/>
  <c r="L14" i="91"/>
  <c r="J14" i="91"/>
  <c r="H14" i="91"/>
  <c r="F14" i="91"/>
  <c r="D14" i="91"/>
  <c r="N13" i="91"/>
  <c r="L13" i="91"/>
  <c r="J13" i="91"/>
  <c r="H13" i="91"/>
  <c r="F13" i="91"/>
  <c r="D13" i="91"/>
  <c r="N12" i="91"/>
  <c r="L12" i="91"/>
  <c r="J12" i="91"/>
  <c r="H12" i="91"/>
  <c r="F12" i="91"/>
  <c r="D12" i="91"/>
  <c r="N11" i="91"/>
  <c r="L11" i="91"/>
  <c r="J11" i="91"/>
  <c r="H11" i="91"/>
  <c r="F11" i="91"/>
  <c r="D11" i="91"/>
  <c r="N10" i="91"/>
  <c r="L10" i="91"/>
  <c r="J10" i="91"/>
  <c r="H10" i="91"/>
  <c r="F10" i="91"/>
  <c r="D10" i="91"/>
  <c r="N9" i="91"/>
  <c r="L9" i="91"/>
  <c r="J9" i="91"/>
  <c r="H9" i="91"/>
  <c r="F9" i="91"/>
  <c r="D9" i="91"/>
  <c r="N8" i="91"/>
  <c r="L8" i="91"/>
  <c r="J8" i="91"/>
  <c r="H8" i="91"/>
  <c r="F8" i="91"/>
  <c r="D8" i="91"/>
  <c r="N7" i="91"/>
  <c r="L7" i="91"/>
  <c r="J7" i="91"/>
  <c r="H7" i="91"/>
  <c r="F7" i="91"/>
  <c r="D7" i="91"/>
  <c r="N6" i="91"/>
  <c r="M6" i="91"/>
  <c r="K6" i="91"/>
  <c r="L6" i="91" s="1"/>
  <c r="J6" i="91"/>
  <c r="I6" i="91"/>
  <c r="G6" i="91"/>
  <c r="F6" i="91"/>
  <c r="E6" i="91"/>
  <c r="C6" i="91"/>
  <c r="D6" i="91" s="1"/>
  <c r="B6" i="91"/>
  <c r="B5" i="91" s="1"/>
  <c r="G5" i="91"/>
  <c r="H5" i="91" s="1"/>
  <c r="C5" i="91"/>
  <c r="D5" i="91" s="1"/>
  <c r="N34" i="90"/>
  <c r="L34" i="90"/>
  <c r="J34" i="90"/>
  <c r="H34" i="90"/>
  <c r="F34" i="90"/>
  <c r="D34" i="90"/>
  <c r="N33" i="90"/>
  <c r="L33" i="90"/>
  <c r="J33" i="90"/>
  <c r="H33" i="90"/>
  <c r="F33" i="90"/>
  <c r="D33" i="90"/>
  <c r="M32" i="90"/>
  <c r="N32" i="90" s="1"/>
  <c r="L32" i="90"/>
  <c r="K32" i="90"/>
  <c r="I32" i="90"/>
  <c r="J32" i="90" s="1"/>
  <c r="H32" i="90"/>
  <c r="G32" i="90"/>
  <c r="E32" i="90"/>
  <c r="F32" i="90" s="1"/>
  <c r="D32" i="90"/>
  <c r="C32" i="90"/>
  <c r="B32" i="90"/>
  <c r="N31" i="90"/>
  <c r="L31" i="90"/>
  <c r="J31" i="90"/>
  <c r="H31" i="90"/>
  <c r="F31" i="90"/>
  <c r="D31" i="90"/>
  <c r="N30" i="90"/>
  <c r="L30" i="90"/>
  <c r="J30" i="90"/>
  <c r="H30" i="90"/>
  <c r="F30" i="90"/>
  <c r="D30" i="90"/>
  <c r="N29" i="90"/>
  <c r="L29" i="90"/>
  <c r="J29" i="90"/>
  <c r="H29" i="90"/>
  <c r="F29" i="90"/>
  <c r="D29" i="90"/>
  <c r="N28" i="90"/>
  <c r="L28" i="90"/>
  <c r="J28" i="90"/>
  <c r="H28" i="90"/>
  <c r="F28" i="90"/>
  <c r="D28" i="90"/>
  <c r="N27" i="90"/>
  <c r="L27" i="90"/>
  <c r="J27" i="90"/>
  <c r="H27" i="90"/>
  <c r="F27" i="90"/>
  <c r="D27" i="90"/>
  <c r="N26" i="90"/>
  <c r="L26" i="90"/>
  <c r="J26" i="90"/>
  <c r="H26" i="90"/>
  <c r="F26" i="90"/>
  <c r="D26" i="90"/>
  <c r="M25" i="90"/>
  <c r="N25" i="90" s="1"/>
  <c r="K25" i="90"/>
  <c r="L25" i="90" s="1"/>
  <c r="I25" i="90"/>
  <c r="J25" i="90" s="1"/>
  <c r="G25" i="90"/>
  <c r="H25" i="90" s="1"/>
  <c r="E25" i="90"/>
  <c r="F25" i="90" s="1"/>
  <c r="C25" i="90"/>
  <c r="D25" i="90" s="1"/>
  <c r="B25" i="90"/>
  <c r="N24" i="90"/>
  <c r="L24" i="90"/>
  <c r="J24" i="90"/>
  <c r="H24" i="90"/>
  <c r="F24" i="90"/>
  <c r="D24" i="90"/>
  <c r="N23" i="90"/>
  <c r="L23" i="90"/>
  <c r="J23" i="90"/>
  <c r="H23" i="90"/>
  <c r="F23" i="90"/>
  <c r="D23" i="90"/>
  <c r="N22" i="90"/>
  <c r="L22" i="90"/>
  <c r="J22" i="90"/>
  <c r="H22" i="90"/>
  <c r="F22" i="90"/>
  <c r="D22" i="90"/>
  <c r="N21" i="90"/>
  <c r="L21" i="90"/>
  <c r="J21" i="90"/>
  <c r="H21" i="90"/>
  <c r="F21" i="90"/>
  <c r="D21" i="90"/>
  <c r="N20" i="90"/>
  <c r="L20" i="90"/>
  <c r="J20" i="90"/>
  <c r="H20" i="90"/>
  <c r="F20" i="90"/>
  <c r="D20" i="90"/>
  <c r="N19" i="90"/>
  <c r="L19" i="90"/>
  <c r="J19" i="90"/>
  <c r="H19" i="90"/>
  <c r="F19" i="90"/>
  <c r="D19" i="90"/>
  <c r="M18" i="90"/>
  <c r="K18" i="90"/>
  <c r="I18" i="90"/>
  <c r="G18" i="90"/>
  <c r="E18" i="90"/>
  <c r="C18" i="90"/>
  <c r="B18" i="90"/>
  <c r="F18" i="90" s="1"/>
  <c r="N17" i="90"/>
  <c r="L17" i="90"/>
  <c r="J17" i="90"/>
  <c r="H17" i="90"/>
  <c r="F17" i="90"/>
  <c r="D17" i="90"/>
  <c r="N16" i="90"/>
  <c r="L16" i="90"/>
  <c r="J16" i="90"/>
  <c r="H16" i="90"/>
  <c r="F16" i="90"/>
  <c r="D16" i="90"/>
  <c r="N15" i="90"/>
  <c r="L15" i="90"/>
  <c r="J15" i="90"/>
  <c r="H15" i="90"/>
  <c r="F15" i="90"/>
  <c r="D15" i="90"/>
  <c r="N14" i="90"/>
  <c r="L14" i="90"/>
  <c r="J14" i="90"/>
  <c r="H14" i="90"/>
  <c r="F14" i="90"/>
  <c r="D14" i="90"/>
  <c r="N13" i="90"/>
  <c r="L13" i="90"/>
  <c r="J13" i="90"/>
  <c r="H13" i="90"/>
  <c r="F13" i="90"/>
  <c r="D13" i="90"/>
  <c r="N12" i="90"/>
  <c r="L12" i="90"/>
  <c r="J12" i="90"/>
  <c r="H12" i="90"/>
  <c r="F12" i="90"/>
  <c r="D12" i="90"/>
  <c r="N11" i="90"/>
  <c r="L11" i="90"/>
  <c r="J11" i="90"/>
  <c r="H11" i="90"/>
  <c r="F11" i="90"/>
  <c r="D11" i="90"/>
  <c r="N10" i="90"/>
  <c r="L10" i="90"/>
  <c r="J10" i="90"/>
  <c r="H10" i="90"/>
  <c r="F10" i="90"/>
  <c r="D10" i="90"/>
  <c r="N9" i="90"/>
  <c r="L9" i="90"/>
  <c r="J9" i="90"/>
  <c r="H9" i="90"/>
  <c r="F9" i="90"/>
  <c r="D9" i="90"/>
  <c r="N8" i="90"/>
  <c r="L8" i="90"/>
  <c r="J8" i="90"/>
  <c r="H8" i="90"/>
  <c r="F8" i="90"/>
  <c r="D8" i="90"/>
  <c r="N7" i="90"/>
  <c r="L7" i="90"/>
  <c r="J7" i="90"/>
  <c r="H7" i="90"/>
  <c r="F7" i="90"/>
  <c r="D7" i="90"/>
  <c r="M6" i="90"/>
  <c r="K6" i="90"/>
  <c r="L6" i="90" s="1"/>
  <c r="I6" i="90"/>
  <c r="G6" i="90"/>
  <c r="H6" i="90" s="1"/>
  <c r="E6" i="90"/>
  <c r="C6" i="90"/>
  <c r="D6" i="90" s="1"/>
  <c r="B6" i="90"/>
  <c r="K5" i="90"/>
  <c r="G5" i="90"/>
  <c r="C5" i="90"/>
  <c r="B5" i="90"/>
  <c r="N34" i="89"/>
  <c r="L34" i="89"/>
  <c r="J34" i="89"/>
  <c r="H34" i="89"/>
  <c r="F34" i="89"/>
  <c r="D34" i="89"/>
  <c r="N33" i="89"/>
  <c r="L33" i="89"/>
  <c r="J33" i="89"/>
  <c r="H33" i="89"/>
  <c r="F33" i="89"/>
  <c r="D33" i="89"/>
  <c r="M32" i="89"/>
  <c r="N32" i="89" s="1"/>
  <c r="K32" i="89"/>
  <c r="L32" i="89" s="1"/>
  <c r="I32" i="89"/>
  <c r="J32" i="89" s="1"/>
  <c r="G32" i="89"/>
  <c r="H32" i="89" s="1"/>
  <c r="E32" i="89"/>
  <c r="F32" i="89" s="1"/>
  <c r="C32" i="89"/>
  <c r="D32" i="89" s="1"/>
  <c r="N31" i="89"/>
  <c r="L31" i="89"/>
  <c r="J31" i="89"/>
  <c r="H31" i="89"/>
  <c r="F31" i="89"/>
  <c r="D31" i="89"/>
  <c r="N30" i="89"/>
  <c r="L30" i="89"/>
  <c r="J30" i="89"/>
  <c r="H30" i="89"/>
  <c r="F30" i="89"/>
  <c r="D30" i="89"/>
  <c r="N29" i="89"/>
  <c r="L29" i="89"/>
  <c r="J29" i="89"/>
  <c r="H29" i="89"/>
  <c r="F29" i="89"/>
  <c r="D29" i="89"/>
  <c r="N28" i="89"/>
  <c r="L28" i="89"/>
  <c r="J28" i="89"/>
  <c r="H28" i="89"/>
  <c r="F28" i="89"/>
  <c r="D28" i="89"/>
  <c r="N27" i="89"/>
  <c r="L27" i="89"/>
  <c r="J27" i="89"/>
  <c r="H27" i="89"/>
  <c r="F27" i="89"/>
  <c r="D27" i="89"/>
  <c r="N26" i="89"/>
  <c r="L26" i="89"/>
  <c r="J26" i="89"/>
  <c r="H26" i="89"/>
  <c r="F26" i="89"/>
  <c r="D26" i="89"/>
  <c r="M25" i="89"/>
  <c r="N25" i="89" s="1"/>
  <c r="K25" i="89"/>
  <c r="L25" i="89" s="1"/>
  <c r="I25" i="89"/>
  <c r="J25" i="89" s="1"/>
  <c r="G25" i="89"/>
  <c r="H25" i="89" s="1"/>
  <c r="E25" i="89"/>
  <c r="F25" i="89" s="1"/>
  <c r="C25" i="89"/>
  <c r="D25" i="89" s="1"/>
  <c r="B25" i="89"/>
  <c r="N24" i="89"/>
  <c r="L24" i="89"/>
  <c r="J24" i="89"/>
  <c r="H24" i="89"/>
  <c r="F24" i="89"/>
  <c r="D24" i="89"/>
  <c r="N23" i="89"/>
  <c r="L23" i="89"/>
  <c r="J23" i="89"/>
  <c r="H23" i="89"/>
  <c r="F23" i="89"/>
  <c r="D23" i="89"/>
  <c r="N22" i="89"/>
  <c r="L22" i="89"/>
  <c r="J22" i="89"/>
  <c r="H22" i="89"/>
  <c r="F22" i="89"/>
  <c r="D22" i="89"/>
  <c r="N21" i="89"/>
  <c r="L21" i="89"/>
  <c r="J21" i="89"/>
  <c r="H21" i="89"/>
  <c r="F21" i="89"/>
  <c r="D21" i="89"/>
  <c r="N20" i="89"/>
  <c r="L20" i="89"/>
  <c r="J20" i="89"/>
  <c r="H20" i="89"/>
  <c r="F20" i="89"/>
  <c r="D20" i="89"/>
  <c r="N19" i="89"/>
  <c r="L19" i="89"/>
  <c r="J19" i="89"/>
  <c r="H19" i="89"/>
  <c r="F19" i="89"/>
  <c r="D19" i="89"/>
  <c r="M18" i="89"/>
  <c r="N18" i="89" s="1"/>
  <c r="L18" i="89"/>
  <c r="K18" i="89"/>
  <c r="I18" i="89"/>
  <c r="J18" i="89" s="1"/>
  <c r="H18" i="89"/>
  <c r="G18" i="89"/>
  <c r="E18" i="89"/>
  <c r="F18" i="89" s="1"/>
  <c r="D18" i="89"/>
  <c r="C18" i="89"/>
  <c r="B18" i="89"/>
  <c r="N17" i="89"/>
  <c r="L17" i="89"/>
  <c r="J17" i="89"/>
  <c r="H17" i="89"/>
  <c r="F17" i="89"/>
  <c r="D17" i="89"/>
  <c r="N16" i="89"/>
  <c r="L16" i="89"/>
  <c r="J16" i="89"/>
  <c r="H16" i="89"/>
  <c r="F16" i="89"/>
  <c r="D16" i="89"/>
  <c r="N15" i="89"/>
  <c r="L15" i="89"/>
  <c r="J15" i="89"/>
  <c r="H15" i="89"/>
  <c r="F15" i="89"/>
  <c r="D15" i="89"/>
  <c r="N14" i="89"/>
  <c r="L14" i="89"/>
  <c r="J14" i="89"/>
  <c r="H14" i="89"/>
  <c r="F14" i="89"/>
  <c r="D14" i="89"/>
  <c r="N13" i="89"/>
  <c r="L13" i="89"/>
  <c r="J13" i="89"/>
  <c r="H13" i="89"/>
  <c r="F13" i="89"/>
  <c r="D13" i="89"/>
  <c r="N12" i="89"/>
  <c r="L12" i="89"/>
  <c r="J12" i="89"/>
  <c r="H12" i="89"/>
  <c r="F12" i="89"/>
  <c r="D12" i="89"/>
  <c r="N11" i="89"/>
  <c r="L11" i="89"/>
  <c r="J11" i="89"/>
  <c r="H11" i="89"/>
  <c r="F11" i="89"/>
  <c r="D11" i="89"/>
  <c r="N10" i="89"/>
  <c r="L10" i="89"/>
  <c r="J10" i="89"/>
  <c r="H10" i="89"/>
  <c r="F10" i="89"/>
  <c r="D10" i="89"/>
  <c r="N9" i="89"/>
  <c r="L9" i="89"/>
  <c r="J9" i="89"/>
  <c r="H9" i="89"/>
  <c r="F9" i="89"/>
  <c r="D9" i="89"/>
  <c r="N8" i="89"/>
  <c r="L8" i="89"/>
  <c r="J8" i="89"/>
  <c r="H8" i="89"/>
  <c r="F8" i="89"/>
  <c r="D8" i="89"/>
  <c r="N7" i="89"/>
  <c r="L7" i="89"/>
  <c r="J7" i="89"/>
  <c r="H7" i="89"/>
  <c r="F7" i="89"/>
  <c r="D7" i="89"/>
  <c r="M6" i="89"/>
  <c r="N6" i="89" s="1"/>
  <c r="K6" i="89"/>
  <c r="I6" i="89"/>
  <c r="J6" i="89" s="1"/>
  <c r="G6" i="89"/>
  <c r="E6" i="89"/>
  <c r="F6" i="89" s="1"/>
  <c r="C6" i="89"/>
  <c r="B6" i="89"/>
  <c r="M5" i="89"/>
  <c r="N5" i="89" s="1"/>
  <c r="I5" i="89"/>
  <c r="J5" i="89" s="1"/>
  <c r="E5" i="89"/>
  <c r="F5" i="89" s="1"/>
  <c r="B5" i="89"/>
  <c r="N34" i="88"/>
  <c r="L34" i="88"/>
  <c r="J34" i="88"/>
  <c r="H34" i="88"/>
  <c r="F34" i="88"/>
  <c r="D34" i="88"/>
  <c r="N33" i="88"/>
  <c r="L33" i="88"/>
  <c r="J33" i="88"/>
  <c r="H33" i="88"/>
  <c r="F33" i="88"/>
  <c r="D33" i="88"/>
  <c r="M32" i="88"/>
  <c r="K32" i="88"/>
  <c r="L32" i="88" s="1"/>
  <c r="I32" i="88"/>
  <c r="G32" i="88"/>
  <c r="H32" i="88" s="1"/>
  <c r="E32" i="88"/>
  <c r="C32" i="88"/>
  <c r="D32" i="88" s="1"/>
  <c r="B32" i="88"/>
  <c r="N31" i="88"/>
  <c r="L31" i="88"/>
  <c r="J31" i="88"/>
  <c r="H31" i="88"/>
  <c r="F31" i="88"/>
  <c r="D31" i="88"/>
  <c r="N30" i="88"/>
  <c r="L30" i="88"/>
  <c r="J30" i="88"/>
  <c r="H30" i="88"/>
  <c r="F30" i="88"/>
  <c r="D30" i="88"/>
  <c r="N29" i="88"/>
  <c r="L29" i="88"/>
  <c r="J29" i="88"/>
  <c r="H29" i="88"/>
  <c r="F29" i="88"/>
  <c r="D29" i="88"/>
  <c r="N28" i="88"/>
  <c r="L28" i="88"/>
  <c r="J28" i="88"/>
  <c r="H28" i="88"/>
  <c r="F28" i="88"/>
  <c r="D28" i="88"/>
  <c r="N27" i="88"/>
  <c r="L27" i="88"/>
  <c r="J27" i="88"/>
  <c r="H27" i="88"/>
  <c r="F27" i="88"/>
  <c r="D27" i="88"/>
  <c r="N26" i="88"/>
  <c r="L26" i="88"/>
  <c r="J26" i="88"/>
  <c r="H26" i="88"/>
  <c r="F26" i="88"/>
  <c r="D26" i="88"/>
  <c r="M25" i="88"/>
  <c r="K25" i="88"/>
  <c r="I25" i="88"/>
  <c r="G25" i="88"/>
  <c r="E25" i="88"/>
  <c r="C25" i="88"/>
  <c r="B25" i="88"/>
  <c r="F25" i="88" s="1"/>
  <c r="N24" i="88"/>
  <c r="L24" i="88"/>
  <c r="J24" i="88"/>
  <c r="H24" i="88"/>
  <c r="F24" i="88"/>
  <c r="D24" i="88"/>
  <c r="N23" i="88"/>
  <c r="L23" i="88"/>
  <c r="J23" i="88"/>
  <c r="H23" i="88"/>
  <c r="F23" i="88"/>
  <c r="D23" i="88"/>
  <c r="N22" i="88"/>
  <c r="L22" i="88"/>
  <c r="J22" i="88"/>
  <c r="H22" i="88"/>
  <c r="F22" i="88"/>
  <c r="D22" i="88"/>
  <c r="N21" i="88"/>
  <c r="L21" i="88"/>
  <c r="J21" i="88"/>
  <c r="H21" i="88"/>
  <c r="F21" i="88"/>
  <c r="D21" i="88"/>
  <c r="N20" i="88"/>
  <c r="L20" i="88"/>
  <c r="J20" i="88"/>
  <c r="H20" i="88"/>
  <c r="F20" i="88"/>
  <c r="D20" i="88"/>
  <c r="N19" i="88"/>
  <c r="L19" i="88"/>
  <c r="J19" i="88"/>
  <c r="H19" i="88"/>
  <c r="F19" i="88"/>
  <c r="D19" i="88"/>
  <c r="M18" i="88"/>
  <c r="N18" i="88" s="1"/>
  <c r="K18" i="88"/>
  <c r="L18" i="88" s="1"/>
  <c r="I18" i="88"/>
  <c r="J18" i="88" s="1"/>
  <c r="G18" i="88"/>
  <c r="H18" i="88" s="1"/>
  <c r="E18" i="88"/>
  <c r="F18" i="88" s="1"/>
  <c r="C18" i="88"/>
  <c r="B18" i="88"/>
  <c r="N17" i="88"/>
  <c r="L17" i="88"/>
  <c r="J17" i="88"/>
  <c r="H17" i="88"/>
  <c r="F17" i="88"/>
  <c r="D17" i="88"/>
  <c r="N16" i="88"/>
  <c r="L16" i="88"/>
  <c r="J16" i="88"/>
  <c r="H16" i="88"/>
  <c r="F16" i="88"/>
  <c r="D16" i="88"/>
  <c r="N15" i="88"/>
  <c r="L15" i="88"/>
  <c r="J15" i="88"/>
  <c r="H15" i="88"/>
  <c r="F15" i="88"/>
  <c r="D15" i="88"/>
  <c r="N14" i="88"/>
  <c r="L14" i="88"/>
  <c r="J14" i="88"/>
  <c r="H14" i="88"/>
  <c r="F14" i="88"/>
  <c r="D14" i="88"/>
  <c r="N13" i="88"/>
  <c r="L13" i="88"/>
  <c r="J13" i="88"/>
  <c r="H13" i="88"/>
  <c r="F13" i="88"/>
  <c r="D13" i="88"/>
  <c r="N12" i="88"/>
  <c r="L12" i="88"/>
  <c r="J12" i="88"/>
  <c r="H12" i="88"/>
  <c r="F12" i="88"/>
  <c r="D12" i="88"/>
  <c r="N11" i="88"/>
  <c r="L11" i="88"/>
  <c r="J11" i="88"/>
  <c r="H11" i="88"/>
  <c r="F11" i="88"/>
  <c r="D11" i="88"/>
  <c r="N10" i="88"/>
  <c r="L10" i="88"/>
  <c r="J10" i="88"/>
  <c r="H10" i="88"/>
  <c r="F10" i="88"/>
  <c r="D10" i="88"/>
  <c r="N9" i="88"/>
  <c r="L9" i="88"/>
  <c r="J9" i="88"/>
  <c r="H9" i="88"/>
  <c r="F9" i="88"/>
  <c r="D9" i="88"/>
  <c r="N8" i="88"/>
  <c r="L8" i="88"/>
  <c r="J8" i="88"/>
  <c r="H8" i="88"/>
  <c r="F8" i="88"/>
  <c r="D8" i="88"/>
  <c r="N7" i="88"/>
  <c r="L7" i="88"/>
  <c r="J7" i="88"/>
  <c r="H7" i="88"/>
  <c r="F7" i="88"/>
  <c r="D7" i="88"/>
  <c r="N6" i="88"/>
  <c r="M6" i="88"/>
  <c r="K6" i="88"/>
  <c r="L6" i="88" s="1"/>
  <c r="J6" i="88"/>
  <c r="I6" i="88"/>
  <c r="G6" i="88"/>
  <c r="F6" i="88"/>
  <c r="E6" i="88"/>
  <c r="C6" i="88"/>
  <c r="D6" i="88" s="1"/>
  <c r="B6" i="88"/>
  <c r="K5" i="88"/>
  <c r="N34" i="87"/>
  <c r="L34" i="87"/>
  <c r="J34" i="87"/>
  <c r="H34" i="87"/>
  <c r="F34" i="87"/>
  <c r="D34" i="87"/>
  <c r="N33" i="87"/>
  <c r="L33" i="87"/>
  <c r="J33" i="87"/>
  <c r="H33" i="87"/>
  <c r="F33" i="87"/>
  <c r="D33" i="87"/>
  <c r="M32" i="87"/>
  <c r="K32" i="87"/>
  <c r="I32" i="87"/>
  <c r="G32" i="87"/>
  <c r="H32" i="87" s="1"/>
  <c r="E32" i="87"/>
  <c r="C32" i="87"/>
  <c r="B32" i="87"/>
  <c r="N31" i="87"/>
  <c r="L31" i="87"/>
  <c r="J31" i="87"/>
  <c r="H31" i="87"/>
  <c r="F31" i="87"/>
  <c r="D31" i="87"/>
  <c r="N30" i="87"/>
  <c r="L30" i="87"/>
  <c r="J30" i="87"/>
  <c r="H30" i="87"/>
  <c r="F30" i="87"/>
  <c r="D30" i="87"/>
  <c r="N29" i="87"/>
  <c r="L29" i="87"/>
  <c r="J29" i="87"/>
  <c r="H29" i="87"/>
  <c r="F29" i="87"/>
  <c r="D29" i="87"/>
  <c r="N28" i="87"/>
  <c r="L28" i="87"/>
  <c r="J28" i="87"/>
  <c r="H28" i="87"/>
  <c r="F28" i="87"/>
  <c r="D28" i="87"/>
  <c r="N27" i="87"/>
  <c r="L27" i="87"/>
  <c r="J27" i="87"/>
  <c r="H27" i="87"/>
  <c r="F27" i="87"/>
  <c r="D27" i="87"/>
  <c r="N26" i="87"/>
  <c r="L26" i="87"/>
  <c r="J26" i="87"/>
  <c r="H26" i="87"/>
  <c r="F26" i="87"/>
  <c r="D26" i="87"/>
  <c r="M25" i="87"/>
  <c r="N25" i="87" s="1"/>
  <c r="K25" i="87"/>
  <c r="I25" i="87"/>
  <c r="G25" i="87"/>
  <c r="H25" i="87" s="1"/>
  <c r="E25" i="87"/>
  <c r="F25" i="87" s="1"/>
  <c r="C25" i="87"/>
  <c r="B25" i="87"/>
  <c r="N24" i="87"/>
  <c r="L24" i="87"/>
  <c r="J24" i="87"/>
  <c r="H24" i="87"/>
  <c r="F24" i="87"/>
  <c r="D24" i="87"/>
  <c r="N23" i="87"/>
  <c r="L23" i="87"/>
  <c r="J23" i="87"/>
  <c r="H23" i="87"/>
  <c r="F23" i="87"/>
  <c r="D23" i="87"/>
  <c r="N22" i="87"/>
  <c r="L22" i="87"/>
  <c r="J22" i="87"/>
  <c r="H22" i="87"/>
  <c r="F22" i="87"/>
  <c r="D22" i="87"/>
  <c r="N21" i="87"/>
  <c r="L21" i="87"/>
  <c r="J21" i="87"/>
  <c r="H21" i="87"/>
  <c r="F21" i="87"/>
  <c r="D21" i="87"/>
  <c r="N20" i="87"/>
  <c r="L20" i="87"/>
  <c r="J20" i="87"/>
  <c r="H20" i="87"/>
  <c r="F20" i="87"/>
  <c r="D20" i="87"/>
  <c r="N19" i="87"/>
  <c r="L19" i="87"/>
  <c r="J19" i="87"/>
  <c r="H19" i="87"/>
  <c r="F19" i="87"/>
  <c r="D19" i="87"/>
  <c r="M18" i="87"/>
  <c r="K18" i="87"/>
  <c r="I18" i="87"/>
  <c r="G18" i="87"/>
  <c r="E18" i="87"/>
  <c r="C18" i="87"/>
  <c r="B18" i="87"/>
  <c r="L18" i="87" s="1"/>
  <c r="N17" i="87"/>
  <c r="L17" i="87"/>
  <c r="J17" i="87"/>
  <c r="H17" i="87"/>
  <c r="F17" i="87"/>
  <c r="D17" i="87"/>
  <c r="N16" i="87"/>
  <c r="L16" i="87"/>
  <c r="J16" i="87"/>
  <c r="H16" i="87"/>
  <c r="F16" i="87"/>
  <c r="D16" i="87"/>
  <c r="N15" i="87"/>
  <c r="L15" i="87"/>
  <c r="J15" i="87"/>
  <c r="H15" i="87"/>
  <c r="F15" i="87"/>
  <c r="D15" i="87"/>
  <c r="N14" i="87"/>
  <c r="L14" i="87"/>
  <c r="J14" i="87"/>
  <c r="H14" i="87"/>
  <c r="F14" i="87"/>
  <c r="D14" i="87"/>
  <c r="N13" i="87"/>
  <c r="L13" i="87"/>
  <c r="J13" i="87"/>
  <c r="H13" i="87"/>
  <c r="F13" i="87"/>
  <c r="D13" i="87"/>
  <c r="N12" i="87"/>
  <c r="L12" i="87"/>
  <c r="J12" i="87"/>
  <c r="H12" i="87"/>
  <c r="F12" i="87"/>
  <c r="D12" i="87"/>
  <c r="N11" i="87"/>
  <c r="L11" i="87"/>
  <c r="J11" i="87"/>
  <c r="H11" i="87"/>
  <c r="F11" i="87"/>
  <c r="D11" i="87"/>
  <c r="N10" i="87"/>
  <c r="L10" i="87"/>
  <c r="J10" i="87"/>
  <c r="H10" i="87"/>
  <c r="F10" i="87"/>
  <c r="D10" i="87"/>
  <c r="N9" i="87"/>
  <c r="L9" i="87"/>
  <c r="J9" i="87"/>
  <c r="H9" i="87"/>
  <c r="F9" i="87"/>
  <c r="D9" i="87"/>
  <c r="N8" i="87"/>
  <c r="L8" i="87"/>
  <c r="J8" i="87"/>
  <c r="H8" i="87"/>
  <c r="F8" i="87"/>
  <c r="D8" i="87"/>
  <c r="N7" i="87"/>
  <c r="L7" i="87"/>
  <c r="J7" i="87"/>
  <c r="H7" i="87"/>
  <c r="F7" i="87"/>
  <c r="D7" i="87"/>
  <c r="M6" i="87"/>
  <c r="N6" i="87" s="1"/>
  <c r="K6" i="87"/>
  <c r="K5" i="87" s="1"/>
  <c r="I6" i="87"/>
  <c r="G6" i="87"/>
  <c r="E6" i="87"/>
  <c r="F6" i="87" s="1"/>
  <c r="C6" i="87"/>
  <c r="C5" i="87" s="1"/>
  <c r="B6" i="87"/>
  <c r="I5" i="87"/>
  <c r="L34" i="86"/>
  <c r="J34" i="86"/>
  <c r="H34" i="86"/>
  <c r="F34" i="86"/>
  <c r="D34" i="86"/>
  <c r="L33" i="86"/>
  <c r="J33" i="86"/>
  <c r="H33" i="86"/>
  <c r="F33" i="86"/>
  <c r="D33" i="86"/>
  <c r="K32" i="86"/>
  <c r="L32" i="86" s="1"/>
  <c r="I32" i="86"/>
  <c r="G32" i="86"/>
  <c r="H32" i="86" s="1"/>
  <c r="E32" i="86"/>
  <c r="C32" i="86"/>
  <c r="D32" i="86" s="1"/>
  <c r="B32" i="86"/>
  <c r="J32" i="86" s="1"/>
  <c r="L31" i="86"/>
  <c r="J31" i="86"/>
  <c r="H31" i="86"/>
  <c r="F31" i="86"/>
  <c r="D31" i="86"/>
  <c r="L30" i="86"/>
  <c r="J30" i="86"/>
  <c r="H30" i="86"/>
  <c r="F30" i="86"/>
  <c r="D30" i="86"/>
  <c r="L29" i="86"/>
  <c r="J29" i="86"/>
  <c r="H29" i="86"/>
  <c r="F29" i="86"/>
  <c r="D29" i="86"/>
  <c r="L28" i="86"/>
  <c r="J28" i="86"/>
  <c r="H28" i="86"/>
  <c r="F28" i="86"/>
  <c r="D28" i="86"/>
  <c r="L27" i="86"/>
  <c r="J27" i="86"/>
  <c r="H27" i="86"/>
  <c r="F27" i="86"/>
  <c r="D27" i="86"/>
  <c r="L26" i="86"/>
  <c r="J26" i="86"/>
  <c r="H26" i="86"/>
  <c r="F26" i="86"/>
  <c r="D26" i="86"/>
  <c r="L25" i="86"/>
  <c r="K25" i="86"/>
  <c r="I25" i="86"/>
  <c r="J25" i="86" s="1"/>
  <c r="H25" i="86"/>
  <c r="G25" i="86"/>
  <c r="E25" i="86"/>
  <c r="F25" i="86" s="1"/>
  <c r="D25" i="86"/>
  <c r="C25" i="86"/>
  <c r="B25" i="86"/>
  <c r="L24" i="86"/>
  <c r="J24" i="86"/>
  <c r="H24" i="86"/>
  <c r="F24" i="86"/>
  <c r="D24" i="86"/>
  <c r="L23" i="86"/>
  <c r="J23" i="86"/>
  <c r="H23" i="86"/>
  <c r="F23" i="86"/>
  <c r="D23" i="86"/>
  <c r="L22" i="86"/>
  <c r="J22" i="86"/>
  <c r="H22" i="86"/>
  <c r="F22" i="86"/>
  <c r="D22" i="86"/>
  <c r="L21" i="86"/>
  <c r="J21" i="86"/>
  <c r="H21" i="86"/>
  <c r="F21" i="86"/>
  <c r="D21" i="86"/>
  <c r="L20" i="86"/>
  <c r="J20" i="86"/>
  <c r="H20" i="86"/>
  <c r="F20" i="86"/>
  <c r="D20" i="86"/>
  <c r="L19" i="86"/>
  <c r="J19" i="86"/>
  <c r="H19" i="86"/>
  <c r="F19" i="86"/>
  <c r="D19" i="86"/>
  <c r="K18" i="86"/>
  <c r="L18" i="86" s="1"/>
  <c r="I18" i="86"/>
  <c r="G18" i="86"/>
  <c r="H18" i="86" s="1"/>
  <c r="E18" i="86"/>
  <c r="C18" i="86"/>
  <c r="D18" i="86" s="1"/>
  <c r="B18" i="86"/>
  <c r="L17" i="86"/>
  <c r="J17" i="86"/>
  <c r="H17" i="86"/>
  <c r="F17" i="86"/>
  <c r="D17" i="86"/>
  <c r="L16" i="86"/>
  <c r="J16" i="86"/>
  <c r="H16" i="86"/>
  <c r="F16" i="86"/>
  <c r="D16" i="86"/>
  <c r="L15" i="86"/>
  <c r="J15" i="86"/>
  <c r="H15" i="86"/>
  <c r="F15" i="86"/>
  <c r="D15" i="86"/>
  <c r="L14" i="86"/>
  <c r="J14" i="86"/>
  <c r="H14" i="86"/>
  <c r="F14" i="86"/>
  <c r="D14" i="86"/>
  <c r="L13" i="86"/>
  <c r="J13" i="86"/>
  <c r="H13" i="86"/>
  <c r="F13" i="86"/>
  <c r="D13" i="86"/>
  <c r="L12" i="86"/>
  <c r="J12" i="86"/>
  <c r="H12" i="86"/>
  <c r="F12" i="86"/>
  <c r="D12" i="86"/>
  <c r="L11" i="86"/>
  <c r="J11" i="86"/>
  <c r="H11" i="86"/>
  <c r="F11" i="86"/>
  <c r="D11" i="86"/>
  <c r="L10" i="86"/>
  <c r="J10" i="86"/>
  <c r="H10" i="86"/>
  <c r="F10" i="86"/>
  <c r="D10" i="86"/>
  <c r="L9" i="86"/>
  <c r="J9" i="86"/>
  <c r="H9" i="86"/>
  <c r="F9" i="86"/>
  <c r="D9" i="86"/>
  <c r="L8" i="86"/>
  <c r="J8" i="86"/>
  <c r="H8" i="86"/>
  <c r="F8" i="86"/>
  <c r="D8" i="86"/>
  <c r="L7" i="86"/>
  <c r="J7" i="86"/>
  <c r="H7" i="86"/>
  <c r="F7" i="86"/>
  <c r="D7" i="86"/>
  <c r="K6" i="86"/>
  <c r="I6" i="86"/>
  <c r="J6" i="86" s="1"/>
  <c r="G6" i="86"/>
  <c r="E6" i="86"/>
  <c r="F6" i="86" s="1"/>
  <c r="C6" i="86"/>
  <c r="B6" i="86"/>
  <c r="B5" i="86"/>
  <c r="L34" i="85"/>
  <c r="J34" i="85"/>
  <c r="H34" i="85"/>
  <c r="F34" i="85"/>
  <c r="D34" i="85"/>
  <c r="L33" i="85"/>
  <c r="J33" i="85"/>
  <c r="H33" i="85"/>
  <c r="F33" i="85"/>
  <c r="D33" i="85"/>
  <c r="K32" i="85"/>
  <c r="I32" i="85"/>
  <c r="G32" i="85"/>
  <c r="E32" i="85"/>
  <c r="C32" i="85"/>
  <c r="B32" i="85"/>
  <c r="L31" i="85"/>
  <c r="J31" i="85"/>
  <c r="H31" i="85"/>
  <c r="F31" i="85"/>
  <c r="D31" i="85"/>
  <c r="L30" i="85"/>
  <c r="J30" i="85"/>
  <c r="H30" i="85"/>
  <c r="F30" i="85"/>
  <c r="D30" i="85"/>
  <c r="L29" i="85"/>
  <c r="J29" i="85"/>
  <c r="H29" i="85"/>
  <c r="F29" i="85"/>
  <c r="D29" i="85"/>
  <c r="L28" i="85"/>
  <c r="J28" i="85"/>
  <c r="H28" i="85"/>
  <c r="F28" i="85"/>
  <c r="D28" i="85"/>
  <c r="L27" i="85"/>
  <c r="J27" i="85"/>
  <c r="H27" i="85"/>
  <c r="F27" i="85"/>
  <c r="D27" i="85"/>
  <c r="L26" i="85"/>
  <c r="J26" i="85"/>
  <c r="H26" i="85"/>
  <c r="F26" i="85"/>
  <c r="D26" i="85"/>
  <c r="K25" i="85"/>
  <c r="I25" i="85"/>
  <c r="G25" i="85"/>
  <c r="E25" i="85"/>
  <c r="C25" i="85"/>
  <c r="B25" i="85"/>
  <c r="J25" i="85" s="1"/>
  <c r="L24" i="85"/>
  <c r="J24" i="85"/>
  <c r="H24" i="85"/>
  <c r="F24" i="85"/>
  <c r="D24" i="85"/>
  <c r="L23" i="85"/>
  <c r="J23" i="85"/>
  <c r="H23" i="85"/>
  <c r="F23" i="85"/>
  <c r="D23" i="85"/>
  <c r="L22" i="85"/>
  <c r="J22" i="85"/>
  <c r="H22" i="85"/>
  <c r="F22" i="85"/>
  <c r="D22" i="85"/>
  <c r="L21" i="85"/>
  <c r="J21" i="85"/>
  <c r="H21" i="85"/>
  <c r="F21" i="85"/>
  <c r="D21" i="85"/>
  <c r="L20" i="85"/>
  <c r="J20" i="85"/>
  <c r="H20" i="85"/>
  <c r="F20" i="85"/>
  <c r="D20" i="85"/>
  <c r="L19" i="85"/>
  <c r="J19" i="85"/>
  <c r="H19" i="85"/>
  <c r="F19" i="85"/>
  <c r="D19" i="85"/>
  <c r="K18" i="85"/>
  <c r="I18" i="85"/>
  <c r="G18" i="85"/>
  <c r="E18" i="85"/>
  <c r="C18" i="85"/>
  <c r="B18" i="85"/>
  <c r="L17" i="85"/>
  <c r="J17" i="85"/>
  <c r="H17" i="85"/>
  <c r="F17" i="85"/>
  <c r="D17" i="85"/>
  <c r="L16" i="85"/>
  <c r="J16" i="85"/>
  <c r="H16" i="85"/>
  <c r="F16" i="85"/>
  <c r="D16" i="85"/>
  <c r="L15" i="85"/>
  <c r="J15" i="85"/>
  <c r="H15" i="85"/>
  <c r="F15" i="85"/>
  <c r="D15" i="85"/>
  <c r="L14" i="85"/>
  <c r="J14" i="85"/>
  <c r="H14" i="85"/>
  <c r="F14" i="85"/>
  <c r="D14" i="85"/>
  <c r="L13" i="85"/>
  <c r="J13" i="85"/>
  <c r="H13" i="85"/>
  <c r="F13" i="85"/>
  <c r="D13" i="85"/>
  <c r="L12" i="85"/>
  <c r="J12" i="85"/>
  <c r="H12" i="85"/>
  <c r="F12" i="85"/>
  <c r="D12" i="85"/>
  <c r="L11" i="85"/>
  <c r="J11" i="85"/>
  <c r="H11" i="85"/>
  <c r="F11" i="85"/>
  <c r="D11" i="85"/>
  <c r="L10" i="85"/>
  <c r="J10" i="85"/>
  <c r="H10" i="85"/>
  <c r="F10" i="85"/>
  <c r="D10" i="85"/>
  <c r="L9" i="85"/>
  <c r="J9" i="85"/>
  <c r="H9" i="85"/>
  <c r="F9" i="85"/>
  <c r="D9" i="85"/>
  <c r="L8" i="85"/>
  <c r="J8" i="85"/>
  <c r="H8" i="85"/>
  <c r="F8" i="85"/>
  <c r="D8" i="85"/>
  <c r="L7" i="85"/>
  <c r="J7" i="85"/>
  <c r="H7" i="85"/>
  <c r="F7" i="85"/>
  <c r="D7" i="85"/>
  <c r="K6" i="85"/>
  <c r="L6" i="85" s="1"/>
  <c r="I6" i="85"/>
  <c r="G6" i="85"/>
  <c r="E6" i="85"/>
  <c r="F6" i="85" s="1"/>
  <c r="C6" i="85"/>
  <c r="D6" i="85" s="1"/>
  <c r="B6" i="85"/>
  <c r="L41" i="84"/>
  <c r="J41" i="84"/>
  <c r="H41" i="84"/>
  <c r="F41" i="84"/>
  <c r="D41" i="84"/>
  <c r="L39" i="84"/>
  <c r="J39" i="84"/>
  <c r="H39" i="84"/>
  <c r="F39" i="84"/>
  <c r="D39" i="84"/>
  <c r="K38" i="84"/>
  <c r="I38" i="84"/>
  <c r="J38" i="84" s="1"/>
  <c r="G38" i="84"/>
  <c r="E38" i="84"/>
  <c r="D38" i="84"/>
  <c r="C38" i="84"/>
  <c r="B38" i="84"/>
  <c r="F38" i="84" s="1"/>
  <c r="L36" i="84"/>
  <c r="J36" i="84"/>
  <c r="H36" i="84"/>
  <c r="F36" i="84"/>
  <c r="D36" i="84"/>
  <c r="L35" i="84"/>
  <c r="J35" i="84"/>
  <c r="H35" i="84"/>
  <c r="F35" i="84"/>
  <c r="D35" i="84"/>
  <c r="L34" i="84"/>
  <c r="J34" i="84"/>
  <c r="H34" i="84"/>
  <c r="F34" i="84"/>
  <c r="D34" i="84"/>
  <c r="L33" i="84"/>
  <c r="J33" i="84"/>
  <c r="H33" i="84"/>
  <c r="F33" i="84"/>
  <c r="D33" i="84"/>
  <c r="L32" i="84"/>
  <c r="J32" i="84"/>
  <c r="H32" i="84"/>
  <c r="F32" i="84"/>
  <c r="D32" i="84"/>
  <c r="L31" i="84"/>
  <c r="J31" i="84"/>
  <c r="H31" i="84"/>
  <c r="F31" i="84"/>
  <c r="D31" i="84"/>
  <c r="K30" i="84"/>
  <c r="L30" i="84" s="1"/>
  <c r="I30" i="84"/>
  <c r="I6" i="84" s="1"/>
  <c r="G30" i="84"/>
  <c r="H30" i="84" s="1"/>
  <c r="E30" i="84"/>
  <c r="E6" i="84" s="1"/>
  <c r="C30" i="84"/>
  <c r="D30" i="84" s="1"/>
  <c r="B30" i="84"/>
  <c r="L28" i="84"/>
  <c r="J28" i="84"/>
  <c r="H28" i="84"/>
  <c r="F28" i="84"/>
  <c r="D28" i="84"/>
  <c r="L27" i="84"/>
  <c r="J27" i="84"/>
  <c r="H27" i="84"/>
  <c r="F27" i="84"/>
  <c r="D27" i="84"/>
  <c r="L26" i="84"/>
  <c r="J26" i="84"/>
  <c r="H26" i="84"/>
  <c r="F26" i="84"/>
  <c r="D26" i="84"/>
  <c r="L25" i="84"/>
  <c r="J25" i="84"/>
  <c r="H25" i="84"/>
  <c r="F25" i="84"/>
  <c r="D25" i="84"/>
  <c r="L24" i="84"/>
  <c r="J24" i="84"/>
  <c r="H24" i="84"/>
  <c r="F24" i="84"/>
  <c r="D24" i="84"/>
  <c r="L23" i="84"/>
  <c r="J23" i="84"/>
  <c r="H23" i="84"/>
  <c r="F23" i="84"/>
  <c r="D23" i="84"/>
  <c r="K22" i="84"/>
  <c r="I22" i="84"/>
  <c r="G22" i="84"/>
  <c r="E22" i="84"/>
  <c r="C22" i="84"/>
  <c r="B22" i="84"/>
  <c r="J22" i="84" s="1"/>
  <c r="L20" i="84"/>
  <c r="J20" i="84"/>
  <c r="H20" i="84"/>
  <c r="F20" i="84"/>
  <c r="D20" i="84"/>
  <c r="L19" i="84"/>
  <c r="J19" i="84"/>
  <c r="H19" i="84"/>
  <c r="F19" i="84"/>
  <c r="D19" i="84"/>
  <c r="L18" i="84"/>
  <c r="J18" i="84"/>
  <c r="H18" i="84"/>
  <c r="F18" i="84"/>
  <c r="D18" i="84"/>
  <c r="L17" i="84"/>
  <c r="J17" i="84"/>
  <c r="H17" i="84"/>
  <c r="F17" i="84"/>
  <c r="D17" i="84"/>
  <c r="L16" i="84"/>
  <c r="J16" i="84"/>
  <c r="H16" i="84"/>
  <c r="F16" i="84"/>
  <c r="D16" i="84"/>
  <c r="L15" i="84"/>
  <c r="J15" i="84"/>
  <c r="H15" i="84"/>
  <c r="F15" i="84"/>
  <c r="D15" i="84"/>
  <c r="L14" i="84"/>
  <c r="J14" i="84"/>
  <c r="H14" i="84"/>
  <c r="F14" i="84"/>
  <c r="D14" i="84"/>
  <c r="L13" i="84"/>
  <c r="J13" i="84"/>
  <c r="H13" i="84"/>
  <c r="F13" i="84"/>
  <c r="D13" i="84"/>
  <c r="L12" i="84"/>
  <c r="J12" i="84"/>
  <c r="H12" i="84"/>
  <c r="F12" i="84"/>
  <c r="D12" i="84"/>
  <c r="L11" i="84"/>
  <c r="J11" i="84"/>
  <c r="H11" i="84"/>
  <c r="F11" i="84"/>
  <c r="D11" i="84"/>
  <c r="L10" i="84"/>
  <c r="J10" i="84"/>
  <c r="H10" i="84"/>
  <c r="F10" i="84"/>
  <c r="D10" i="84"/>
  <c r="L8" i="84"/>
  <c r="K8" i="84"/>
  <c r="I8" i="84"/>
  <c r="H8" i="84"/>
  <c r="G8" i="84"/>
  <c r="E8" i="84"/>
  <c r="D8" i="84"/>
  <c r="C8" i="84"/>
  <c r="B8" i="84"/>
  <c r="B6" i="84" s="1"/>
  <c r="K6" i="84"/>
  <c r="L6" i="84" s="1"/>
  <c r="G6" i="84"/>
  <c r="C6" i="84"/>
  <c r="L39" i="83"/>
  <c r="J39" i="83"/>
  <c r="H39" i="83"/>
  <c r="F39" i="83"/>
  <c r="D39" i="83"/>
  <c r="L37" i="83"/>
  <c r="J37" i="83"/>
  <c r="H37" i="83"/>
  <c r="F37" i="83"/>
  <c r="D37" i="83"/>
  <c r="L36" i="83"/>
  <c r="K36" i="83"/>
  <c r="I36" i="83"/>
  <c r="H36" i="83"/>
  <c r="G36" i="83"/>
  <c r="E36" i="83"/>
  <c r="D36" i="83"/>
  <c r="C36" i="83"/>
  <c r="B36" i="83"/>
  <c r="J36" i="83" s="1"/>
  <c r="L34" i="83"/>
  <c r="J34" i="83"/>
  <c r="H34" i="83"/>
  <c r="F34" i="83"/>
  <c r="D34" i="83"/>
  <c r="L33" i="83"/>
  <c r="J33" i="83"/>
  <c r="H33" i="83"/>
  <c r="F33" i="83"/>
  <c r="D33" i="83"/>
  <c r="L32" i="83"/>
  <c r="J32" i="83"/>
  <c r="H32" i="83"/>
  <c r="F32" i="83"/>
  <c r="D32" i="83"/>
  <c r="L31" i="83"/>
  <c r="J31" i="83"/>
  <c r="H31" i="83"/>
  <c r="F31" i="83"/>
  <c r="D31" i="83"/>
  <c r="L30" i="83"/>
  <c r="J30" i="83"/>
  <c r="H30" i="83"/>
  <c r="F30" i="83"/>
  <c r="D30" i="83"/>
  <c r="L29" i="83"/>
  <c r="J29" i="83"/>
  <c r="H29" i="83"/>
  <c r="F29" i="83"/>
  <c r="D29" i="83"/>
  <c r="K28" i="83"/>
  <c r="L28" i="83" s="1"/>
  <c r="I28" i="83"/>
  <c r="J28" i="83" s="1"/>
  <c r="G28" i="83"/>
  <c r="H28" i="83" s="1"/>
  <c r="E28" i="83"/>
  <c r="F28" i="83" s="1"/>
  <c r="C28" i="83"/>
  <c r="D28" i="83" s="1"/>
  <c r="B28" i="83"/>
  <c r="L26" i="83"/>
  <c r="J26" i="83"/>
  <c r="H26" i="83"/>
  <c r="F26" i="83"/>
  <c r="D26" i="83"/>
  <c r="L25" i="83"/>
  <c r="J25" i="83"/>
  <c r="H25" i="83"/>
  <c r="F25" i="83"/>
  <c r="D25" i="83"/>
  <c r="L24" i="83"/>
  <c r="J24" i="83"/>
  <c r="H24" i="83"/>
  <c r="F24" i="83"/>
  <c r="D24" i="83"/>
  <c r="L23" i="83"/>
  <c r="J23" i="83"/>
  <c r="H23" i="83"/>
  <c r="F23" i="83"/>
  <c r="D23" i="83"/>
  <c r="L22" i="83"/>
  <c r="J22" i="83"/>
  <c r="H22" i="83"/>
  <c r="F22" i="83"/>
  <c r="D22" i="83"/>
  <c r="K21" i="83"/>
  <c r="L21" i="83" s="1"/>
  <c r="I21" i="83"/>
  <c r="J21" i="83" s="1"/>
  <c r="G21" i="83"/>
  <c r="H21" i="83" s="1"/>
  <c r="E21" i="83"/>
  <c r="F21" i="83" s="1"/>
  <c r="C21" i="83"/>
  <c r="D21" i="83" s="1"/>
  <c r="B21" i="83"/>
  <c r="L19" i="83"/>
  <c r="J19" i="83"/>
  <c r="H19" i="83"/>
  <c r="F19" i="83"/>
  <c r="D19" i="83"/>
  <c r="L18" i="83"/>
  <c r="J18" i="83"/>
  <c r="H18" i="83"/>
  <c r="F18" i="83"/>
  <c r="D18" i="83"/>
  <c r="L17" i="83"/>
  <c r="J17" i="83"/>
  <c r="H17" i="83"/>
  <c r="F17" i="83"/>
  <c r="D17" i="83"/>
  <c r="L16" i="83"/>
  <c r="J16" i="83"/>
  <c r="H16" i="83"/>
  <c r="F16" i="83"/>
  <c r="D16" i="83"/>
  <c r="L15" i="83"/>
  <c r="J15" i="83"/>
  <c r="H15" i="83"/>
  <c r="F15" i="83"/>
  <c r="D15" i="83"/>
  <c r="L14" i="83"/>
  <c r="J14" i="83"/>
  <c r="H14" i="83"/>
  <c r="F14" i="83"/>
  <c r="D14" i="83"/>
  <c r="L13" i="83"/>
  <c r="J13" i="83"/>
  <c r="H13" i="83"/>
  <c r="F13" i="83"/>
  <c r="D13" i="83"/>
  <c r="L12" i="83"/>
  <c r="J12" i="83"/>
  <c r="H12" i="83"/>
  <c r="F12" i="83"/>
  <c r="D12" i="83"/>
  <c r="L11" i="83"/>
  <c r="J11" i="83"/>
  <c r="H11" i="83"/>
  <c r="F11" i="83"/>
  <c r="D11" i="83"/>
  <c r="L10" i="83"/>
  <c r="J10" i="83"/>
  <c r="H10" i="83"/>
  <c r="F10" i="83"/>
  <c r="D10" i="83"/>
  <c r="K8" i="83"/>
  <c r="L8" i="83" s="1"/>
  <c r="I8" i="83"/>
  <c r="G8" i="83"/>
  <c r="H8" i="83" s="1"/>
  <c r="E8" i="83"/>
  <c r="C8" i="83"/>
  <c r="D8" i="83" s="1"/>
  <c r="B8" i="83"/>
  <c r="J8" i="83" s="1"/>
  <c r="K6" i="83"/>
  <c r="I6" i="83"/>
  <c r="G6" i="83"/>
  <c r="E6" i="83"/>
  <c r="C6" i="83"/>
  <c r="N34" i="1"/>
  <c r="J34" i="1"/>
  <c r="F34" i="1"/>
  <c r="N33" i="1"/>
  <c r="L33" i="1"/>
  <c r="J33" i="1"/>
  <c r="H33" i="1"/>
  <c r="F33" i="1"/>
  <c r="D33" i="1"/>
  <c r="M32" i="1"/>
  <c r="N32" i="1" s="1"/>
  <c r="K32" i="1"/>
  <c r="L32" i="1" s="1"/>
  <c r="I32" i="1"/>
  <c r="J32" i="1" s="1"/>
  <c r="G32" i="1"/>
  <c r="H32" i="1" s="1"/>
  <c r="E32" i="1"/>
  <c r="F32" i="1" s="1"/>
  <c r="C32" i="1"/>
  <c r="D32" i="1" s="1"/>
  <c r="N31" i="1"/>
  <c r="L31" i="1"/>
  <c r="J31" i="1"/>
  <c r="H31" i="1"/>
  <c r="F31" i="1"/>
  <c r="D31" i="1"/>
  <c r="N30" i="1"/>
  <c r="L30" i="1"/>
  <c r="J30" i="1"/>
  <c r="H30" i="1"/>
  <c r="F30" i="1"/>
  <c r="D30" i="1"/>
  <c r="N29" i="1"/>
  <c r="L29" i="1"/>
  <c r="J29" i="1"/>
  <c r="H29" i="1"/>
  <c r="F29" i="1"/>
  <c r="D29" i="1"/>
  <c r="N28" i="1"/>
  <c r="L28" i="1"/>
  <c r="J28" i="1"/>
  <c r="H28" i="1"/>
  <c r="F28" i="1"/>
  <c r="D28" i="1"/>
  <c r="N27" i="1"/>
  <c r="L27" i="1"/>
  <c r="J27" i="1"/>
  <c r="H27" i="1"/>
  <c r="F27" i="1"/>
  <c r="D27" i="1"/>
  <c r="N26" i="1"/>
  <c r="L26" i="1"/>
  <c r="J26" i="1"/>
  <c r="H26" i="1"/>
  <c r="F26" i="1"/>
  <c r="D26" i="1"/>
  <c r="M25" i="1"/>
  <c r="N25" i="1" s="1"/>
  <c r="K25" i="1"/>
  <c r="L25" i="1" s="1"/>
  <c r="I25" i="1"/>
  <c r="J25" i="1" s="1"/>
  <c r="G25" i="1"/>
  <c r="H25" i="1" s="1"/>
  <c r="E25" i="1"/>
  <c r="F25" i="1" s="1"/>
  <c r="C25" i="1"/>
  <c r="D25" i="1" s="1"/>
  <c r="N24" i="1"/>
  <c r="L24" i="1"/>
  <c r="J24" i="1"/>
  <c r="H24" i="1"/>
  <c r="F24" i="1"/>
  <c r="D24" i="1"/>
  <c r="N23" i="1"/>
  <c r="L23" i="1"/>
  <c r="J23" i="1"/>
  <c r="H23" i="1"/>
  <c r="F23" i="1"/>
  <c r="D23" i="1"/>
  <c r="N22" i="1"/>
  <c r="L22" i="1"/>
  <c r="J22" i="1"/>
  <c r="H22" i="1"/>
  <c r="F22" i="1"/>
  <c r="D22" i="1"/>
  <c r="N21" i="1"/>
  <c r="L21" i="1"/>
  <c r="J21" i="1"/>
  <c r="H21" i="1"/>
  <c r="F21" i="1"/>
  <c r="D21" i="1"/>
  <c r="N20" i="1"/>
  <c r="L20" i="1"/>
  <c r="J20" i="1"/>
  <c r="H20" i="1"/>
  <c r="F20" i="1"/>
  <c r="D20" i="1"/>
  <c r="N19" i="1"/>
  <c r="L19" i="1"/>
  <c r="J19" i="1"/>
  <c r="H19" i="1"/>
  <c r="F19" i="1"/>
  <c r="D19" i="1"/>
  <c r="M18" i="1"/>
  <c r="N18" i="1" s="1"/>
  <c r="K18" i="1"/>
  <c r="K5" i="1" s="1"/>
  <c r="L5" i="1" s="1"/>
  <c r="I18" i="1"/>
  <c r="J18" i="1" s="1"/>
  <c r="G18" i="1"/>
  <c r="G5" i="1" s="1"/>
  <c r="H5" i="1" s="1"/>
  <c r="E18" i="1"/>
  <c r="F18" i="1" s="1"/>
  <c r="C18" i="1"/>
  <c r="C5" i="1" s="1"/>
  <c r="D5" i="1" s="1"/>
  <c r="N17" i="1"/>
  <c r="L17" i="1"/>
  <c r="J17" i="1"/>
  <c r="H17" i="1"/>
  <c r="F17" i="1"/>
  <c r="D17" i="1"/>
  <c r="N16" i="1"/>
  <c r="L16" i="1"/>
  <c r="J16" i="1"/>
  <c r="H16" i="1"/>
  <c r="F16" i="1"/>
  <c r="D16" i="1"/>
  <c r="N15" i="1"/>
  <c r="L15" i="1"/>
  <c r="J15" i="1"/>
  <c r="H15" i="1"/>
  <c r="F15" i="1"/>
  <c r="D15" i="1"/>
  <c r="N14" i="1"/>
  <c r="L14" i="1"/>
  <c r="J14" i="1"/>
  <c r="H14" i="1"/>
  <c r="F14" i="1"/>
  <c r="D14" i="1"/>
  <c r="N13" i="1"/>
  <c r="L13" i="1"/>
  <c r="J13" i="1"/>
  <c r="H13" i="1"/>
  <c r="F13" i="1"/>
  <c r="D13" i="1"/>
  <c r="N12" i="1"/>
  <c r="L12" i="1"/>
  <c r="J12" i="1"/>
  <c r="H12" i="1"/>
  <c r="F12" i="1"/>
  <c r="D12" i="1"/>
  <c r="N11" i="1"/>
  <c r="L11" i="1"/>
  <c r="J11" i="1"/>
  <c r="H11" i="1"/>
  <c r="F11" i="1"/>
  <c r="D11" i="1"/>
  <c r="N10" i="1"/>
  <c r="L10" i="1"/>
  <c r="J10" i="1"/>
  <c r="H10" i="1"/>
  <c r="F10" i="1"/>
  <c r="D10" i="1"/>
  <c r="N9" i="1"/>
  <c r="L9" i="1"/>
  <c r="J9" i="1"/>
  <c r="H9" i="1"/>
  <c r="F9" i="1"/>
  <c r="D9" i="1"/>
  <c r="N8" i="1"/>
  <c r="L8" i="1"/>
  <c r="J8" i="1"/>
  <c r="H8" i="1"/>
  <c r="F8" i="1"/>
  <c r="D8" i="1"/>
  <c r="N7" i="1"/>
  <c r="L7" i="1"/>
  <c r="J7" i="1"/>
  <c r="H7" i="1"/>
  <c r="F7" i="1"/>
  <c r="D7" i="1"/>
  <c r="M6" i="1"/>
  <c r="N6" i="1" s="1"/>
  <c r="K6" i="1"/>
  <c r="L6" i="1" s="1"/>
  <c r="I6" i="1"/>
  <c r="J6" i="1" s="1"/>
  <c r="G6" i="1"/>
  <c r="H6" i="1" s="1"/>
  <c r="E6" i="1"/>
  <c r="F6" i="1" s="1"/>
  <c r="C6" i="1"/>
  <c r="D6" i="1" s="1"/>
  <c r="M5" i="1"/>
  <c r="N5" i="1" s="1"/>
  <c r="I5" i="1"/>
  <c r="J5" i="1" s="1"/>
  <c r="E5" i="1"/>
  <c r="F5" i="1" s="1"/>
  <c r="L22" i="144"/>
  <c r="I22" i="144"/>
  <c r="F22" i="144"/>
  <c r="C22" i="144"/>
  <c r="D22" i="144" s="1"/>
  <c r="L21" i="144"/>
  <c r="I21" i="144"/>
  <c r="F21" i="144"/>
  <c r="C21" i="144"/>
  <c r="D21" i="144" s="1"/>
  <c r="L19" i="144"/>
  <c r="I19" i="144"/>
  <c r="F19" i="144"/>
  <c r="C19" i="144"/>
  <c r="D19" i="144" s="1"/>
  <c r="I18" i="144"/>
  <c r="I17" i="144"/>
  <c r="D17" i="144"/>
  <c r="C17" i="144"/>
  <c r="I16" i="144"/>
  <c r="J16" i="144" s="1"/>
  <c r="C16" i="144"/>
  <c r="N15" i="144"/>
  <c r="I15" i="144"/>
  <c r="J15" i="144" s="1"/>
  <c r="D15" i="144"/>
  <c r="C15" i="144"/>
  <c r="I14" i="144"/>
  <c r="I7" i="144" s="1"/>
  <c r="C14" i="144"/>
  <c r="N13" i="144"/>
  <c r="I13" i="144"/>
  <c r="H13" i="144"/>
  <c r="C13" i="144"/>
  <c r="N12" i="144"/>
  <c r="I12" i="144"/>
  <c r="H12" i="144"/>
  <c r="C12" i="144"/>
  <c r="D12" i="144" s="1"/>
  <c r="N11" i="144"/>
  <c r="I11" i="144"/>
  <c r="H11" i="144"/>
  <c r="C11" i="144"/>
  <c r="D11" i="144" s="1"/>
  <c r="N10" i="144"/>
  <c r="I10" i="144"/>
  <c r="H10" i="144"/>
  <c r="C10" i="144"/>
  <c r="D10" i="144" s="1"/>
  <c r="N9" i="144"/>
  <c r="I9" i="144"/>
  <c r="H9" i="144"/>
  <c r="C9" i="144"/>
  <c r="D9" i="144" s="1"/>
  <c r="M7" i="144"/>
  <c r="N17" i="144" s="1"/>
  <c r="K7" i="144"/>
  <c r="L14" i="144" s="1"/>
  <c r="G7" i="144"/>
  <c r="H16" i="144" s="1"/>
  <c r="E7" i="144"/>
  <c r="F13" i="144" s="1"/>
  <c r="C7" i="144"/>
  <c r="D16" i="144" s="1"/>
  <c r="Z12" i="158"/>
  <c r="Y12" i="158"/>
  <c r="X12" i="158"/>
  <c r="W12" i="158"/>
  <c r="V12" i="158"/>
  <c r="U12" i="158"/>
  <c r="T12" i="158"/>
  <c r="S12" i="158"/>
  <c r="R12" i="158"/>
  <c r="Q12" i="158"/>
  <c r="P12" i="158"/>
  <c r="O12" i="158"/>
  <c r="N12" i="158"/>
  <c r="M12" i="158"/>
  <c r="L12" i="158"/>
  <c r="K12" i="158"/>
  <c r="J12" i="158"/>
  <c r="I12" i="158"/>
  <c r="H12" i="158"/>
  <c r="G12" i="158"/>
  <c r="F12" i="158"/>
  <c r="E12" i="158"/>
  <c r="D12" i="158"/>
  <c r="C12" i="158"/>
  <c r="B12" i="158"/>
  <c r="Z8" i="158"/>
  <c r="Y8" i="158"/>
  <c r="X8" i="158"/>
  <c r="W8" i="158"/>
  <c r="V8" i="158"/>
  <c r="U8" i="158"/>
  <c r="T8" i="158"/>
  <c r="S8" i="158"/>
  <c r="R8" i="158"/>
  <c r="Q8" i="158"/>
  <c r="P8" i="158"/>
  <c r="O8" i="158"/>
  <c r="N8" i="158"/>
  <c r="M8" i="158"/>
  <c r="L8" i="158"/>
  <c r="K8" i="158"/>
  <c r="J8" i="158"/>
  <c r="I8" i="158"/>
  <c r="H8" i="158"/>
  <c r="G8" i="158"/>
  <c r="F8" i="158"/>
  <c r="E8" i="158"/>
  <c r="D8" i="158"/>
  <c r="C8" i="158"/>
  <c r="B8" i="158"/>
  <c r="Z12" i="157"/>
  <c r="Y12" i="157"/>
  <c r="X12" i="157"/>
  <c r="W12" i="157"/>
  <c r="V12" i="157"/>
  <c r="U12" i="157"/>
  <c r="T12" i="157"/>
  <c r="S12" i="157"/>
  <c r="R12" i="157"/>
  <c r="Q12" i="157"/>
  <c r="P12" i="157"/>
  <c r="O12" i="157"/>
  <c r="N12" i="157"/>
  <c r="M12" i="157"/>
  <c r="L12" i="157"/>
  <c r="K12" i="157"/>
  <c r="J12" i="157"/>
  <c r="I12" i="157"/>
  <c r="H12" i="157"/>
  <c r="G12" i="157"/>
  <c r="F12" i="157"/>
  <c r="E12" i="157"/>
  <c r="D12" i="157"/>
  <c r="C12" i="157"/>
  <c r="B12" i="157"/>
  <c r="Z8" i="157"/>
  <c r="Y8" i="157"/>
  <c r="X8" i="157"/>
  <c r="W8" i="157"/>
  <c r="V8" i="157"/>
  <c r="U8" i="157"/>
  <c r="T8" i="157"/>
  <c r="S8" i="157"/>
  <c r="R8" i="157"/>
  <c r="Q8" i="157"/>
  <c r="P8" i="157"/>
  <c r="O8" i="157"/>
  <c r="N8" i="157"/>
  <c r="M8" i="157"/>
  <c r="L8" i="157"/>
  <c r="K8" i="157"/>
  <c r="J8" i="157"/>
  <c r="I8" i="157"/>
  <c r="H8" i="157"/>
  <c r="G8" i="157"/>
  <c r="F8" i="157"/>
  <c r="E8" i="157"/>
  <c r="D8" i="157"/>
  <c r="C8" i="157"/>
  <c r="B8" i="157"/>
  <c r="Z12" i="156"/>
  <c r="Y12" i="156"/>
  <c r="X12" i="156"/>
  <c r="W12" i="156"/>
  <c r="V12" i="156"/>
  <c r="U12" i="156"/>
  <c r="T12" i="156"/>
  <c r="S12" i="156"/>
  <c r="R12" i="156"/>
  <c r="Q12" i="156"/>
  <c r="P12" i="156"/>
  <c r="O12" i="156"/>
  <c r="N12" i="156"/>
  <c r="M12" i="156"/>
  <c r="L12" i="156"/>
  <c r="K12" i="156"/>
  <c r="J12" i="156"/>
  <c r="I12" i="156"/>
  <c r="H12" i="156"/>
  <c r="G12" i="156"/>
  <c r="F12" i="156"/>
  <c r="E12" i="156"/>
  <c r="D12" i="156"/>
  <c r="C12" i="156"/>
  <c r="B12" i="156"/>
  <c r="Z8" i="156"/>
  <c r="Y8" i="156"/>
  <c r="X8" i="156"/>
  <c r="W8" i="156"/>
  <c r="V8" i="156"/>
  <c r="U8" i="156"/>
  <c r="T8" i="156"/>
  <c r="S8" i="156"/>
  <c r="R8" i="156"/>
  <c r="Q8" i="156"/>
  <c r="P8" i="156"/>
  <c r="O8" i="156"/>
  <c r="N8" i="156"/>
  <c r="M8" i="156"/>
  <c r="L8" i="156"/>
  <c r="K8" i="156"/>
  <c r="J8" i="156"/>
  <c r="I8" i="156"/>
  <c r="H8" i="156"/>
  <c r="G8" i="156"/>
  <c r="F8" i="156"/>
  <c r="E8" i="156"/>
  <c r="D8" i="156"/>
  <c r="C8" i="156"/>
  <c r="B8" i="156"/>
  <c r="AA11" i="155"/>
  <c r="Z11" i="155"/>
  <c r="Y11" i="155"/>
  <c r="X11" i="155"/>
  <c r="W11" i="155"/>
  <c r="V11" i="155"/>
  <c r="U11" i="155"/>
  <c r="T11" i="155"/>
  <c r="S11" i="155"/>
  <c r="R11" i="155"/>
  <c r="Q11" i="155"/>
  <c r="P11" i="155"/>
  <c r="O11" i="155"/>
  <c r="N11" i="155"/>
  <c r="M11" i="155"/>
  <c r="L11" i="155"/>
  <c r="K11" i="155"/>
  <c r="J11" i="155"/>
  <c r="I11" i="155"/>
  <c r="H11" i="155"/>
  <c r="G11" i="155"/>
  <c r="F11" i="155"/>
  <c r="E11" i="155"/>
  <c r="D11" i="155"/>
  <c r="C11" i="155"/>
  <c r="AA7" i="155"/>
  <c r="Z7" i="155"/>
  <c r="Y7" i="155"/>
  <c r="X7" i="155"/>
  <c r="W7" i="155"/>
  <c r="V7" i="155"/>
  <c r="U7" i="155"/>
  <c r="T7" i="155"/>
  <c r="S7" i="155"/>
  <c r="R7" i="155"/>
  <c r="Q7" i="155"/>
  <c r="P7" i="155"/>
  <c r="O7" i="155"/>
  <c r="N7" i="155"/>
  <c r="M7" i="155"/>
  <c r="L7" i="155"/>
  <c r="K7" i="155"/>
  <c r="J7" i="155"/>
  <c r="I7" i="155"/>
  <c r="H7" i="155"/>
  <c r="G7" i="155"/>
  <c r="F7" i="155"/>
  <c r="E7" i="155"/>
  <c r="D7" i="155"/>
  <c r="C7" i="155"/>
  <c r="Z11" i="154"/>
  <c r="Y11" i="154"/>
  <c r="X11" i="154"/>
  <c r="W11" i="154"/>
  <c r="V11" i="154"/>
  <c r="U11" i="154"/>
  <c r="T11" i="154"/>
  <c r="S11" i="154"/>
  <c r="R11" i="154"/>
  <c r="Q11" i="154"/>
  <c r="P11" i="154"/>
  <c r="O11" i="154"/>
  <c r="N11" i="154"/>
  <c r="M11" i="154"/>
  <c r="L11" i="154"/>
  <c r="K11" i="154"/>
  <c r="J11" i="154"/>
  <c r="I11" i="154"/>
  <c r="H11" i="154"/>
  <c r="G11" i="154"/>
  <c r="F11" i="154"/>
  <c r="E11" i="154"/>
  <c r="D11" i="154"/>
  <c r="C11" i="154"/>
  <c r="B11" i="154"/>
  <c r="Z7" i="154"/>
  <c r="Y7" i="154"/>
  <c r="X7" i="154"/>
  <c r="W7" i="154"/>
  <c r="V7" i="154"/>
  <c r="U7" i="154"/>
  <c r="T7" i="154"/>
  <c r="S7" i="154"/>
  <c r="R7" i="154"/>
  <c r="Q7" i="154"/>
  <c r="P7" i="154"/>
  <c r="O7" i="154"/>
  <c r="N7" i="154"/>
  <c r="M7" i="154"/>
  <c r="L7" i="154"/>
  <c r="K7" i="154"/>
  <c r="J7" i="154"/>
  <c r="I7" i="154"/>
  <c r="H7" i="154"/>
  <c r="G7" i="154"/>
  <c r="F7" i="154"/>
  <c r="E7" i="154"/>
  <c r="D7" i="154"/>
  <c r="C7" i="154"/>
  <c r="B7" i="154"/>
  <c r="E25" i="159"/>
  <c r="B25" i="159"/>
  <c r="C25" i="159" s="1"/>
  <c r="E24" i="159"/>
  <c r="B24" i="159"/>
  <c r="E23" i="159"/>
  <c r="B23" i="159" s="1"/>
  <c r="B20" i="159" s="1"/>
  <c r="E22" i="159"/>
  <c r="B22" i="159"/>
  <c r="H20" i="159"/>
  <c r="G20" i="159"/>
  <c r="F20" i="159"/>
  <c r="D20" i="159"/>
  <c r="E18" i="159"/>
  <c r="B18" i="159" s="1"/>
  <c r="E17" i="159"/>
  <c r="B17" i="159" s="1"/>
  <c r="E16" i="159"/>
  <c r="B16" i="159" s="1"/>
  <c r="E15" i="159"/>
  <c r="B15" i="159" s="1"/>
  <c r="H13" i="159"/>
  <c r="G13" i="159"/>
  <c r="F13" i="159"/>
  <c r="D13" i="159"/>
  <c r="E11" i="159"/>
  <c r="B11" i="159"/>
  <c r="E10" i="159"/>
  <c r="B10" i="159" s="1"/>
  <c r="E9" i="159"/>
  <c r="B9" i="159"/>
  <c r="E8" i="159"/>
  <c r="B8" i="159" s="1"/>
  <c r="H6" i="159"/>
  <c r="G6" i="159"/>
  <c r="F6" i="159"/>
  <c r="D6" i="159"/>
  <c r="F32" i="148"/>
  <c r="D32" i="148"/>
  <c r="H31" i="148"/>
  <c r="F31" i="148"/>
  <c r="D31" i="148"/>
  <c r="H30" i="148"/>
  <c r="F30" i="148"/>
  <c r="D30" i="148"/>
  <c r="H29" i="148"/>
  <c r="F29" i="148"/>
  <c r="D29" i="148"/>
  <c r="H28" i="148"/>
  <c r="F28" i="148"/>
  <c r="D28" i="148"/>
  <c r="H27" i="148"/>
  <c r="F27" i="148"/>
  <c r="D27" i="148"/>
  <c r="H26" i="148"/>
  <c r="F26" i="148"/>
  <c r="D26" i="148"/>
  <c r="H25" i="148"/>
  <c r="F25" i="148"/>
  <c r="D25" i="148"/>
  <c r="H24" i="148"/>
  <c r="F24" i="148"/>
  <c r="D24" i="148"/>
  <c r="H23" i="148"/>
  <c r="F23" i="148"/>
  <c r="D23" i="148"/>
  <c r="H22" i="148"/>
  <c r="F22" i="148"/>
  <c r="D22" i="148"/>
  <c r="H21" i="148"/>
  <c r="F21" i="148"/>
  <c r="D21" i="148"/>
  <c r="H20" i="148"/>
  <c r="F20" i="148"/>
  <c r="D20" i="148"/>
  <c r="H19" i="148"/>
  <c r="F19" i="148"/>
  <c r="D19" i="148"/>
  <c r="H18" i="148"/>
  <c r="F18" i="148"/>
  <c r="D18" i="148"/>
  <c r="H17" i="148"/>
  <c r="F17" i="148"/>
  <c r="D17" i="148"/>
  <c r="H16" i="148"/>
  <c r="F16" i="148"/>
  <c r="D16" i="148"/>
  <c r="H15" i="148"/>
  <c r="F15" i="148"/>
  <c r="D15" i="148"/>
  <c r="H14" i="148"/>
  <c r="F14" i="148"/>
  <c r="D14" i="148"/>
  <c r="H13" i="148"/>
  <c r="F13" i="148"/>
  <c r="D13" i="148"/>
  <c r="H12" i="148"/>
  <c r="F12" i="148"/>
  <c r="D12" i="148"/>
  <c r="H11" i="148"/>
  <c r="F11" i="148"/>
  <c r="D11" i="148"/>
  <c r="H10" i="148"/>
  <c r="F10" i="148"/>
  <c r="D10" i="148"/>
  <c r="H9" i="148"/>
  <c r="F9" i="148"/>
  <c r="D9" i="148"/>
  <c r="H8" i="148"/>
  <c r="F8" i="148"/>
  <c r="D8" i="148"/>
  <c r="D7" i="148" s="1"/>
  <c r="B31" i="147"/>
  <c r="B30" i="147"/>
  <c r="B29" i="147"/>
  <c r="B25" i="147" s="1"/>
  <c r="B28" i="147"/>
  <c r="B27" i="147"/>
  <c r="B26" i="147"/>
  <c r="G25" i="147"/>
  <c r="F25" i="147"/>
  <c r="E25" i="147"/>
  <c r="D25" i="147"/>
  <c r="C25" i="147"/>
  <c r="B24" i="147"/>
  <c r="B23" i="147"/>
  <c r="B22" i="147"/>
  <c r="B21" i="147"/>
  <c r="B20" i="147"/>
  <c r="B19" i="147"/>
  <c r="B18" i="147"/>
  <c r="B17" i="147"/>
  <c r="B16" i="147"/>
  <c r="G15" i="147"/>
  <c r="F15" i="147"/>
  <c r="E15" i="147"/>
  <c r="D15" i="147"/>
  <c r="C15" i="147"/>
  <c r="B15" i="147"/>
  <c r="G14" i="147"/>
  <c r="F14" i="147"/>
  <c r="B14" i="147" s="1"/>
  <c r="B13" i="147"/>
  <c r="B12" i="147"/>
  <c r="B11" i="147"/>
  <c r="B10" i="147"/>
  <c r="G9" i="147"/>
  <c r="F9" i="147"/>
  <c r="B9" i="147" s="1"/>
  <c r="G8" i="147"/>
  <c r="F8" i="147"/>
  <c r="B8" i="147" s="1"/>
  <c r="F7" i="147"/>
  <c r="B7" i="147"/>
  <c r="G6" i="147"/>
  <c r="B6" i="147" s="1"/>
  <c r="B4" i="147" s="1"/>
  <c r="E4" i="147"/>
  <c r="D4" i="147"/>
  <c r="C4" i="147"/>
  <c r="E22" i="146"/>
  <c r="E18" i="146"/>
  <c r="D16" i="146"/>
  <c r="E21" i="146" s="1"/>
  <c r="D11" i="146"/>
  <c r="E13" i="146" s="1"/>
  <c r="E10" i="146"/>
  <c r="E9" i="146"/>
  <c r="E7" i="146" s="1"/>
  <c r="C107" i="143"/>
  <c r="B107" i="143"/>
  <c r="C106" i="143"/>
  <c r="B106" i="143"/>
  <c r="C105" i="143"/>
  <c r="B105" i="143"/>
  <c r="C104" i="143"/>
  <c r="B104" i="143"/>
  <c r="C103" i="143"/>
  <c r="B103" i="143"/>
  <c r="C102" i="143"/>
  <c r="B102" i="143"/>
  <c r="C101" i="143"/>
  <c r="B101" i="143"/>
  <c r="C100" i="143"/>
  <c r="B100" i="143"/>
  <c r="C99" i="143"/>
  <c r="B99" i="143"/>
  <c r="C98" i="143"/>
  <c r="B98" i="143"/>
  <c r="C97" i="143"/>
  <c r="B97" i="143"/>
  <c r="C96" i="143"/>
  <c r="B96" i="143"/>
  <c r="C95" i="143"/>
  <c r="B95" i="143"/>
  <c r="C94" i="143"/>
  <c r="B94" i="143"/>
  <c r="C93" i="143"/>
  <c r="B93" i="143"/>
  <c r="G9" i="143"/>
  <c r="D9" i="143"/>
  <c r="J6" i="84" l="1"/>
  <c r="C24" i="159"/>
  <c r="J17" i="144"/>
  <c r="J13" i="144"/>
  <c r="J12" i="144"/>
  <c r="J18" i="144"/>
  <c r="D6" i="84"/>
  <c r="G21" i="159"/>
  <c r="D21" i="159"/>
  <c r="J9" i="144"/>
  <c r="J10" i="144"/>
  <c r="J11" i="144"/>
  <c r="J19" i="144"/>
  <c r="J21" i="144"/>
  <c r="J22" i="144"/>
  <c r="D6" i="83"/>
  <c r="H6" i="84"/>
  <c r="F6" i="84"/>
  <c r="L5" i="88"/>
  <c r="H25" i="88"/>
  <c r="E15" i="146"/>
  <c r="E19" i="146"/>
  <c r="F4" i="147"/>
  <c r="E6" i="159"/>
  <c r="E20" i="159"/>
  <c r="F21" i="159" s="1"/>
  <c r="J14" i="144"/>
  <c r="H15" i="144"/>
  <c r="F17" i="144"/>
  <c r="L17" i="144"/>
  <c r="N18" i="144"/>
  <c r="H19" i="144"/>
  <c r="N19" i="144"/>
  <c r="H21" i="144"/>
  <c r="N21" i="144"/>
  <c r="H22" i="144"/>
  <c r="N22" i="144"/>
  <c r="D18" i="1"/>
  <c r="H18" i="1"/>
  <c r="L18" i="1"/>
  <c r="B6" i="83"/>
  <c r="F6" i="83" s="1"/>
  <c r="F30" i="84"/>
  <c r="J30" i="84"/>
  <c r="B5" i="85"/>
  <c r="E5" i="87"/>
  <c r="D18" i="87"/>
  <c r="D25" i="88"/>
  <c r="N25" i="88"/>
  <c r="C5" i="89"/>
  <c r="D5" i="89" s="1"/>
  <c r="D6" i="89"/>
  <c r="K5" i="89"/>
  <c r="L5" i="89" s="1"/>
  <c r="L6" i="89"/>
  <c r="D5" i="90"/>
  <c r="L5" i="90"/>
  <c r="E5" i="90"/>
  <c r="F5" i="90" s="1"/>
  <c r="F6" i="90"/>
  <c r="M5" i="90"/>
  <c r="N5" i="90" s="1"/>
  <c r="N6" i="90"/>
  <c r="D18" i="90"/>
  <c r="N18" i="90"/>
  <c r="K5" i="91"/>
  <c r="L5" i="91" s="1"/>
  <c r="H25" i="91"/>
  <c r="E5" i="91"/>
  <c r="F5" i="91" s="1"/>
  <c r="F32" i="91"/>
  <c r="M5" i="91"/>
  <c r="N5" i="91" s="1"/>
  <c r="N32" i="91"/>
  <c r="C5" i="92"/>
  <c r="D5" i="92" s="1"/>
  <c r="D6" i="92"/>
  <c r="K5" i="92"/>
  <c r="L5" i="92" s="1"/>
  <c r="L6" i="92"/>
  <c r="D4" i="136"/>
  <c r="L4" i="136"/>
  <c r="E4" i="136"/>
  <c r="F4" i="136" s="1"/>
  <c r="F5" i="136"/>
  <c r="M4" i="136"/>
  <c r="N4" i="136" s="1"/>
  <c r="N5" i="136"/>
  <c r="D17" i="136"/>
  <c r="N17" i="136"/>
  <c r="E14" i="146"/>
  <c r="F8" i="83"/>
  <c r="F22" i="84"/>
  <c r="H6" i="86"/>
  <c r="G5" i="86"/>
  <c r="H5" i="86" s="1"/>
  <c r="E5" i="86"/>
  <c r="F5" i="86" s="1"/>
  <c r="F18" i="86"/>
  <c r="M5" i="88"/>
  <c r="N32" i="88"/>
  <c r="H18" i="90"/>
  <c r="E12" i="146"/>
  <c r="E20" i="146"/>
  <c r="G4" i="147"/>
  <c r="D13" i="144"/>
  <c r="D7" i="144" s="1"/>
  <c r="D14" i="144"/>
  <c r="N14" i="144"/>
  <c r="N7" i="144" s="1"/>
  <c r="N16" i="144"/>
  <c r="H17" i="144"/>
  <c r="F36" i="83"/>
  <c r="F8" i="84"/>
  <c r="J8" i="84"/>
  <c r="D22" i="84"/>
  <c r="H22" i="84"/>
  <c r="L22" i="84"/>
  <c r="L38" i="84"/>
  <c r="J18" i="85"/>
  <c r="J32" i="85"/>
  <c r="D6" i="86"/>
  <c r="C5" i="86"/>
  <c r="D5" i="86" s="1"/>
  <c r="L6" i="86"/>
  <c r="K5" i="86"/>
  <c r="L5" i="86" s="1"/>
  <c r="I5" i="86"/>
  <c r="J5" i="86" s="1"/>
  <c r="J18" i="86"/>
  <c r="B5" i="88"/>
  <c r="D18" i="88"/>
  <c r="C5" i="88"/>
  <c r="D5" i="88" s="1"/>
  <c r="J25" i="88"/>
  <c r="I5" i="88"/>
  <c r="J5" i="88" s="1"/>
  <c r="J32" i="88"/>
  <c r="J18" i="90"/>
  <c r="H6" i="91"/>
  <c r="H32" i="92"/>
  <c r="I4" i="93"/>
  <c r="J4" i="93" s="1"/>
  <c r="C4" i="93"/>
  <c r="D4" i="93" s="1"/>
  <c r="D31" i="93"/>
  <c r="K4" i="93"/>
  <c r="L4" i="93" s="1"/>
  <c r="L31" i="93"/>
  <c r="J17" i="136"/>
  <c r="E5" i="88"/>
  <c r="F5" i="88" s="1"/>
  <c r="F32" i="88"/>
  <c r="G4" i="93"/>
  <c r="H4" i="93" s="1"/>
  <c r="H31" i="93"/>
  <c r="H17" i="136"/>
  <c r="E17" i="146"/>
  <c r="F9" i="144"/>
  <c r="L9" i="144"/>
  <c r="F10" i="144"/>
  <c r="L10" i="144"/>
  <c r="F11" i="144"/>
  <c r="L11" i="144"/>
  <c r="F12" i="144"/>
  <c r="L12" i="144"/>
  <c r="L13" i="144"/>
  <c r="H14" i="144"/>
  <c r="H7" i="144" s="1"/>
  <c r="H38" i="84"/>
  <c r="D18" i="85"/>
  <c r="L18" i="85"/>
  <c r="H18" i="87"/>
  <c r="L25" i="88"/>
  <c r="G5" i="89"/>
  <c r="H5" i="89" s="1"/>
  <c r="H6" i="89"/>
  <c r="H5" i="90"/>
  <c r="I5" i="90"/>
  <c r="J5" i="90" s="1"/>
  <c r="J6" i="90"/>
  <c r="L18" i="90"/>
  <c r="I5" i="91"/>
  <c r="J5" i="91" s="1"/>
  <c r="J32" i="91"/>
  <c r="G5" i="92"/>
  <c r="H5" i="92" s="1"/>
  <c r="H6" i="92"/>
  <c r="H4" i="136"/>
  <c r="I4" i="136"/>
  <c r="J4" i="136" s="1"/>
  <c r="J5" i="136"/>
  <c r="L17" i="136"/>
  <c r="D32" i="85"/>
  <c r="L32" i="85"/>
  <c r="N18" i="87"/>
  <c r="B5" i="87"/>
  <c r="L5" i="87" s="1"/>
  <c r="G5" i="88"/>
  <c r="H5" i="88" s="1"/>
  <c r="H6" i="85"/>
  <c r="F18" i="85"/>
  <c r="F32" i="85"/>
  <c r="M5" i="87"/>
  <c r="G5" i="87"/>
  <c r="J18" i="87"/>
  <c r="J25" i="87"/>
  <c r="D32" i="87"/>
  <c r="L32" i="87"/>
  <c r="H6" i="88"/>
  <c r="J6" i="85"/>
  <c r="H18" i="85"/>
  <c r="H32" i="85"/>
  <c r="F32" i="86"/>
  <c r="J6" i="87"/>
  <c r="F18" i="87"/>
  <c r="D25" i="87"/>
  <c r="L25" i="87"/>
  <c r="F18" i="91"/>
  <c r="J18" i="91"/>
  <c r="C22" i="159"/>
  <c r="E21" i="159"/>
  <c r="C21" i="159" s="1"/>
  <c r="C23" i="159"/>
  <c r="E13" i="159"/>
  <c r="G7" i="159"/>
  <c r="F7" i="159"/>
  <c r="B6" i="159"/>
  <c r="H7" i="159"/>
  <c r="B13" i="159"/>
  <c r="C18" i="159" s="1"/>
  <c r="G14" i="159"/>
  <c r="H14" i="159"/>
  <c r="F14" i="159"/>
  <c r="F7" i="148"/>
  <c r="G32" i="148" s="1"/>
  <c r="H32" i="148" s="1"/>
  <c r="H7" i="148" s="1"/>
  <c r="H5" i="87"/>
  <c r="F32" i="87"/>
  <c r="J32" i="87"/>
  <c r="N32" i="87"/>
  <c r="D6" i="87"/>
  <c r="H6" i="87"/>
  <c r="L6" i="87"/>
  <c r="D25" i="85"/>
  <c r="H25" i="85"/>
  <c r="L25" i="85"/>
  <c r="C5" i="85"/>
  <c r="G5" i="85"/>
  <c r="K5" i="85"/>
  <c r="L5" i="85" s="1"/>
  <c r="F25" i="85"/>
  <c r="E5" i="85"/>
  <c r="I5" i="85"/>
  <c r="F7" i="144" l="1"/>
  <c r="N5" i="88"/>
  <c r="H6" i="83"/>
  <c r="L7" i="144"/>
  <c r="D5" i="87"/>
  <c r="J5" i="85"/>
  <c r="N5" i="87"/>
  <c r="F5" i="85"/>
  <c r="D5" i="85"/>
  <c r="J5" i="87"/>
  <c r="E11" i="146"/>
  <c r="J7" i="144"/>
  <c r="H21" i="159"/>
  <c r="H5" i="85"/>
  <c r="F5" i="87"/>
  <c r="L6" i="83"/>
  <c r="J6" i="83"/>
  <c r="E14" i="159"/>
  <c r="C11" i="159"/>
  <c r="C9" i="159"/>
  <c r="C10" i="159"/>
  <c r="D7" i="159"/>
  <c r="E7" i="159"/>
  <c r="C8" i="159"/>
  <c r="C15" i="159"/>
  <c r="C16" i="159"/>
  <c r="C17" i="159"/>
  <c r="D14" i="159"/>
  <c r="C14" i="159" s="1"/>
  <c r="C7" i="159" l="1"/>
</calcChain>
</file>

<file path=xl/sharedStrings.xml><?xml version="1.0" encoding="utf-8"?>
<sst xmlns="http://schemas.openxmlformats.org/spreadsheetml/2006/main" count="16945" uniqueCount="1553">
  <si>
    <t>Regiones
y
Provincias</t>
  </si>
  <si>
    <t xml:space="preserve">Población </t>
  </si>
  <si>
    <t>Médicos  3/</t>
  </si>
  <si>
    <t>Odontólogos</t>
  </si>
  <si>
    <t>Psicólogos</t>
  </si>
  <si>
    <t>Enfermeras</t>
  </si>
  <si>
    <t>Obstetrices</t>
  </si>
  <si>
    <t>Aux. de Enfermería</t>
  </si>
  <si>
    <t>30-VI  1/</t>
  </si>
  <si>
    <t>Número</t>
  </si>
  <si>
    <t>Tasa 2/</t>
  </si>
  <si>
    <t>Total República:</t>
  </si>
  <si>
    <t>Región Sierra:</t>
  </si>
  <si>
    <t xml:space="preserve">Azuay </t>
  </si>
  <si>
    <t xml:space="preserve">Bolívar </t>
  </si>
  <si>
    <t xml:space="preserve">Cañar </t>
  </si>
  <si>
    <t xml:space="preserve">Carchi </t>
  </si>
  <si>
    <t xml:space="preserve">Cotopaxi </t>
  </si>
  <si>
    <t xml:space="preserve">Chimborazo </t>
  </si>
  <si>
    <t xml:space="preserve">Imbabura </t>
  </si>
  <si>
    <t xml:space="preserve">Loja </t>
  </si>
  <si>
    <t xml:space="preserve">Pichincha </t>
  </si>
  <si>
    <t xml:space="preserve">Tungurahua </t>
  </si>
  <si>
    <t xml:space="preserve">Santo Domingo de los Tsáchilas </t>
  </si>
  <si>
    <t>Región Costa:</t>
  </si>
  <si>
    <t xml:space="preserve">El Oro </t>
  </si>
  <si>
    <t xml:space="preserve">Esmeraldas </t>
  </si>
  <si>
    <t xml:space="preserve">Guayas </t>
  </si>
  <si>
    <t xml:space="preserve">Los Ríos </t>
  </si>
  <si>
    <t xml:space="preserve">Manabí </t>
  </si>
  <si>
    <t>Santa Elena</t>
  </si>
  <si>
    <t>Región Amazónica:</t>
  </si>
  <si>
    <t>Morona Santiago</t>
  </si>
  <si>
    <t>Napo</t>
  </si>
  <si>
    <t>Pastaza</t>
  </si>
  <si>
    <t>Zamora Chinchipe</t>
  </si>
  <si>
    <t>Sucumbíos</t>
  </si>
  <si>
    <t>Orellana</t>
  </si>
  <si>
    <t>Región Insular:</t>
  </si>
  <si>
    <t>-</t>
  </si>
  <si>
    <t>Galápagos</t>
  </si>
  <si>
    <t>Zonas no delimitadas:</t>
  </si>
  <si>
    <t>Con fines de lucro 6/</t>
  </si>
  <si>
    <t>Sin fines de lucro 5/</t>
  </si>
  <si>
    <t>Sector Privado:</t>
  </si>
  <si>
    <t>Fisco Misionales</t>
  </si>
  <si>
    <t>Sociedad de Lucha contra el Cáncer</t>
  </si>
  <si>
    <t>Cruz Roja Ecuatoriana</t>
  </si>
  <si>
    <t>Junta de Beneficiencia de Guayaquil</t>
  </si>
  <si>
    <t>Municipios</t>
  </si>
  <si>
    <t>Consejos Provinciales</t>
  </si>
  <si>
    <t>Otros Públicos 4/</t>
  </si>
  <si>
    <t>Seguro Social Campesino</t>
  </si>
  <si>
    <t>Anexos al Seguro Social</t>
  </si>
  <si>
    <t>Otros Ministerios 3/</t>
  </si>
  <si>
    <t>Ministerio de Educación</t>
  </si>
  <si>
    <t>Ministerio de Defensa Nacional</t>
  </si>
  <si>
    <t>Ministerio de Justicia y de Gobierno y Policía 2/</t>
  </si>
  <si>
    <t>Ministerio de Salud Pública</t>
  </si>
  <si>
    <t>Sector Público:</t>
  </si>
  <si>
    <t>Otros 1/</t>
  </si>
  <si>
    <t>Centro de Salud</t>
  </si>
  <si>
    <t>Clínica General</t>
  </si>
  <si>
    <t>Hospital de Especialidades</t>
  </si>
  <si>
    <t>Hospital General</t>
  </si>
  <si>
    <t>Hospital Básico</t>
  </si>
  <si>
    <t>Total</t>
  </si>
  <si>
    <t xml:space="preserve"> Sector  y  Entidad </t>
  </si>
  <si>
    <t>Geriátrico</t>
  </si>
  <si>
    <t>Neumológico</t>
  </si>
  <si>
    <t>Oncológico</t>
  </si>
  <si>
    <t>Pediátrico</t>
  </si>
  <si>
    <t>Infectología</t>
  </si>
  <si>
    <t xml:space="preserve"> Entidad </t>
  </si>
  <si>
    <t xml:space="preserve">1/  Incluye: Planificación Familiar, Clínicas y Brigadas Móviles, etc.
</t>
  </si>
  <si>
    <t xml:space="preserve">Orellana </t>
  </si>
  <si>
    <t xml:space="preserve">Sucumbíos </t>
  </si>
  <si>
    <t xml:space="preserve">Pastaza </t>
  </si>
  <si>
    <t xml:space="preserve">Morona Santiago </t>
  </si>
  <si>
    <t>Total República</t>
  </si>
  <si>
    <t>Traumatología</t>
  </si>
  <si>
    <t xml:space="preserve"> Regiones y Provincias </t>
  </si>
  <si>
    <t xml:space="preserve">Galápagos </t>
  </si>
  <si>
    <t xml:space="preserve">Zamora Chinchipe </t>
  </si>
  <si>
    <t xml:space="preserve">Napo </t>
  </si>
  <si>
    <t>Con fines de lucro 4/</t>
  </si>
  <si>
    <t>Sin fines de lucro 3/</t>
  </si>
  <si>
    <t xml:space="preserve"> Fiscomisionales</t>
  </si>
  <si>
    <t xml:space="preserve"> Junta de Beneficiencia de Guayaquil</t>
  </si>
  <si>
    <t xml:space="preserve"> Municipios</t>
  </si>
  <si>
    <t xml:space="preserve"> Ministerio de Defensa Nacional</t>
  </si>
  <si>
    <t xml:space="preserve"> Ministerio de Justicia, de Gobierno y Policía 1/</t>
  </si>
  <si>
    <t xml:space="preserve"> Ministerio de Salud Pública</t>
  </si>
  <si>
    <t>Sector Privado</t>
  </si>
  <si>
    <t>Sector Público</t>
  </si>
  <si>
    <t xml:space="preserve"> Regiones y  Provincias </t>
  </si>
  <si>
    <t>Con fines de lucro 5/</t>
  </si>
  <si>
    <t>Sin fines de lucro 4/</t>
  </si>
  <si>
    <t xml:space="preserve"> Cruz Roja Ecuatoriana</t>
  </si>
  <si>
    <t xml:space="preserve"> Seguro Social Campesino</t>
  </si>
  <si>
    <t xml:space="preserve"> Ministerio de Educación</t>
  </si>
  <si>
    <t xml:space="preserve"> Ministerio de Justicia y de Gobierno y Policía 1/</t>
  </si>
  <si>
    <t>Región insular:</t>
  </si>
  <si>
    <t>Región amazónica:</t>
  </si>
  <si>
    <t>El Oro</t>
  </si>
  <si>
    <t>Región costa:</t>
  </si>
  <si>
    <t>Otros 2/</t>
  </si>
  <si>
    <t>Regiones, Provincias y Cantones</t>
  </si>
  <si>
    <t xml:space="preserve">1/  Incluye:  los Establecimientos del Seguro Social: propios, anexos y seguro social campesino
2/  Incluye:  Cruz Roja, Planificación Familiar, Instituto Nacional de la Niñez y la Familia (INNFA), Clínicas y Brigadas M}óviles, etc.
</t>
  </si>
  <si>
    <t>Área rural</t>
  </si>
  <si>
    <t>Área urbana</t>
  </si>
  <si>
    <t>Región Insular</t>
  </si>
  <si>
    <t>Región Amazónica</t>
  </si>
  <si>
    <t>Región Costa</t>
  </si>
  <si>
    <t>Región Sierra</t>
  </si>
  <si>
    <t>Total 1/</t>
  </si>
  <si>
    <t>Regiones, Provincias y Área</t>
  </si>
  <si>
    <t>Auxiliares de Enfermería</t>
  </si>
  <si>
    <t>Odontólogos 1/</t>
  </si>
  <si>
    <t xml:space="preserve"> Regiones, Provincias y Área </t>
  </si>
  <si>
    <t>9/ Incluye: Inspector Sanitario, Empleado Sanitario y Promotores de la Salud en la Comunidad.</t>
  </si>
  <si>
    <t>4/ Incluye: Sociedad Protectora de la Infancia, Instituto Nacional de la Niñez y la Familia (INNFA), Etc.</t>
  </si>
  <si>
    <t>3/ Incluye: Ministerio de Inclusión Social y Económica, Ministerio de Obras Públicas y Otros.</t>
  </si>
  <si>
    <t>Personal de Servicio</t>
  </si>
  <si>
    <t>Administrativos</t>
  </si>
  <si>
    <t>Estadística y Registros Médicos</t>
  </si>
  <si>
    <t>Licenciados y/o Tecnólogos</t>
  </si>
  <si>
    <t>Trabajadoras Sociales</t>
  </si>
  <si>
    <t>Obsterices</t>
  </si>
  <si>
    <t>Sociedad de Lucha Contra el Cáncer (SOLCA)</t>
  </si>
  <si>
    <t>Univesidades y Politécnicas Públicas</t>
  </si>
  <si>
    <t>Instituto Ecuatoriano de Seguridad Social (IESS)</t>
  </si>
  <si>
    <t>Ministerio de Justicia, de Gobierno y Policía 2/</t>
  </si>
  <si>
    <t xml:space="preserve"> Sector Privado</t>
  </si>
  <si>
    <t>Total                             Personal 1/</t>
  </si>
  <si>
    <t xml:space="preserve"> Personal</t>
  </si>
  <si>
    <t>De servicio</t>
  </si>
  <si>
    <t xml:space="preserve"> Personal </t>
  </si>
  <si>
    <t>Con fines de lucro 7/</t>
  </si>
  <si>
    <t>Sin fines de lucro 6/</t>
  </si>
  <si>
    <t>Fiscomisionales</t>
  </si>
  <si>
    <t>Sociedad de Lucha Contra el Cáncer (Solca)</t>
  </si>
  <si>
    <t>Otros Públicos 5/</t>
  </si>
  <si>
    <t>Anexos al Seguro Social (IESS)</t>
  </si>
  <si>
    <t>Eventual o de llamada y menos de 4 horas diarias 2/</t>
  </si>
  <si>
    <t>Total Médicos</t>
  </si>
  <si>
    <t xml:space="preserve"> Sector y Entidad </t>
  </si>
  <si>
    <t xml:space="preserve">1/ Incluye: Odontólogos Fenerales, Odontólogos Especialistas y Odontólogos Rurales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3/  Establecimientos de Salud de: la Policía Nacional, Carceles, Penitenciarías, Centros de Detención, etc.
4/ Incluye: Ministerio de Inclusión Social y Económica, Minidterio de Obras Públicas y otros
5/ Incluye: Sociedad Protectora de la Infancia, Instituto Nacional de la Niñez y la Familia (INNFA), etc.
6/ Incluye: Ongs, Fundaciones y Pastorales, Aprofe, Cemoplaf, Universidades y Politécnicas Privadas sin fines de lucro
7/ Incluye: Los Establecimientos con fines de lucro, además de los Establecimientos de Universidades y Politécnicas Privadas con fines de lucro
</t>
  </si>
  <si>
    <t>Eventual o de llamada y menos de 4 horas 2/</t>
  </si>
  <si>
    <t xml:space="preserve">1/ Incluye: Obstetrices, Enfermeras, Bioquímicos, Químicos Farmacéuticos, Nutricionistas, Psicólogos, Educadores para la Salud,
Ingenieros Sanitarios, Trabajadora Social, Ingenieros Ambientales y otros (Psicólogos Industriales, Relacionadores Públicos, etc.)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3/  Establecimientos de salud de: La policía nacional, carceles, penitenciarías, centros de detención, etc.
4/ Incluye: Ministerio de Inclusión Social y Económica, Minidterio de Obras Públicas y otros
5/ Incluye: Sociedad Protectora de la Infancia, Instituto Nacional de la Niñez y la Familia (INNFA), etc.
6/ Incluye: Ongs, Fundaciones y Pastorales, Aprofe, Cemoplaf, Universidades y Politécnicas Privadas sin fines de lucro
7/ Incluye: Los Establecimientos con fines de lucro, además de los Establecimientos de Universidades y Politécnicas Privadas con fines de lucro
</t>
  </si>
  <si>
    <t xml:space="preserve">1/ Médicos que no son especialistas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t>
  </si>
  <si>
    <t>Tiempo</t>
  </si>
  <si>
    <t xml:space="preserve">1/ Incluye: Obstetrices, Enfermeras, Bioquímicos, Químicos Farmacéuticos, Nutricionistas, Psicólogos, Educadores para la Salud,
Ingenieros Sanitarios, Trabajadora Social, Ingenieros Ambientales y otros (Psicólogos Industriales, Relacionadores Públicos, etc.)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t>
  </si>
  <si>
    <t xml:space="preserve">1/ Se excluye a Médicos Postgradistas, Residentes y Rurales, por cuanto no son de Especialidad
</t>
  </si>
  <si>
    <t>Gastroenterólogos</t>
  </si>
  <si>
    <t>Neumólogos</t>
  </si>
  <si>
    <t>Nefrólogos</t>
  </si>
  <si>
    <t>Intensivistas</t>
  </si>
  <si>
    <t>Hematólogos</t>
  </si>
  <si>
    <t>Otorrinolaringólogos</t>
  </si>
  <si>
    <t>Oftalmólogos</t>
  </si>
  <si>
    <t>Psiquiatras</t>
  </si>
  <si>
    <t>Traumatólogos</t>
  </si>
  <si>
    <t>Neurólogos</t>
  </si>
  <si>
    <t>Cardiólogos</t>
  </si>
  <si>
    <t>Anestesiólogos</t>
  </si>
  <si>
    <t>3/ Incluye: Venereólogos, Acupunturistas, Deportólogos, Proctólogos, Genetistas, Terapistas del dolor, etc.</t>
  </si>
  <si>
    <t>2/ Incluye: Patólogo Clínico, Anatomo Patólogo y Citólogo.</t>
  </si>
  <si>
    <t>Otros 3/</t>
  </si>
  <si>
    <t>Radiólogos</t>
  </si>
  <si>
    <t>Laboratorio 2/</t>
  </si>
  <si>
    <t>Epidemiólogos</t>
  </si>
  <si>
    <t>Neonatólogos</t>
  </si>
  <si>
    <t>Diabetólogos</t>
  </si>
  <si>
    <t>Alergólogos</t>
  </si>
  <si>
    <t>Endocrinólogos</t>
  </si>
  <si>
    <t>Infectólogos</t>
  </si>
  <si>
    <t>Dermatólogos</t>
  </si>
  <si>
    <t>Urólogos</t>
  </si>
  <si>
    <t>Oncólogos</t>
  </si>
  <si>
    <t>Geriatras</t>
  </si>
  <si>
    <t>Otros</t>
  </si>
  <si>
    <t>Ortodoncistas</t>
  </si>
  <si>
    <t>Periodoncistas</t>
  </si>
  <si>
    <t>Endodoncistas</t>
  </si>
  <si>
    <t>Odontopediátras</t>
  </si>
  <si>
    <t>Implantólogos</t>
  </si>
  <si>
    <t>Especialización</t>
  </si>
  <si>
    <t xml:space="preserve">1/  Incluye:  Psicólogos Industriales, Relacionadores Públicos y otros.
</t>
  </si>
  <si>
    <t>Nutricionistas</t>
  </si>
  <si>
    <t xml:space="preserve">Total </t>
  </si>
  <si>
    <t xml:space="preserve"> Regiones y provincias </t>
  </si>
  <si>
    <t xml:space="preserve">1/  Incluye:  Tecnólogos en Diálisis, Oftalmología, Electroencefalografía, etc.
</t>
  </si>
  <si>
    <t xml:space="preserve">1/  Incluye:  Auxiliares de Esterilización, de Equipos Médicos y de Terapia, etc.
</t>
  </si>
  <si>
    <t>Fisioterapia</t>
  </si>
  <si>
    <t>Radiología</t>
  </si>
  <si>
    <t>Laboratorio</t>
  </si>
  <si>
    <t>Farmacia</t>
  </si>
  <si>
    <t>Promotores de Salud en la Comunidad</t>
  </si>
  <si>
    <t>Servicio Técnico</t>
  </si>
  <si>
    <t>Enfermería</t>
  </si>
  <si>
    <t>Camilleros</t>
  </si>
  <si>
    <t>Mantenimiento</t>
  </si>
  <si>
    <t>Limpieza</t>
  </si>
  <si>
    <t>Personal de servicio</t>
  </si>
  <si>
    <t>Administrativo</t>
  </si>
  <si>
    <t xml:space="preserve">1/ Incluye cunas de calor radiante, termocunas, incubadoras normales, incubadoras de transporte
2/ Incluye marcapasos, etc.
</t>
  </si>
  <si>
    <t>Succionador</t>
  </si>
  <si>
    <t>Respirador</t>
  </si>
  <si>
    <t>Electrocauterio</t>
  </si>
  <si>
    <t>Electrobisturí</t>
  </si>
  <si>
    <t>Monitores</t>
  </si>
  <si>
    <t xml:space="preserve">1/  Incluye: megatoscopios, tv con intensificador de imágenes, etc.
</t>
  </si>
  <si>
    <t>Resonancia Magnética</t>
  </si>
  <si>
    <t>Mamógrafos</t>
  </si>
  <si>
    <t>Fluroscopios</t>
  </si>
  <si>
    <t>Ecógrafos</t>
  </si>
  <si>
    <t>Tomógrafos</t>
  </si>
  <si>
    <t>Rayos x Portátil</t>
  </si>
  <si>
    <t>Rayos x Fijo</t>
  </si>
  <si>
    <t>Imagenología</t>
  </si>
  <si>
    <t>Litotritor</t>
  </si>
  <si>
    <t>Electroshock</t>
  </si>
  <si>
    <t>Gammacámara</t>
  </si>
  <si>
    <t>Electromiógrafo</t>
  </si>
  <si>
    <t>Audiómetro</t>
  </si>
  <si>
    <t>Colonoscopio</t>
  </si>
  <si>
    <t>Endoscopio</t>
  </si>
  <si>
    <t>Ergonómetro</t>
  </si>
  <si>
    <t>Expirómetro</t>
  </si>
  <si>
    <t>Angiógrafo</t>
  </si>
  <si>
    <t>Ecocardiógrafo</t>
  </si>
  <si>
    <t>Ambulancias</t>
  </si>
  <si>
    <t>Hispatológico</t>
  </si>
  <si>
    <t>Clínico</t>
  </si>
  <si>
    <t>Botiquín</t>
  </si>
  <si>
    <t>65 y más años</t>
  </si>
  <si>
    <t>50 - 64  años</t>
  </si>
  <si>
    <t>36 - 49  años</t>
  </si>
  <si>
    <t>20 - 35  años</t>
  </si>
  <si>
    <t>15 - 19  años</t>
  </si>
  <si>
    <t>10 - 14 años</t>
  </si>
  <si>
    <t xml:space="preserve">  5 - 9 años</t>
  </si>
  <si>
    <t xml:space="preserve">  1 - 4 años</t>
  </si>
  <si>
    <t xml:space="preserve">  1 - 11 meses</t>
  </si>
  <si>
    <t>Menos de 1 mes</t>
  </si>
  <si>
    <t>Total Consultas 1/</t>
  </si>
  <si>
    <t>Grupos de Edad</t>
  </si>
  <si>
    <t>50  -  64  años</t>
  </si>
  <si>
    <t>36  -  49  años</t>
  </si>
  <si>
    <t>20  -  35  años</t>
  </si>
  <si>
    <t>15  -  19  años</t>
  </si>
  <si>
    <t>10  -  14  años</t>
  </si>
  <si>
    <t xml:space="preserve">  5  -  9    años</t>
  </si>
  <si>
    <t xml:space="preserve">  1  -  4    años</t>
  </si>
  <si>
    <t xml:space="preserve"> 1  -  11  meses</t>
  </si>
  <si>
    <t>Grupos de edad</t>
  </si>
  <si>
    <t xml:space="preserve">1/ Corresponden al número de ingresos e intervenciones quirúrgicas ocasionados por la atención de emergencia
</t>
  </si>
  <si>
    <t>Edad no especificada</t>
  </si>
  <si>
    <t>1  -  11  meses</t>
  </si>
  <si>
    <t>Total Consultas</t>
  </si>
  <si>
    <t xml:space="preserve"> Emergencia (número de intervenciones quirúrgicas 1/)</t>
  </si>
  <si>
    <t>Fisco misionales</t>
  </si>
  <si>
    <t>Sociedad de lucha contra el Cáncer *</t>
  </si>
  <si>
    <t xml:space="preserve">Total Consultas 1/ </t>
  </si>
  <si>
    <t xml:space="preserve">1/ Excluye: Las Consultas realizadas en los Establecimientos del Seguro Social: Propios, Anexos y Seguro Social Campesino
2/ Incluye: Cruz Roja, Planificación Familiar, Instituto Nacional de la Niñez y la Familia (INNFA), Clínicas y Brigadas Móviles, etc.
</t>
  </si>
  <si>
    <t>Emergencia (número de atenciones)</t>
  </si>
  <si>
    <t xml:space="preserve">50  a  64  años </t>
  </si>
  <si>
    <t xml:space="preserve">36  a  49  años </t>
  </si>
  <si>
    <t xml:space="preserve">20  a  35  años </t>
  </si>
  <si>
    <t xml:space="preserve">15  a  19  años </t>
  </si>
  <si>
    <t xml:space="preserve">10  a  14  años </t>
  </si>
  <si>
    <t xml:space="preserve"> 5  a  9    años </t>
  </si>
  <si>
    <t xml:space="preserve"> 1  a  4    años</t>
  </si>
  <si>
    <t xml:space="preserve"> 1  a  11  meses</t>
  </si>
  <si>
    <t>Hospital Especilizado Crónico</t>
  </si>
  <si>
    <t>Hospital Especilizado Agudo</t>
  </si>
  <si>
    <t xml:space="preserve"> Total</t>
  </si>
  <si>
    <t>Número de intervenciones quirúrgicas (por emergencia)</t>
  </si>
  <si>
    <t xml:space="preserve">  5  a  9    años </t>
  </si>
  <si>
    <t xml:space="preserve">  1  a  4    años</t>
  </si>
  <si>
    <t xml:space="preserve">  1  a  11  meses</t>
  </si>
  <si>
    <t xml:space="preserve">Total Consultas 1/ - 2/ </t>
  </si>
  <si>
    <t xml:space="preserve">1/ Incluye: Clínicas y Brigadas Móviles, etc.
</t>
  </si>
  <si>
    <t xml:space="preserve">1/ Excluye: Las Consultas realizadas en los Establecimientos del Seguro Social: Propios, Anexos y Seguro Social Campesino.
2/ Incluye:  Establecimientos de Salud de: la Policiía Nacional, Carceles, Penitenciarías, Centros de Detención, etc.
3/ Incluye:  Ministerio de Inclusión Social y Económica, Ministerio de Obras Públicas, otros
4/ Incluye:  Ministerio de Inclusión Social y Económica, Ministerio de Obras Públicas, otros.
5/ Incluye:  Ongs, Fundaciones y Pastorales, Aprofe, Cemoplaf, Universidades y Politécnicas sin fines de lucro, etc.
6/ Incluye:  Los Establecimientos con fines de lucro, además de los Establecimientos de Universidades y Politécnicas con fines de lucro
* Solca
</t>
  </si>
  <si>
    <t>50  a  64 años</t>
  </si>
  <si>
    <t>36  a  49 años</t>
  </si>
  <si>
    <t>20  a  35 años</t>
  </si>
  <si>
    <t>15  a  19 años</t>
  </si>
  <si>
    <t>10  a  14 años</t>
  </si>
  <si>
    <t xml:space="preserve">  5  a  9  años</t>
  </si>
  <si>
    <t xml:space="preserve">  1  a  4  años</t>
  </si>
  <si>
    <t xml:space="preserve">  1  a  11 meses</t>
  </si>
  <si>
    <t xml:space="preserve">1/ Se excluyen las Consultas realizadas en los Establecimientos del Seguro Social: Propios, Anexos y Seguro Social Campesino
2/ Incluye: Cruz Roja, Planificación Familiar, Instituto Nacional de la Niñez y la Familia (INNFA), Clínicas y Brigadas Móviles etc.
</t>
  </si>
  <si>
    <t xml:space="preserve">1/ Se excluyen las Consultas realizadas en los Establecimientos del Seguro Social: Propios, Anexos y Seguro Social Campesino
2/ Se excluyen las Consultas realizadas en los Establecimientos del Ministerio de Salud Pública
3/ Incluye: Cruz Roja, Planificación Familiar, Instituto Nacional de la Niñez y la Familia (INNFA), Clínicas y Brigadas Móviles etc.
</t>
  </si>
  <si>
    <t>Total Consultas 1/  2/</t>
  </si>
  <si>
    <t>Número de ingresos (por emergencia)</t>
  </si>
  <si>
    <t xml:space="preserve">Total Consultas </t>
  </si>
  <si>
    <t xml:space="preserve">1/ Se excluyen las Consultas realizadas en los Establecimientos del Seguro Social: Propios, Anexos y Seguro Social Campesino
2/ Corresponden al número de Ingresos e Intervenciones Quirúrgicas ocacionados por la Atención de Emergencia
</t>
  </si>
  <si>
    <t xml:space="preserve">  1  -  11  meses</t>
  </si>
  <si>
    <t xml:space="preserve">1/ Se excluyen las Consultas realizadas en los Establecimientos del Seguro Social: Propios, Anexos y Seguro Social Campesino
</t>
  </si>
  <si>
    <t>Morbilidad</t>
  </si>
  <si>
    <t>Actividades de Enfermería</t>
  </si>
  <si>
    <t>Psicólogo</t>
  </si>
  <si>
    <t>Obstetriz</t>
  </si>
  <si>
    <t>Médico</t>
  </si>
  <si>
    <t xml:space="preserve">Regiones Provincias y Área </t>
  </si>
  <si>
    <t xml:space="preserve">1/ Se excluyen las consultas realizadas en los establecimientos del seguro social: propios, anexos y seguro social campesino
2/ Se excluyen las consultas realizadas en los establecimientos del ministerio de salud pública
</t>
  </si>
  <si>
    <t>Total Consultas 1/2/</t>
  </si>
  <si>
    <t xml:space="preserve">1/ Se excluyen las Consultas realizadas en los Establecimientos del Seguro Social: Propios, Anexos y Seguro Social Campesino
2/ Incluye: Cruz Roja, Planificación Familiar, Instituto Nacional de la Niñez y la Familia (INNFA), Clínicas y Brigadas Móviles, etc.
</t>
  </si>
  <si>
    <t>Regiones y Provincias</t>
  </si>
  <si>
    <t xml:space="preserve">1/  Se excluye: Las Consultas realizadas en los Establecimientos del Seguro Social: Propios, Anexos y Seguro Social Campesino
</t>
  </si>
  <si>
    <t>Post-Parto</t>
  </si>
  <si>
    <t>Prenatal</t>
  </si>
  <si>
    <t>Subtotal</t>
  </si>
  <si>
    <t>Menores de 1 año</t>
  </si>
  <si>
    <t>Primeras  Consultas</t>
  </si>
  <si>
    <t xml:space="preserve"> Regiones  y  Provincias</t>
  </si>
  <si>
    <t xml:space="preserve">1/  Se excluye: Las Consultas realizadas en los Establecimientos del Seguro Social: Propios, Anexos y Seguro Social Campesino
2/  Corresponden a la Planificación Familiar que solo tiene el total de Primeras Consultas y no dispone de desglose por Médico
</t>
  </si>
  <si>
    <t>Mamario</t>
  </si>
  <si>
    <t>Vasectomía</t>
  </si>
  <si>
    <t>Implantes</t>
  </si>
  <si>
    <t>Preservativos</t>
  </si>
  <si>
    <t>Inyectable</t>
  </si>
  <si>
    <t>Certificados de Salud</t>
  </si>
  <si>
    <t>Partos</t>
  </si>
  <si>
    <t>Planificación Familiar</t>
  </si>
  <si>
    <t xml:space="preserve"> Regiones y Provincias</t>
  </si>
  <si>
    <t xml:space="preserve">1/  Se excluye: Las Consultas realizadas en los Establecimientos del Seguro Social: Propios, Anexos y Seguro Social Campesino
2/  Corresponde a la Planificación Familiar que solo tiene el total de Consultas Subsecuentes y no disponen de desglose por Método
</t>
  </si>
  <si>
    <t>Niños</t>
  </si>
  <si>
    <t>Parto</t>
  </si>
  <si>
    <t>Mujeres</t>
  </si>
  <si>
    <t>Adultos</t>
  </si>
  <si>
    <t>Adolescentes</t>
  </si>
  <si>
    <t>Planificación familiar</t>
  </si>
  <si>
    <t>Certificados médicos</t>
  </si>
  <si>
    <t>Detección oportuna del cáncer</t>
  </si>
  <si>
    <t>Total primeras consultas 3/</t>
  </si>
  <si>
    <t>Gestágenos orales</t>
  </si>
  <si>
    <t>Dispositivo intrauterino diu</t>
  </si>
  <si>
    <t>Post-parto</t>
  </si>
  <si>
    <t xml:space="preserve">1/ Se excluyen las atenciones realizadas en los Establecimientos del Seguro Social: Propios, Anexos y Seguro Social Campesino
2/ Incluye: Cruz Roja, Planificación Familiar, Instituto Nacional de la Niñez y la Familia (INNFA), Clínicas y Brigadas Móviles, etc.
</t>
  </si>
  <si>
    <t xml:space="preserve">1/  Se excluyen: Las Consultas realizadas en los Establecimientos del Seguro Social: Propios, Anexos y Seguro Social y Campesino
</t>
  </si>
  <si>
    <t>Primeras Consultas</t>
  </si>
  <si>
    <t xml:space="preserve"> Regiones  y  Provincias </t>
  </si>
  <si>
    <t xml:space="preserve">Se excluye: Las Consultas realizadas en los Establecimientos del Seguro Social: Propios, Anexos y Seguro Social Campesino
2/  Corresponde a los Establecimientos que solo tienen el total de Primeras Consultas de Planificación Familiar y no disponen de desglose por método
</t>
  </si>
  <si>
    <t xml:space="preserve">1/  Se excluyen:  Las Consultas realizadas en los Establecimientos del Seguro Social: Propios, Anexos y Seguro Social y Campesino
2/  Corresponden a los Establecimientos que solo tienen el total de Consultas Subsecuentes de Planificación Familiar y no dispone de desglose por método
</t>
  </si>
  <si>
    <t xml:space="preserve">1/ Se excluyen las Consultas realizadas en los Establecimientos del Seguro Social: Propios, Anexos y Seguro Social y Campesino
</t>
  </si>
  <si>
    <t>Subsecuentes</t>
  </si>
  <si>
    <t>Primeras</t>
  </si>
  <si>
    <t>Certificado Médicos</t>
  </si>
  <si>
    <t xml:space="preserve"> Regiones Provincias y Área </t>
  </si>
  <si>
    <r>
      <t>Elaboración:</t>
    </r>
    <r>
      <rPr>
        <sz val="8"/>
        <color indexed="10"/>
        <rFont val="Calibri"/>
        <family val="2"/>
      </rPr>
      <t xml:space="preserve"> </t>
    </r>
    <r>
      <rPr>
        <sz val="8"/>
        <rFont val="Calibri"/>
        <family val="2"/>
      </rPr>
      <t>INEC.</t>
    </r>
  </si>
  <si>
    <t xml:space="preserve">Fuente: Dirección de Aseguramiento y Control de Prestaciones.  </t>
  </si>
  <si>
    <t>Manabí</t>
  </si>
  <si>
    <t>Los Ríos</t>
  </si>
  <si>
    <t>Guayas</t>
  </si>
  <si>
    <t>Esmeraldas</t>
  </si>
  <si>
    <t>Región  Costa:</t>
  </si>
  <si>
    <t>Santo Domingo de los Tsáchilas</t>
  </si>
  <si>
    <t>Tungurahua</t>
  </si>
  <si>
    <t>Pichincha</t>
  </si>
  <si>
    <t>Loja</t>
  </si>
  <si>
    <t>Imbabura</t>
  </si>
  <si>
    <t>Chimborazo</t>
  </si>
  <si>
    <t>Cotopaxi</t>
  </si>
  <si>
    <t>Carchi</t>
  </si>
  <si>
    <t>Cañar</t>
  </si>
  <si>
    <t>Bolívar</t>
  </si>
  <si>
    <t>Azuay</t>
  </si>
  <si>
    <t>Subse-cuentes</t>
  </si>
  <si>
    <t>Emer-
gencias</t>
  </si>
  <si>
    <t>Establecimientos Anexos</t>
  </si>
  <si>
    <t>Establecimientos Propios</t>
  </si>
  <si>
    <t>Total 
Consultas</t>
  </si>
  <si>
    <t xml:space="preserve">Nota: Los Grupos de Edad, no corresponden a las agrupaciones de otros Establecimientos de Salud, ya que son de utilidad Exclusiva del Seguro Social Campesino.
</t>
  </si>
  <si>
    <t>50 años y más</t>
  </si>
  <si>
    <t>15  -  49 años</t>
  </si>
  <si>
    <t xml:space="preserve">  6  - 14 años</t>
  </si>
  <si>
    <t xml:space="preserve">  1  -  5 años</t>
  </si>
  <si>
    <t>Menores de un año</t>
  </si>
  <si>
    <t>Nota: Los Grupos de Edad no corresponden a las agrupaciones de otros Establecimientos de Salud, ya que son de utilidad exclusiva del Seguro Social Campesino</t>
  </si>
  <si>
    <t>1  -  5 años</t>
  </si>
  <si>
    <t>Prental</t>
  </si>
  <si>
    <t>6  -  14 años</t>
  </si>
  <si>
    <t>Consultas Subsecuentes</t>
  </si>
  <si>
    <t xml:space="preserve">1/ Excluye: Las visitas domiciliarias realizadas en los Establecimientos del Seguro Social: Propios, Anexos y Seguro Social Campesino
2/ Incluye: Establecimientos de Salud de: la Policía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Privadas sin fines de lucro, etc.
6/ Incluye: Los Establecimientos de Salud con fines de lucro, además de los Establecimiento de Universidades y Politécnicas con fines de lucro
* Solca
</t>
  </si>
  <si>
    <t xml:space="preserve">1/ Se excluyen las visitas domiciliarias realizadas en los Establecimientos del Seguro Social: Propios, Anexos y Seguro Social Campesino
2/ Se incluyen: Cruz Roja, Planificación Familiar, Instituto Nacional de la Niñez y la Familia (INNFA), Clínicas y Brigadas Móviles, etc.
</t>
  </si>
  <si>
    <t>Total consultas de morbilidad 8/</t>
  </si>
  <si>
    <t>Embarazadas</t>
  </si>
  <si>
    <t>5 - 14 años no programados</t>
  </si>
  <si>
    <t>15 - 19 años</t>
  </si>
  <si>
    <t>10 - 14 años programados</t>
  </si>
  <si>
    <t>5 - 9 años programados</t>
  </si>
  <si>
    <t>1 - 4 años</t>
  </si>
  <si>
    <t>Consultas de prevención</t>
  </si>
  <si>
    <t>Total consultas de morbilidad 7/</t>
  </si>
  <si>
    <t>Consultas de morbilidad</t>
  </si>
  <si>
    <t>Ministerio de Justicia y de Gobierno y Policia 2/</t>
  </si>
  <si>
    <t>1/ Se excluyen las las Consultas realizadas por los Establecimientos del Seguro Social: Propios, Anexos y Seguro Social Campesino
2/ Corresponde a los Establecimientos que solo tienen el total de Consultas de Morbilidad y no disponen datos desagregados por Grupos Programáticos</t>
  </si>
  <si>
    <t>Total 2/</t>
  </si>
  <si>
    <t xml:space="preserve">1/ Se excluyen las las consultas realizadas por los establecimientos del seguro social: propios, anexos y seguro social campesino
2/ Corresponde a los establecimientos que solo tienen el total de primeras consultas de prevención y no disponen datos desagregados por grupos programáticos
</t>
  </si>
  <si>
    <t xml:space="preserve">1/ Se excluyen las las Consultas realizadas por los Establecimientos del Seguro Social: Propios, Anexos y Seguro Social Campesino
2/ Corresponde a los Establecimientos que solo tienen el total de Consultas Subsecuentes de Prevención y no disponen datos desagregados por Grupos Programáticos
</t>
  </si>
  <si>
    <t xml:space="preserve">1/ Se excluyen las Consultas realizadas por los Establecimientos del Seguro Social: Propios, Anexos y Seguro Social Campesino
</t>
  </si>
  <si>
    <t>Sellentes</t>
  </si>
  <si>
    <t>Profilaxis</t>
  </si>
  <si>
    <t>Periodoncias</t>
  </si>
  <si>
    <t>Exodoncias</t>
  </si>
  <si>
    <t>Endodoncias</t>
  </si>
  <si>
    <t>Restauración</t>
  </si>
  <si>
    <t>Obturación</t>
  </si>
  <si>
    <t>1/ Excluye: las consultas realizadas en los establecimientos del seguro social: propios, anexos y seguro social campesino
2/ Incluye:  establecimientos de salud de: la policiía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sin fines de lucro, etc.
6/    Incluye:  los establecimientos con fines de lucro, además de los establecimientos de universidades y politécnicas con fines de lucro
* Solca</t>
  </si>
  <si>
    <t xml:space="preserve"> Con fines de lucro 6/</t>
  </si>
  <si>
    <t xml:space="preserve"> Sin fines de lucro 5/</t>
  </si>
  <si>
    <t xml:space="preserve">  Fiscomisionales</t>
  </si>
  <si>
    <t xml:space="preserve">  Cruz Roja Ecuatoriana</t>
  </si>
  <si>
    <t xml:space="preserve">  Junta de Beneficiencia de Guayaquil</t>
  </si>
  <si>
    <t xml:space="preserve">  Municipios</t>
  </si>
  <si>
    <t xml:space="preserve">  Ministerio de Educación</t>
  </si>
  <si>
    <t xml:space="preserve">  Ministerio de Defensa Nacional</t>
  </si>
  <si>
    <t xml:space="preserve">  Ministerio de Salud Pública</t>
  </si>
  <si>
    <r>
      <rPr>
        <b/>
        <u/>
        <sz val="10"/>
        <color indexed="8"/>
        <rFont val="Calibri"/>
        <family val="2"/>
      </rPr>
      <t>S</t>
    </r>
    <r>
      <rPr>
        <b/>
        <sz val="10"/>
        <color indexed="8"/>
        <rFont val="Calibri"/>
        <family val="2"/>
      </rPr>
      <t>ellentes</t>
    </r>
  </si>
  <si>
    <t>Consultas  1/</t>
  </si>
  <si>
    <t xml:space="preserve"> Regiones y Provincias   </t>
  </si>
  <si>
    <r>
      <t>Elaboración:</t>
    </r>
    <r>
      <rPr>
        <sz val="8"/>
        <color indexed="10"/>
        <rFont val="Calibri"/>
        <family val="2"/>
      </rPr>
      <t xml:space="preserve"> </t>
    </r>
    <r>
      <rPr>
        <sz val="8"/>
        <rFont val="Calibri"/>
        <family val="2"/>
      </rPr>
      <t>INEC</t>
    </r>
  </si>
  <si>
    <t>2/ Incluye: Exámenes Histopatológicos y Medicina Oral</t>
  </si>
  <si>
    <t>1/ Incluye: Obturación Provisional,  No. de Ionómeros y No. de Piezas Restauradas</t>
  </si>
  <si>
    <t>Otros
2/</t>
  </si>
  <si>
    <t>Rehabi-litación</t>
  </si>
  <si>
    <t>Endo-doncias</t>
  </si>
  <si>
    <t>Perio-doncias</t>
  </si>
  <si>
    <t>Otros
1/</t>
  </si>
  <si>
    <t>Amal-gamas</t>
  </si>
  <si>
    <t>Resinas</t>
  </si>
  <si>
    <t>Sellantes</t>
  </si>
  <si>
    <t>Aplicación
de
Flúor</t>
  </si>
  <si>
    <t>Cirugía</t>
  </si>
  <si>
    <t>Exodon-cias</t>
  </si>
  <si>
    <t>Establecimientos    Anexos</t>
  </si>
  <si>
    <t>Establecimientos   Propios</t>
  </si>
  <si>
    <t>Región  Sierra:</t>
  </si>
  <si>
    <t>Total República :</t>
  </si>
  <si>
    <t>Definitiva</t>
  </si>
  <si>
    <t>Temporal</t>
  </si>
  <si>
    <t>Amalgama</t>
  </si>
  <si>
    <t>Silicato
Resina</t>
  </si>
  <si>
    <t>Curación 
Provicional</t>
  </si>
  <si>
    <t>Topificación Fluor</t>
  </si>
  <si>
    <t>Exámen 
Bucal</t>
  </si>
  <si>
    <t>Operatoria Dental</t>
  </si>
  <si>
    <t>Prevención</t>
  </si>
  <si>
    <t>Tratamiento</t>
  </si>
  <si>
    <t>Equipos</t>
  </si>
  <si>
    <t>Clínica</t>
  </si>
  <si>
    <t>Consultas</t>
  </si>
  <si>
    <t>Autopsias</t>
  </si>
  <si>
    <t>Citológicos</t>
  </si>
  <si>
    <t>Hispatológicos</t>
  </si>
  <si>
    <t>Hematológicos</t>
  </si>
  <si>
    <t>Mamografías</t>
  </si>
  <si>
    <t>Ecografías</t>
  </si>
  <si>
    <t>Tomografías</t>
  </si>
  <si>
    <t>Radiografías</t>
  </si>
  <si>
    <t>Exámenes de Imagenología</t>
  </si>
  <si>
    <t xml:space="preserve"> Regiones y Provincias  </t>
  </si>
  <si>
    <t>Audiometrías</t>
  </si>
  <si>
    <t>Colonscopías</t>
  </si>
  <si>
    <t>Endoscopías</t>
  </si>
  <si>
    <t>Ergonometrías</t>
  </si>
  <si>
    <t>Espirometrías</t>
  </si>
  <si>
    <t>Angiografías</t>
  </si>
  <si>
    <t>Ecocardiog-ramas</t>
  </si>
  <si>
    <t>Pruebas de Diagnóstico</t>
  </si>
  <si>
    <t xml:space="preserve">1/ Incluye:  Ultrasonoterapia, Onda Corta, Infrarojos, etc.
2/ Incluye:  Tratamientos a Base de Hierro, Sodio, Fósforo.
</t>
  </si>
  <si>
    <t>Termoterapia</t>
  </si>
  <si>
    <t>Parafina</t>
  </si>
  <si>
    <t>Hidroterapia</t>
  </si>
  <si>
    <t>Electroterapia</t>
  </si>
  <si>
    <t>Inefectivas</t>
  </si>
  <si>
    <t>Efectivas</t>
  </si>
  <si>
    <t>Visitas Domiciliarias</t>
  </si>
  <si>
    <t>Entrevistas</t>
  </si>
  <si>
    <t>Otras</t>
  </si>
  <si>
    <t>Viviendas</t>
  </si>
  <si>
    <t xml:space="preserve">1/ Proyecciones de Población 2001 - 2010, INEC - CELADE.                                                                                                                                                                                                                                                                                                                                                                                                                                                                               2/ Tasas por 10.000 habitantes                                                                                                                                                                                                                                                                                                                                                                                                                                                                                                                                          3/ Incluye médicos a tiempo ocasional o de llamada.                                                                                                                                                                                                                                                                                                                                                                                                                         </t>
  </si>
  <si>
    <t xml:space="preserve">                                                                                                                                                                                                                                                                                                                                                          Número de Médicos, Odontólogos, Enfermeras, Obstetrices, Auxiliares de Enfermería, que trabajan en Establecimientos de Salud                                                                           y Tasas según Regiones y Provincias Año 2001.</t>
  </si>
  <si>
    <t>Años</t>
  </si>
  <si>
    <t>Zonas
No Delimitadas</t>
  </si>
  <si>
    <t>Insular</t>
  </si>
  <si>
    <t>Amazónica</t>
  </si>
  <si>
    <t>Costa</t>
  </si>
  <si>
    <t>Sierra</t>
  </si>
  <si>
    <t>Total País</t>
  </si>
  <si>
    <t>Sin fines de Lucro  4/</t>
  </si>
  <si>
    <r>
      <t>Con fines de Lucro 3</t>
    </r>
    <r>
      <rPr>
        <b/>
        <sz val="10"/>
        <rFont val="Calibri"/>
        <family val="2"/>
        <scheme val="minor"/>
      </rPr>
      <t>/</t>
    </r>
  </si>
  <si>
    <t>Otros Públicos 2/</t>
  </si>
  <si>
    <t>Anexos al IESS</t>
  </si>
  <si>
    <t>Otros Ministerios 1/</t>
  </si>
  <si>
    <t>Municipio</t>
  </si>
  <si>
    <t>Seguro Social (IESS)</t>
  </si>
  <si>
    <t>TOTAL:</t>
  </si>
  <si>
    <t>%</t>
  </si>
  <si>
    <t xml:space="preserve">    Total</t>
  </si>
  <si>
    <t>Entidad</t>
  </si>
  <si>
    <t>Crónico</t>
  </si>
  <si>
    <t>Agudo</t>
  </si>
  <si>
    <t>Hospital Especializado:</t>
  </si>
  <si>
    <t>Clínica Especializada:</t>
  </si>
  <si>
    <t xml:space="preserve">%  </t>
  </si>
  <si>
    <t>Sector y Clase</t>
  </si>
  <si>
    <t>Rural</t>
  </si>
  <si>
    <t>Urbana</t>
  </si>
  <si>
    <t>Zonas No Delimitadas</t>
  </si>
  <si>
    <t>Clase  y Área</t>
  </si>
  <si>
    <t>Santo Domingo de Los Tsáchilas</t>
  </si>
  <si>
    <t xml:space="preserve">  %</t>
  </si>
  <si>
    <t>Año 2011</t>
  </si>
  <si>
    <t>Número de Establecimientos de Salud Con Internación y Sin Internación Hospitalaria, según Provincias</t>
  </si>
  <si>
    <t>Con respecto a la distribución política administrativa del país, las provincias de Pichincha y Guayas, contienen al 29,72% de unidades de salud del país, le siguen Manabí con el 10,04% y Azuay con el 7,29%.                                                                                                                                                                                                                                                                                                                                                                                       De los 712 establecimientos con internación hospitalaria, las provincias de Pichincha  y Guayas tienen en conjunto el 37,92%, le siguen en importancia Los Ríos con el 12,22% y Manabí con 8,71% de las unidades de salud del país.                                                                                                                                                                                                                                                                                                                                Igual comportamiento se observa con los establecimientos Sin Internación Hospitalaria, Pichincha y Guayas concentra el mayor número, con un porcentaje de 27,84%; continúan Manabí y Azuay con el 10,34% y 7,60%, respectivamente.</t>
  </si>
  <si>
    <t xml:space="preserve"> Gráfico No. 6</t>
  </si>
  <si>
    <t>Porcentaje</t>
  </si>
  <si>
    <t>Seguro
Social
Campesino</t>
  </si>
  <si>
    <t>Anexos</t>
  </si>
  <si>
    <t>Propios</t>
  </si>
  <si>
    <t>Instituto Ecuatoriano
de Seguridad Social</t>
  </si>
  <si>
    <t>Total
IESS</t>
  </si>
  <si>
    <t>Regiones</t>
  </si>
  <si>
    <t>Regiín Insular</t>
  </si>
  <si>
    <t>Clase</t>
  </si>
  <si>
    <t>Sector 3/</t>
  </si>
  <si>
    <t xml:space="preserve"> </t>
  </si>
  <si>
    <t>Sector</t>
  </si>
  <si>
    <t>Post-
Gradistas</t>
  </si>
  <si>
    <t>Rurales</t>
  </si>
  <si>
    <t>Residentes</t>
  </si>
  <si>
    <t>Especia-
lizados y Generales</t>
  </si>
  <si>
    <t>Personal
de
Servicio</t>
  </si>
  <si>
    <t>Personal
Adminis-
trativo</t>
  </si>
  <si>
    <t>Estadís-
tica  y 
Registros
Médicos</t>
  </si>
  <si>
    <t>Auxi-
liares
Servicio
Técnico
2/</t>
  </si>
  <si>
    <t>Auxiliares
de
Enfermería</t>
  </si>
  <si>
    <t>Estu-
diantes
Internos</t>
  </si>
  <si>
    <t>Otros
Profe-
sionales
1/</t>
  </si>
  <si>
    <t>Licenciados
y/o
Tecnólogos</t>
  </si>
  <si>
    <t>Trabaja-
doras
Sociales</t>
  </si>
  <si>
    <t>Enfer-
meras</t>
  </si>
  <si>
    <t>Obste-
trices</t>
  </si>
  <si>
    <t>Bioquímicos
y Químico
Farma-
céuticos</t>
  </si>
  <si>
    <t>Odontó-
logos</t>
  </si>
  <si>
    <t>Médicos</t>
  </si>
  <si>
    <t>Sector
Clase y Regiones</t>
  </si>
  <si>
    <t>Pediatras</t>
  </si>
  <si>
    <t>La disponibilidad de médicos por habitante, que laboran en los establecimientos de salud, presenta un ligero incremento en estos últimos diez años, pasando de 16,26 médicos por cada 10.000 habitantes en el año 2002 a 15,88 médicos en el 2011.                                                                                                                                                                                                                                                                                                                                                            Las provincias que poseen las tasas más altas, llegando incluso a superar ampliamente a la tasa nacional, son en su orden: Pichincha 24,97, Azuay 23,49, Loja 20,22 y Tungurahua 19,41; en tanto que Sucumbíos con 6,40, Orellana 5,97 y Galápagos con   6,77   médicos por cada 10.000 habitantes obtienen las tasas mas bajas del país.</t>
  </si>
  <si>
    <t>Población 1/</t>
  </si>
  <si>
    <t>Zonas
No
Delimi-
tadas</t>
  </si>
  <si>
    <r>
      <t>Gal</t>
    </r>
    <r>
      <rPr>
        <b/>
        <u/>
        <sz val="10"/>
        <rFont val="Calibri"/>
        <family val="2"/>
      </rPr>
      <t>á</t>
    </r>
    <r>
      <rPr>
        <b/>
        <sz val="10"/>
        <rFont val="Calibri"/>
        <family val="2"/>
      </rPr>
      <t xml:space="preserve">
pagos</t>
    </r>
  </si>
  <si>
    <t>Sucum-
bíos</t>
  </si>
  <si>
    <t>Zamora
Chin-
chipe</t>
  </si>
  <si>
    <t>Pas-
taza</t>
  </si>
  <si>
    <t>Morona
San-
tiago</t>
  </si>
  <si>
    <t>Los
Ríos</t>
  </si>
  <si>
    <r>
      <t>Esm</t>
    </r>
    <r>
      <rPr>
        <b/>
        <u/>
        <sz val="10"/>
        <rFont val="Calibri"/>
        <family val="2"/>
      </rPr>
      <t>e</t>
    </r>
    <r>
      <rPr>
        <b/>
        <sz val="10"/>
        <rFont val="Calibri"/>
        <family val="2"/>
      </rPr>
      <t xml:space="preserve">
raldas</t>
    </r>
  </si>
  <si>
    <r>
      <t>Tung</t>
    </r>
    <r>
      <rPr>
        <b/>
        <u/>
        <sz val="10"/>
        <rFont val="Calibri"/>
        <family val="2"/>
      </rPr>
      <t xml:space="preserve">u
</t>
    </r>
    <r>
      <rPr>
        <b/>
        <sz val="10"/>
        <rFont val="Calibri"/>
        <family val="2"/>
      </rPr>
      <t>rahua</t>
    </r>
  </si>
  <si>
    <r>
      <t>Chimb</t>
    </r>
    <r>
      <rPr>
        <b/>
        <u/>
        <sz val="10"/>
        <rFont val="Calibri"/>
        <family val="2"/>
      </rPr>
      <t>o</t>
    </r>
    <r>
      <rPr>
        <b/>
        <sz val="10"/>
        <rFont val="Calibri"/>
        <family val="2"/>
      </rPr>
      <t xml:space="preserve">
razo</t>
    </r>
  </si>
  <si>
    <t>Total
País</t>
  </si>
  <si>
    <t>Zonas No
Delimi-
tadas</t>
  </si>
  <si>
    <t>Galá-
pagos</t>
  </si>
  <si>
    <t>Zamora
Chin- chipe</t>
  </si>
  <si>
    <t>Morona
Santiago</t>
  </si>
  <si>
    <t>Esme-
raldas</t>
  </si>
  <si>
    <t>Tungu- rahua</t>
  </si>
  <si>
    <t>Imba-
bura</t>
  </si>
  <si>
    <t>Chimbo-
razo</t>
  </si>
  <si>
    <t>Total 
País</t>
  </si>
  <si>
    <r>
      <t>Tung</t>
    </r>
    <r>
      <rPr>
        <b/>
        <u/>
        <sz val="10"/>
        <rFont val="Calibri"/>
        <family val="2"/>
      </rPr>
      <t>u</t>
    </r>
    <r>
      <rPr>
        <b/>
        <sz val="10"/>
        <rFont val="Calibri"/>
        <family val="2"/>
      </rPr>
      <t xml:space="preserve">
rahua</t>
    </r>
  </si>
  <si>
    <t>Auxiliares
Enfermería</t>
  </si>
  <si>
    <t>ANEXOS</t>
  </si>
  <si>
    <t>INDICE</t>
  </si>
  <si>
    <t xml:space="preserve"> Sociedad de Lucha contra el Cáncer (Solca)</t>
  </si>
  <si>
    <t>Sociedad de Lucha contra el Cáncer *</t>
  </si>
  <si>
    <t>MAPAS TEMÁTICOS</t>
  </si>
  <si>
    <t>Especializados y Generales</t>
  </si>
  <si>
    <t>Personal Administrativo</t>
  </si>
  <si>
    <t>Auxiliares Servico Técnico 2/</t>
  </si>
  <si>
    <t>Otros Profecionales 1/</t>
  </si>
  <si>
    <t>Bioquímicos y Quimicos Farmacéuticos</t>
  </si>
  <si>
    <t>Post-Gradistas</t>
  </si>
  <si>
    <t>Estudiantes Internos</t>
  </si>
  <si>
    <t>Regiones 
y 
Provincias</t>
  </si>
  <si>
    <t>Pediatría</t>
  </si>
  <si>
    <t>Hospital básico</t>
  </si>
  <si>
    <t>Establecimientos con internación</t>
  </si>
  <si>
    <t>Establecimientos sin internación</t>
  </si>
  <si>
    <t>Chambo</t>
  </si>
  <si>
    <t>La tasa de odontólogos, a nivel nacional, pasa de 1,70 odontólogos por cada 10.000 habitantes en el año 2002 a 2,70 en el 2011.  Las provincias que presentan las tasas más altas son: Pastaza con 7,19, Napo con 6,03 y Galápagos con 6,02.  Por el contrario la tasa más baja corresponde a Zonas No Delimitadas con  0,29 odontólogos por cada 10.000 habitantes.</t>
  </si>
  <si>
    <t>Para el caso de las enfermeras, el comportamiento en estos diez años demuestra un incremento de la tasa a nivel nacional de 5,25 en el año 2002 a 8,14 enfermeras por cada 10.000 habitantes en el 2011.  Pichincha y Napo tienen las tasa más altas, siendo éstas de 13,79 y 12,60, respectivamente; las tasas más bajas corresponden a Loa Ríos con 3,47, Santa Elena con 2,08  y Zonas No Delimitadas con 0,29 enfermeras por cada 10.000 habitantes.</t>
  </si>
  <si>
    <t>Las obstetrices alcanzan un  crecimiento en la tasa nacional de  0,83 en 2002 a 1,38 obstetrices por cada 10.000 habitantes en el año 2011.  Las provincias con tasas altas son: Pastaza con 4,94, seguido de Carchi con 2,77 y Pichincha con 2,11. En tanto que Loja con 0,37, Orellana con 0,32, Azuay con 0,22, presentan a las más bajas.</t>
  </si>
  <si>
    <t>Finalmente,   la tasa de auxiliares de enfermería presenta un crecimiento en el periodo de análisis, ya que en el 2002 es de 10,25 pasando a 10,86 auxiliares de enfermería por cada 10.000 habitantes en 2011. Guayas con 14,57, Morona Santiago con 14,09, y Pichincha con 13,74  son las provincias que obtienen las mayores tasas; en tanto que Zonas No Delimitadas con 0,29, Cotopaxi con 3,64, Santa Elena con 5,21 obtienen la tasas más bajas del país.</t>
  </si>
  <si>
    <t xml:space="preserve">                                                                                                                                                                                                                                                                                                                                                                                                                                                                                                                                                                                                                                                                                                     .                                                                                                                                                                                                                                                                                                                                                                                                                          </t>
  </si>
  <si>
    <t>2/ Tasas por 10.000 habitantes</t>
  </si>
  <si>
    <t xml:space="preserve">                                                                                                                                                                                                                                                                                                                                                                                                                                                                                                                                                                                                                                                                                                                                                                                                                                                                                                                                                                       </t>
  </si>
  <si>
    <t xml:space="preserve">                                                                                                                                                                                                                                                                                                                                                                                                                                                                                                                                                                                                                                                                                                                                                                  .                                                                                                                                                                                                                                                                                                                                                                                                                                                                                                                         .                       </t>
  </si>
  <si>
    <t xml:space="preserve">1/ Las poblaciones estimadas de los años 1990 al 2001 son realizadas con la población del Censo 2001, y la población estimada del 2002 al 2011, son a partir de la población del Censo 2010..   </t>
  </si>
  <si>
    <t xml:space="preserve">                                                                                                                                                                                                                                                                                                                                                                                                                                                                                                                                                                                                                                                                                                                                                                                                                                                                                                                                                                                                                      </t>
  </si>
  <si>
    <t>3/ Incluye médicos  que trabajan en tiempo ocasional o de llamada.</t>
  </si>
  <si>
    <t xml:space="preserve">                                                                                                                                                                                                                                                                                                                                                                                                                                                                                                                                                                                                                                                                                                                                                                                                                                                                                                                                                                                                                                                                                                                                                                                                                                                                                                                                                                                                                                                                                                                                                                                                                                                                                                                                                                                                                                             </t>
  </si>
  <si>
    <t xml:space="preserve">                                                                                                                                                                                                                                                                                                                                                                                                                                                                                                                                                                                                                                                                                                                                                                                                                                                                                                                                                                                                                                                                                                       .                                                                                                                                                                                                                                                                                                                                                                                                                                                                                                                            </t>
  </si>
  <si>
    <t xml:space="preserve">                                                                                                                                                                                                                                                                                                                                                                                                                                                                                                                                                                                                                                                                                                                                                                                                                                                                                                                                                                                                                                                                                                                                                                                                                                                                                                                                                                                                                                                                                                                                                                                                                                                          </t>
  </si>
  <si>
    <t xml:space="preserve">.                                                                                                                                                                                                                                                                                                                                                                                                                                                                                                                                                                                                                                                                                                                                                                                                                                                                                                                                                                                                                                                                                                                                                                                                                                                                                                                                                                                                                                                                                                                                                                        </t>
  </si>
  <si>
    <t xml:space="preserve">                                                                                                                                                                                                                                                                                                                                                                                                                                                                                                                                                                                                                                                                                                                                                                                                                                                                                                                                                                                                                                                                                                                                                                                                                                                                                                                                                                                                                                                                                                                                                                                                           </t>
  </si>
  <si>
    <t xml:space="preserve">                                                                                                                                                                                                                                                                                                                                                                                                                                                                                                                                                                                                                                                                                                                                                                                                                                                                                                                                                                                                                                                                                                                                                                                                                                                                           </t>
  </si>
  <si>
    <t xml:space="preserve">                                                      Número de Médicos, Odontólogos, Enfermeras, Obstetrices, Auxiliares de Enfermería, que trabajan en Establecimientos de Salud                                                                  y Tasas según Regiones y Provincias Año 2002.</t>
  </si>
  <si>
    <t>Con internación</t>
  </si>
  <si>
    <t>Sin internación</t>
  </si>
  <si>
    <t xml:space="preserve">1/ Incluye: Odontólogos Generales, Especialistas y Rurales
2/ Incluye: Bioquímicos, Químico Farmacéuticos, Nutricionistas, Psicólogos, Educadores para la Salud, Ingenieros Sanitarios, Trabajadora Social, Ingenieros Ambientales y otros(Psicólogos Industriales, Relacionadores Públicos, etc.)
3/ Incluye: Inspector Sanitario, Empleado Sanitario y Promotores de la Salud en la Comunidad.
4/ Incluye: Personal de alimentación y dietética, de lavandería, ropería y costura, de limpieza, conserjes, chóferes y guardias, de mantenimiento, camilleros y otros.
5/ Incluye: Mecanico Dental.
6/ Incluye: Otros auxiliares, Asistentes Dentales, Auxiliar de Odontología.
</t>
  </si>
  <si>
    <r>
      <t>1/ </t>
    </r>
    <r>
      <rPr>
        <sz val="9"/>
        <color theme="1"/>
        <rFont val="Calibri"/>
        <family val="2"/>
        <scheme val="minor"/>
      </rPr>
      <t>Las poblaciones estimadas de los años 1990 al 2001 son realizadas con la población del Censo 2001, y la población estimada del 2003 al 2012, son a partir de la población del Censo 2010.</t>
    </r>
  </si>
  <si>
    <r>
      <t xml:space="preserve">1/  </t>
    </r>
    <r>
      <rPr>
        <sz val="8"/>
        <color theme="1"/>
        <rFont val="Calibri"/>
        <family val="2"/>
        <scheme val="minor"/>
      </rPr>
      <t>Las poblaciones estimadas de los años 1990 al 2001 son realizadas con la población del Censo 2001, y la población estimada del 2003 al 2012, son a partir de la población del Censo 2010.</t>
    </r>
  </si>
  <si>
    <t>Población1/</t>
  </si>
  <si>
    <r>
      <t xml:space="preserve">2/ </t>
    </r>
    <r>
      <rPr>
        <sz val="9"/>
        <rFont val="Calibri"/>
        <family val="2"/>
      </rPr>
      <t>Tasas por 10.000 habitantes</t>
    </r>
  </si>
  <si>
    <r>
      <t xml:space="preserve">4/ </t>
    </r>
    <r>
      <rPr>
        <sz val="9"/>
        <rFont val="Calibri"/>
        <family val="2"/>
      </rPr>
      <t>Creación de provincias en el año 2008</t>
    </r>
  </si>
  <si>
    <r>
      <t>Santa
Elena
4</t>
    </r>
    <r>
      <rPr>
        <b/>
        <sz val="10"/>
        <rFont val="Calibri"/>
        <family val="2"/>
      </rPr>
      <t>/</t>
    </r>
  </si>
  <si>
    <r>
      <t xml:space="preserve">3/ </t>
    </r>
    <r>
      <rPr>
        <sz val="9"/>
        <rFont val="Calibri"/>
        <family val="2"/>
      </rPr>
      <t>Creación de provincias en el año 2008</t>
    </r>
  </si>
  <si>
    <t>Santa
Elena
3/</t>
  </si>
  <si>
    <r>
      <t>Santa
Elena
3</t>
    </r>
    <r>
      <rPr>
        <b/>
        <sz val="10"/>
        <rFont val="Calibri"/>
        <family val="2"/>
      </rPr>
      <t>/</t>
    </r>
  </si>
  <si>
    <r>
      <t xml:space="preserve">2/   </t>
    </r>
    <r>
      <rPr>
        <sz val="8"/>
        <rFont val="Calibri"/>
        <family val="2"/>
      </rPr>
      <t>Tasas por 10.000 habitantes</t>
    </r>
  </si>
  <si>
    <r>
      <t xml:space="preserve">3/   </t>
    </r>
    <r>
      <rPr>
        <sz val="8"/>
        <rFont val="Calibri"/>
        <family val="2"/>
      </rPr>
      <t>Creación de provincias en el año 2008</t>
    </r>
  </si>
  <si>
    <t>Equipo de esterilización</t>
  </si>
  <si>
    <t>Otros equipos</t>
  </si>
  <si>
    <r>
      <t xml:space="preserve">Fuentes:  </t>
    </r>
    <r>
      <rPr>
        <b/>
        <sz val="8"/>
        <rFont val="Calibri"/>
        <family val="2"/>
      </rPr>
      <t>1/</t>
    </r>
    <r>
      <rPr>
        <sz val="8"/>
        <rFont val="Calibri"/>
        <family val="2"/>
      </rPr>
      <t xml:space="preserve"> Dirección de Aseguramiento y Control de Prestaciones - IESS;  </t>
    </r>
    <r>
      <rPr>
        <b/>
        <sz val="8"/>
        <rFont val="Calibri"/>
        <family val="2"/>
      </rPr>
      <t xml:space="preserve">2/ </t>
    </r>
    <r>
      <rPr>
        <sz val="8"/>
        <rFont val="Calibri"/>
        <family val="2"/>
      </rPr>
      <t>Base de Datos de Recursos y Actividades de Salud- INEC</t>
    </r>
  </si>
  <si>
    <r>
      <t>Elaboración:</t>
    </r>
    <r>
      <rPr>
        <sz val="8"/>
        <color indexed="10"/>
        <rFont val="Calibri"/>
        <family val="2"/>
      </rPr>
      <t xml:space="preserve"> </t>
    </r>
    <r>
      <rPr>
        <sz val="8"/>
        <rFont val="Calibri"/>
        <family val="2"/>
      </rPr>
      <t xml:space="preserve"> Inec</t>
    </r>
  </si>
  <si>
    <t>Regiones naturales</t>
  </si>
  <si>
    <t>Con  internación</t>
  </si>
  <si>
    <t>Centro de salud</t>
  </si>
  <si>
    <t>Subcentro de salud</t>
  </si>
  <si>
    <t>Puesto de salud</t>
  </si>
  <si>
    <t>Dispensarios médicos</t>
  </si>
  <si>
    <r>
      <t>1/</t>
    </r>
    <r>
      <rPr>
        <sz val="8"/>
        <rFont val="Calibri"/>
        <family val="2"/>
        <scheme val="minor"/>
      </rPr>
      <t xml:space="preserve"> Incluye: Cruz Roja, planificación familiar, Instituto Nacional del Niñez y la Familia (INFA), clínicas y brigadas móviles, etc.</t>
    </r>
  </si>
  <si>
    <t>Consultas estomatología</t>
  </si>
  <si>
    <t>Total
establecimientos públicos y
privados
1/</t>
  </si>
  <si>
    <t>Sector público</t>
  </si>
  <si>
    <t>Sector privado</t>
  </si>
  <si>
    <t xml:space="preserve">1/ Incluye: Cruz Roja, Planificación Familiar, Instituto Nacional de la Niñez y la Familia (INNFA), clínicas y brigadas móviles, etc.
2/ Incluye: establecimientos de salud de: la Policía Nacional, carceles, penitenciarías, centros de detención, etc.
3/ Incluye: Ministerio de Inclusión Social y Económica, Ministerio de Obras Públicas y otros.
4/ Incluye: Sociedad Protectora de la Infancia, Instituto Nacional de la Niñez y la Familia (INNFA), etc.
5/ Incluye: Ongs, Fundaciones y Pastorales, Aprofe, Cemoplaf, universidades y escuelas politécnicas privadas sin fines de lucro, etc.
6/ Incluye: Los establecimientos con fines de lucro, además de las universidades y escuelas politécnicas privadas con fines de lucro.
</t>
  </si>
  <si>
    <t>Ministerio de Justicia, Derechos Humanos y Cultos</t>
  </si>
  <si>
    <t>Otros públicos 4/</t>
  </si>
  <si>
    <t>Consejos provinciales</t>
  </si>
  <si>
    <t>Universidades y politécnicas públicas</t>
  </si>
  <si>
    <t>Junta de Beneficencia de Guayaquil</t>
  </si>
  <si>
    <t>Otros ministerios 3/</t>
  </si>
  <si>
    <t xml:space="preserve">1/ Incluye: Cruz Roja, planificación familiar, Instituto Nacional de la Niñez y la Familia (INNFA), clínicas y brigadas móviles, etc.
2/ Incluye: establecimientos de salud de: la Policía Nacional, carceles, penitenciarías, centros de detención, etc.
3/ Incluye: Ministerio de Inclusión Social y Económica, Ministerio de Obras Públicas y otros.
4/ Incluye: Sociedad Protectora de la Infancia, Instituto Nacional de la Niñez y la Familia (INNFA), etc.
</t>
  </si>
  <si>
    <t xml:space="preserve"> Establecimientos con internación</t>
  </si>
  <si>
    <t xml:space="preserve"> Establecimientos sin internación</t>
  </si>
  <si>
    <t xml:space="preserve">1/ Incluye: establecimientos de salud de: la Policía Nacional, cárceles, penitenciarías, centros de detención, etc.
2/ Incluye: Sociedad Protectora de la Infancia, Instituto Nacional de la Niñez y la Familia (INNFA), etc.
3/ Incluye: Ongs, Funciones y Pastorales, Aprofe, Cemoplaf, universidades y politécnicas privadas sin fines de lucro, etc.
4/ Incluye: Los establecimientos con fines de lucro, además de las universidades y politécnicas privadas con fines de lucro.
</t>
  </si>
  <si>
    <t xml:space="preserve">1/ Incluye: establecimientos de salud de: la Policía Nacional, cárceles, penitenciarías, centros de detención, etc.
2/ Incluye: Ministerio de Inclusión Social y Económica, Ministerio de Obras úblicas y otros
3/ Incluye: Sociedad Protectora de la Infancia, Instituto Nacional de la Niñez y la Familia (INNFA), etc.
4/ Incluye: Ongs, Funciones y Pastorales, Aprofe, Cemoplaf, universidades y politécnicas privadas sin fines de lucro, etc.
5/ Incluye: Los establecimientos con fines de lucro, además de las universidades y politécnicas privadas con fines de lucro.
</t>
  </si>
  <si>
    <t>1/ Incluye: Los establecimientos del Seguro Social: Propios, Anexos y Seguro Social Campesino
2/ Incluye: Cruz Roja, Planificación Familiar, Instituto Nacional de la Niñez y la Familia (INNFA), Clínicas y Brigadas Móviles, etc.</t>
  </si>
  <si>
    <t>5/ Incluye: Ongs, Fundaciones y Pastorales, Aprofe, Cemoplaf, universidades y escuelas politécnicas privadas sin fines de lucro</t>
  </si>
  <si>
    <t>1/ Incluye: personal a tiempo eventual o de llamada y menos de 4 horas diarias se considera a los Profesionales que prestan sus servicios eventualmente o de llamada y menos de 4 horas diarias en diferentes Establecimientos de Salud, que puedan constar en otros Establecimientos a tiempo completo.</t>
  </si>
  <si>
    <t>2/ Incluye: personal que trabaja en los estableciomientos de salud: La Policía Nacional, cárceles, penitenciarías, centros de detención, Etc.</t>
  </si>
  <si>
    <t>6/ Incluye: los establecimientos con fines de lucro, además de los establecimiento de universidades y escuelas politécnicas privadas con fines de lucro</t>
  </si>
  <si>
    <t>7/ Incluye: Nutricionistas, Psicólogos, Educadores para la Salud, Ingenieros Sanitarios, Ingenieros Ambientales y otros (Psicólogos Industriales y Relacionadores Públicos)</t>
  </si>
  <si>
    <t>8/ Incluye: Fisioterapia, Radiología, Farmacia, Laboratorio, Auxiliares de Odontología, Asistentes Dentales, otros.</t>
  </si>
  <si>
    <t xml:space="preserve">1/ Incluye: personal a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2/ Incluye: Cruz Roja, Planificación Familiar, Instituto Nacional de la Niñez y la Familia (INNFA), clínicas y brigadas móviles, etc
3/ Incluye: Nutricionistas, Psicólogos, Educadores para la Salud, Ingenieros Sanitarios, Ingenieros Ambientales y otros (Psicólogos Industriales y Relacionadores Públicos)
4/  Incluye: Fisioterapia, Radiología, Farmacia, Laboratorio, Auxiliares de Odontología, Asistentes Dentales, otros.
5/ Incluye: Inspector Sanitario, Empleado Sanitario y Promotores de la Salud en la Comunidad.
</t>
  </si>
  <si>
    <t>8 horas diarias</t>
  </si>
  <si>
    <t>6 horas diarias</t>
  </si>
  <si>
    <t>4 horas diarias</t>
  </si>
  <si>
    <t>Otros ministerios 4/</t>
  </si>
  <si>
    <t>Ministerio de Justicia, Derechos Humanos y Cultos 3/</t>
  </si>
  <si>
    <t>Generales y por especialidades</t>
  </si>
  <si>
    <t>Esterilizador en seco</t>
  </si>
  <si>
    <t>Vehículos de transporte</t>
  </si>
  <si>
    <t>Equipos odontológicos</t>
  </si>
  <si>
    <t xml:space="preserve"> Emergencia (número de ingresos 2/)</t>
  </si>
  <si>
    <t xml:space="preserve"> Emergencia (número de intervenciones quirúrgicas 2/)</t>
  </si>
  <si>
    <t xml:space="preserve"> Emergencia (número de ingresos 1/)</t>
  </si>
  <si>
    <t>Consultas de morbilidad:</t>
  </si>
  <si>
    <t xml:space="preserve"> Establecimientos sin nternación</t>
  </si>
  <si>
    <t>Número de intervenciones quirúrgicas por emergencia)</t>
  </si>
  <si>
    <t xml:space="preserve"> Grupos de edad </t>
  </si>
  <si>
    <t xml:space="preserve"> Emergencia (número de ingresos) 2/</t>
  </si>
  <si>
    <t xml:space="preserve"> Emergencia (número de intervenciones quirúrgicas) 2/</t>
  </si>
  <si>
    <t>Total consultas 1/</t>
  </si>
  <si>
    <t>Actividades de enfermería</t>
  </si>
  <si>
    <t>Establecimientos propios</t>
  </si>
  <si>
    <t>Establecimientos anexos</t>
  </si>
  <si>
    <t xml:space="preserve">Consultas de morbilidad </t>
  </si>
  <si>
    <t>Actividades de morbilidad 1/</t>
  </si>
  <si>
    <t>Actividades de prevención 1/</t>
  </si>
  <si>
    <t>Número de radiografías dentales</t>
  </si>
  <si>
    <t>Número de certificados odontológicos</t>
  </si>
  <si>
    <t>Ministerio de Justicia, Derechos Humanos y Cultos  2/</t>
  </si>
  <si>
    <t xml:space="preserve">  Sociedad de Lucha Contra el Cáncer *</t>
  </si>
  <si>
    <t>Número de radiografías dentales
2/</t>
  </si>
  <si>
    <t>Número de certificados odontológicos
2/</t>
  </si>
  <si>
    <t>Tratamiento básico</t>
  </si>
  <si>
    <t>Tratamiento especializado</t>
  </si>
  <si>
    <t>Recetas despachadas en farmacia</t>
  </si>
  <si>
    <t>Gestiones intra institucionales</t>
  </si>
  <si>
    <t>Gestiones extra institucionales</t>
  </si>
  <si>
    <t>Servicio social en la comunidad</t>
  </si>
  <si>
    <t>Establecimientos públicos en general</t>
  </si>
  <si>
    <t>Establecimientos de expendio de alimentos</t>
  </si>
  <si>
    <t>Establecimientos educacionales</t>
  </si>
  <si>
    <t xml:space="preserve">                                                                                                                                                                                                                                                                                                                                                                                                                                                                                                          Número de Médicos, Odontólogos, Enfermeras, Obstetrices, Psicólogos, Auxiliares de Enfermería, que trabajan en establecimientos de salud                                                                                                                                y tasas según regiones y provincias año 2006.</t>
  </si>
  <si>
    <t>Con fines de lucro 3/</t>
  </si>
  <si>
    <t>Sin fines de lucro  4/</t>
  </si>
  <si>
    <t>Año 2013</t>
  </si>
  <si>
    <t>Año 2004</t>
  </si>
  <si>
    <t>Personal sanitario de apoyo</t>
  </si>
  <si>
    <t>Ambientes físicos</t>
  </si>
  <si>
    <t>Equipos de cirugía, obstetricia y cuidados especiales</t>
  </si>
  <si>
    <t>Equipos de diagnóstico</t>
  </si>
  <si>
    <t>Diagnóstico</t>
  </si>
  <si>
    <t>Equipos de tratamiento</t>
  </si>
  <si>
    <t>Total primeras consultas 1/</t>
  </si>
  <si>
    <t>Primeras consultas</t>
  </si>
  <si>
    <t>Tratamiento de fisioterapia</t>
  </si>
  <si>
    <t>Pruebas de diagnostico con radioisótopos</t>
  </si>
  <si>
    <t>Otros tratamientos</t>
  </si>
  <si>
    <t xml:space="preserve">1/ La retroproyección de la población 2004 al 2010, son a partir del Censo de población 2010.
    La estimación de población 2011 al 2013, son a partir del Censo 2010.  </t>
  </si>
  <si>
    <t xml:space="preserve">                                                                                                                                                                                                                                                                                                                    </t>
  </si>
  <si>
    <t xml:space="preserve">                                                                                                                                                                                                                                                                                                                                                                                       </t>
  </si>
  <si>
    <t xml:space="preserve">                                                                                                   </t>
  </si>
  <si>
    <t xml:space="preserve">
1/ Excluye: Médicos que no son especialistas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3/ Establecimientos de salud de: La policía nacional, carceles, penitenciarías, centros de detención, etc.
4/ Incluye: Ministerio de Inclusión Social y Económica, Ministerio de Obras Públicas y otros
5/ Incluye: Sociedad Protectora de la Infancia, Instituto Nacional de la Niñez y la Familia (INNFA), etc.
6/ Incluye: Ongs, Fundaciones y Pastorales, Aprofe, Cemoplaf, universidades y escuelas politécnicas privadas sin fines de lucro, etc.
7/ Incluye: Los establecimientos con fines de lucro, además los establecimiento de universidades y escuelas politécnicas privadas con fines de lucro
</t>
  </si>
  <si>
    <t>1/  Incluye:  Jardineros, etc.</t>
  </si>
  <si>
    <t>2/  Incluye: Colposcopio, Croterapia, Gastrofibro, Broncoscopio, Rectoscopio y otros</t>
  </si>
  <si>
    <t>1/  Laboratorio de Genética y otros Laboratorios Especializados.</t>
  </si>
  <si>
    <t>1/ Lámparas de luz halójena y lámparas led
2/ Trimodular o cuadrimodular
3/ Pescaderas eléctricas,esterilizadoras, ultrasonido, etc.</t>
  </si>
  <si>
    <t>1/ Se excluyen las consultas realizadas en los establecimientos del seguro social: propios, anexos y seguro social campesino
2/ Corresponden al número de ingresos e intervenciones quirúrgicas ocasionados por la atención de emergencia</t>
  </si>
  <si>
    <t>1/ Excluye: las consultas realizadas en los establecimientos del seguro social: propios, anexos y seguro social campesino
2/ Excluye: las consultas realizadas en los establecimientos del ministerio de salud pública
3/ Corresponden al número de ingresos e intervenciones quirúrgicas ocasionados por la atención de emergencia</t>
  </si>
  <si>
    <t>1/ Excluye: las consultas realizadas en los establecimientos del seguro social: propios, anexos y seguro social campesino
2/ Excluye: las consultas realizadas en los establecimientos del ministerio de salud pública
3/ Incluye: cruz roja, planificación familiar, instituto nacional de la niñez y la familia (innfa), clínicas y brigadas móviles, etc.</t>
  </si>
  <si>
    <t>1.</t>
  </si>
  <si>
    <t>SERIES</t>
  </si>
  <si>
    <t>1.1</t>
  </si>
  <si>
    <t>1.1.1</t>
  </si>
  <si>
    <t>1.1.2</t>
  </si>
  <si>
    <t>Población 30-VI  1/</t>
  </si>
  <si>
    <t>Número de profesionales médicos 2/</t>
  </si>
  <si>
    <t>Tasa de profesionales médicos 3/</t>
  </si>
  <si>
    <t>2/ Incluye médicos  que trabajan en tiempo ocasional o de llamada</t>
  </si>
  <si>
    <t xml:space="preserve">3/ Tasas por 10.000 habitantes </t>
  </si>
  <si>
    <t xml:space="preserve">1/ Las proyecciones de población 2002 al 2013, son a partir del Censo de población 2010.
    La estimación de población 2000, son a partir del Censo 2010.  </t>
  </si>
  <si>
    <t>Total establecimientos</t>
  </si>
  <si>
    <t>Hospital general</t>
  </si>
  <si>
    <t>Hospital especializado agudo</t>
  </si>
  <si>
    <t>Hospital especializado crónico</t>
  </si>
  <si>
    <t>Hospital de especialidades</t>
  </si>
  <si>
    <t>Clínica general</t>
  </si>
  <si>
    <t>Clínica especializada aguda</t>
  </si>
  <si>
    <t>Clínica especializada crónica (psiquiatría)</t>
  </si>
  <si>
    <t>Otras clínicas especializadas</t>
  </si>
  <si>
    <t>Dispensario médico (Policlinico)</t>
  </si>
  <si>
    <t>Consultorio General</t>
  </si>
  <si>
    <t>Centro de especialidades</t>
  </si>
  <si>
    <t>Centro clínico-quirúrgico ambulatorio (hospital del día)</t>
  </si>
  <si>
    <t>Centros especializados</t>
  </si>
  <si>
    <t>Total república:</t>
  </si>
  <si>
    <t>Sector público:</t>
  </si>
  <si>
    <t>Sector privado:</t>
  </si>
  <si>
    <t xml:space="preserve">Hospital básico </t>
  </si>
  <si>
    <t>Gineco-obstétrico</t>
  </si>
  <si>
    <t>Psiquiátrico y sanatorio de alcohólicos</t>
  </si>
  <si>
    <t>Dermatológico (leprocomios)</t>
  </si>
  <si>
    <t xml:space="preserve"> Regiones y provincias</t>
  </si>
  <si>
    <t>Gineco-obstetricia</t>
  </si>
  <si>
    <t>Clínica especializada crónica psiquiatría</t>
  </si>
  <si>
    <t>Total república</t>
  </si>
  <si>
    <t xml:space="preserve">Región sierra: </t>
  </si>
  <si>
    <t xml:space="preserve">Región costa: </t>
  </si>
  <si>
    <t xml:space="preserve"> Otros públicos 2/</t>
  </si>
  <si>
    <t xml:space="preserve"> Otros ministerios 2/</t>
  </si>
  <si>
    <t xml:space="preserve"> Otros públicos 3/</t>
  </si>
  <si>
    <t xml:space="preserve"> Consejos provinciales</t>
  </si>
  <si>
    <t xml:space="preserve"> Universidades y politécnicas públicas</t>
  </si>
  <si>
    <t>Cuenca</t>
  </si>
  <si>
    <t>Girón</t>
  </si>
  <si>
    <t>Gualaceo</t>
  </si>
  <si>
    <t>Nabón</t>
  </si>
  <si>
    <t>Paute</t>
  </si>
  <si>
    <t>Pucará</t>
  </si>
  <si>
    <t>San Fernando</t>
  </si>
  <si>
    <t>Santa Isabel</t>
  </si>
  <si>
    <t>Sigsig</t>
  </si>
  <si>
    <t>Oña</t>
  </si>
  <si>
    <t>Chordeleg</t>
  </si>
  <si>
    <t>El Pan</t>
  </si>
  <si>
    <t>Sevilla de Oro</t>
  </si>
  <si>
    <t>Guachapala</t>
  </si>
  <si>
    <t>Camilo Ponce Enríquez</t>
  </si>
  <si>
    <t>Guaranda</t>
  </si>
  <si>
    <t>Chillanes</t>
  </si>
  <si>
    <t>Chimbo</t>
  </si>
  <si>
    <t>Echeandía</t>
  </si>
  <si>
    <t>San Miguel</t>
  </si>
  <si>
    <t>Caluma</t>
  </si>
  <si>
    <t>Las Naves</t>
  </si>
  <si>
    <t>Azogues</t>
  </si>
  <si>
    <t>Biblián</t>
  </si>
  <si>
    <t>La Troncal</t>
  </si>
  <si>
    <t>El Tambo</t>
  </si>
  <si>
    <t>Déleg</t>
  </si>
  <si>
    <t>Suscal</t>
  </si>
  <si>
    <t>Tulcán</t>
  </si>
  <si>
    <t>Espejo</t>
  </si>
  <si>
    <t>Mira</t>
  </si>
  <si>
    <t>Montúfar</t>
  </si>
  <si>
    <t>San Pedro de Huaca</t>
  </si>
  <si>
    <t>Latacunga</t>
  </si>
  <si>
    <t>La Maná</t>
  </si>
  <si>
    <t>Pangua</t>
  </si>
  <si>
    <t>Pujilí</t>
  </si>
  <si>
    <t>Salcedo</t>
  </si>
  <si>
    <t>Saquisilí</t>
  </si>
  <si>
    <t>Sigchos</t>
  </si>
  <si>
    <t>Riobamba</t>
  </si>
  <si>
    <t>Alausí</t>
  </si>
  <si>
    <t>Colta</t>
  </si>
  <si>
    <t>Chunchi</t>
  </si>
  <si>
    <t>Guamote</t>
  </si>
  <si>
    <t>Guano</t>
  </si>
  <si>
    <t>Pallatanga</t>
  </si>
  <si>
    <t>Penipe</t>
  </si>
  <si>
    <t>Cumandá</t>
  </si>
  <si>
    <t>Ibarra</t>
  </si>
  <si>
    <t>Antonio Ante</t>
  </si>
  <si>
    <t>Cotacachi</t>
  </si>
  <si>
    <t>Otavalo</t>
  </si>
  <si>
    <t>Pimampiro</t>
  </si>
  <si>
    <t>San Miguel de Urcuquí</t>
  </si>
  <si>
    <t>Calvas</t>
  </si>
  <si>
    <t>Catamayo</t>
  </si>
  <si>
    <t>Celica</t>
  </si>
  <si>
    <t>Chaguarpamba</t>
  </si>
  <si>
    <t>Espíndola</t>
  </si>
  <si>
    <t>Gonzanamá</t>
  </si>
  <si>
    <t>Macará</t>
  </si>
  <si>
    <t>Paltas</t>
  </si>
  <si>
    <t>Puyango</t>
  </si>
  <si>
    <t>Saraguro</t>
  </si>
  <si>
    <t>Sozoranga</t>
  </si>
  <si>
    <t>Zapotillo</t>
  </si>
  <si>
    <t>Pindal</t>
  </si>
  <si>
    <t>Quilanga</t>
  </si>
  <si>
    <t>Olmedo</t>
  </si>
  <si>
    <t>Quito</t>
  </si>
  <si>
    <t>Cayambe</t>
  </si>
  <si>
    <t>Mejía</t>
  </si>
  <si>
    <t>Pedro Moncayo</t>
  </si>
  <si>
    <t>Rumiñahui</t>
  </si>
  <si>
    <t>San Miguel de los Bancos</t>
  </si>
  <si>
    <t>Pedro Vicente Maldonado</t>
  </si>
  <si>
    <t>Puerto Quito</t>
  </si>
  <si>
    <t>Ambato</t>
  </si>
  <si>
    <t>Baños de Agua Santa</t>
  </si>
  <si>
    <t>Cevallos</t>
  </si>
  <si>
    <t>Mocha</t>
  </si>
  <si>
    <t>Patate</t>
  </si>
  <si>
    <t>Quero</t>
  </si>
  <si>
    <t>San Pedro de Pelileo</t>
  </si>
  <si>
    <t>Santiago de Píllaro</t>
  </si>
  <si>
    <t>Tisaleo</t>
  </si>
  <si>
    <t>Santo Domingo</t>
  </si>
  <si>
    <t>La Concordia</t>
  </si>
  <si>
    <t>Machala</t>
  </si>
  <si>
    <t>Arenillas</t>
  </si>
  <si>
    <t>Atahualpa</t>
  </si>
  <si>
    <t>Balsas</t>
  </si>
  <si>
    <t>Chilla</t>
  </si>
  <si>
    <t>El Guabo</t>
  </si>
  <si>
    <t>Huaquillas</t>
  </si>
  <si>
    <t>Marcabelí</t>
  </si>
  <si>
    <t>Pasaje</t>
  </si>
  <si>
    <t>Piñas</t>
  </si>
  <si>
    <t>Portovelo</t>
  </si>
  <si>
    <t>Santa Rosa</t>
  </si>
  <si>
    <t>Zaruma</t>
  </si>
  <si>
    <t>Las Lajas</t>
  </si>
  <si>
    <t>Eloy Alfaro</t>
  </si>
  <si>
    <t>Muisne</t>
  </si>
  <si>
    <t>Quinindé</t>
  </si>
  <si>
    <t>San Lorenzo</t>
  </si>
  <si>
    <t>Atacames</t>
  </si>
  <si>
    <t>Rioverde</t>
  </si>
  <si>
    <t>Guayaquil</t>
  </si>
  <si>
    <t>Alfredo Baquerizo Moreno (Juján)</t>
  </si>
  <si>
    <t>Balao</t>
  </si>
  <si>
    <t>Balzar</t>
  </si>
  <si>
    <t>Colimes</t>
  </si>
  <si>
    <t>Daule</t>
  </si>
  <si>
    <t>Durán</t>
  </si>
  <si>
    <t>El Empalme</t>
  </si>
  <si>
    <t>El Triunfo</t>
  </si>
  <si>
    <t>Milagro</t>
  </si>
  <si>
    <t>Naranjal</t>
  </si>
  <si>
    <t>Naranjito</t>
  </si>
  <si>
    <t>Palestina</t>
  </si>
  <si>
    <t>Pedro Carbo</t>
  </si>
  <si>
    <t>Samborondón</t>
  </si>
  <si>
    <t>Santa Lucía</t>
  </si>
  <si>
    <t>Salitre (Urbina Jado)</t>
  </si>
  <si>
    <t>San Jacinto de Yaguachi</t>
  </si>
  <si>
    <t>Playas</t>
  </si>
  <si>
    <t>Simón Bolívar</t>
  </si>
  <si>
    <t>Coronel Marcelino Maridueña</t>
  </si>
  <si>
    <t>Lomas de Sargentillo</t>
  </si>
  <si>
    <t>Nobol</t>
  </si>
  <si>
    <t>General Antonio Elizalde (Bucay)</t>
  </si>
  <si>
    <t>Isidro Ayora</t>
  </si>
  <si>
    <t>Babahoyo</t>
  </si>
  <si>
    <t>Baba</t>
  </si>
  <si>
    <t>Montalvo</t>
  </si>
  <si>
    <t>Puebloviejo</t>
  </si>
  <si>
    <t>Quevedo</t>
  </si>
  <si>
    <t>Urdaneta</t>
  </si>
  <si>
    <t>Ventanas</t>
  </si>
  <si>
    <t>Vinces</t>
  </si>
  <si>
    <t>Palenque</t>
  </si>
  <si>
    <t>Buena Fé</t>
  </si>
  <si>
    <t>Valencia</t>
  </si>
  <si>
    <t>Mocache</t>
  </si>
  <si>
    <t>Quinsaloma</t>
  </si>
  <si>
    <t>Portoviejo</t>
  </si>
  <si>
    <t>Chone</t>
  </si>
  <si>
    <t>El Carmen</t>
  </si>
  <si>
    <t>Flavio Alfaro</t>
  </si>
  <si>
    <t>Jipijapa</t>
  </si>
  <si>
    <t>Junín</t>
  </si>
  <si>
    <t>Manta</t>
  </si>
  <si>
    <t>Montecristi</t>
  </si>
  <si>
    <t>Paján</t>
  </si>
  <si>
    <t>Rocafuerte</t>
  </si>
  <si>
    <t>Santa Ana</t>
  </si>
  <si>
    <t>Sucre</t>
  </si>
  <si>
    <t>Tosagua</t>
  </si>
  <si>
    <t>24 de Mayo</t>
  </si>
  <si>
    <t>Pedernales</t>
  </si>
  <si>
    <t>Puerto López</t>
  </si>
  <si>
    <t>Jama</t>
  </si>
  <si>
    <t>Jaramijó</t>
  </si>
  <si>
    <t>San Vicente</t>
  </si>
  <si>
    <t>La Libertad</t>
  </si>
  <si>
    <t>Salinas</t>
  </si>
  <si>
    <t>Morona</t>
  </si>
  <si>
    <t>Gualaquiza</t>
  </si>
  <si>
    <t>Limón Indanza</t>
  </si>
  <si>
    <t>Palora</t>
  </si>
  <si>
    <t>Santiago</t>
  </si>
  <si>
    <t>Sucúa</t>
  </si>
  <si>
    <t>Huamboya</t>
  </si>
  <si>
    <t>San Juan Bosco</t>
  </si>
  <si>
    <t>Taisha</t>
  </si>
  <si>
    <t>Logroño</t>
  </si>
  <si>
    <t>Pablo Sexto</t>
  </si>
  <si>
    <t>Tiwintza</t>
  </si>
  <si>
    <t>Tena</t>
  </si>
  <si>
    <t>Archidona</t>
  </si>
  <si>
    <t>El Chaco</t>
  </si>
  <si>
    <t>Quijos</t>
  </si>
  <si>
    <t>Carlos Julio Arosemena Tola</t>
  </si>
  <si>
    <t>Mera</t>
  </si>
  <si>
    <t>Santa Clara</t>
  </si>
  <si>
    <t>Arajuno</t>
  </si>
  <si>
    <t>Zamora</t>
  </si>
  <si>
    <t>Chinchipe</t>
  </si>
  <si>
    <t>Nangaritza</t>
  </si>
  <si>
    <t>Yacuambí</t>
  </si>
  <si>
    <t>Yantzaza (Yanzatza)</t>
  </si>
  <si>
    <t>El Pangui</t>
  </si>
  <si>
    <t>Centinela del Cóndor</t>
  </si>
  <si>
    <t>Palanda</t>
  </si>
  <si>
    <t>Paquisha</t>
  </si>
  <si>
    <t>Lago Agrio</t>
  </si>
  <si>
    <t>Gonzalo Pizarro</t>
  </si>
  <si>
    <t>Putumayo</t>
  </si>
  <si>
    <t>Shushufindi</t>
  </si>
  <si>
    <t>Cascales</t>
  </si>
  <si>
    <t>Cuyabeno</t>
  </si>
  <si>
    <t>Aguarico</t>
  </si>
  <si>
    <t>La Joya de los Sachas</t>
  </si>
  <si>
    <t>Loreto</t>
  </si>
  <si>
    <t>San Cristóbal</t>
  </si>
  <si>
    <t>Isabela</t>
  </si>
  <si>
    <t>Santa Cruz</t>
  </si>
  <si>
    <t>Total personal 1/</t>
  </si>
  <si>
    <t>Médicos especialistas</t>
  </si>
  <si>
    <t>Médicos generales</t>
  </si>
  <si>
    <t>Médicos postgradistas</t>
  </si>
  <si>
    <t>Médicos residentes</t>
  </si>
  <si>
    <t>Médicos rurales</t>
  </si>
  <si>
    <t>Odontólogos especialistas</t>
  </si>
  <si>
    <t>Odontólogos generales</t>
  </si>
  <si>
    <t>Odontólogos rurales</t>
  </si>
  <si>
    <t>Bioquímicos y químicos farmacéuticos</t>
  </si>
  <si>
    <t>Trabajadoras sociales</t>
  </si>
  <si>
    <t>Licenciados y/o tecnólogos</t>
  </si>
  <si>
    <t>Otros profesionales 7/</t>
  </si>
  <si>
    <t>Auxiliares de enfermería</t>
  </si>
  <si>
    <t>Auxiliares de servicio técnico 8/</t>
  </si>
  <si>
    <t>Estadística y admisión</t>
  </si>
  <si>
    <t>Otros profesionales 3/</t>
  </si>
  <si>
    <t>Auxiliares de servicio técnico 4/</t>
  </si>
  <si>
    <t>Personal sanitario de apoyo 5/</t>
  </si>
  <si>
    <t>Total médicos</t>
  </si>
  <si>
    <t>Dispensario médico (policlinico)</t>
  </si>
  <si>
    <t>Consultorio general</t>
  </si>
  <si>
    <t xml:space="preserve"> Instituto Ecuatoriano de Seguridad Social (iess)</t>
  </si>
  <si>
    <t xml:space="preserve"> Anexos al Seguro Social (iess)</t>
  </si>
  <si>
    <t>Total establecimientos 1/</t>
  </si>
  <si>
    <t>Clínica Especializada crónica (psiquiatría)</t>
  </si>
  <si>
    <t>Dispensario médico (policlínico)</t>
  </si>
  <si>
    <t>Puestos de salud</t>
  </si>
  <si>
    <t>Total personal</t>
  </si>
  <si>
    <t>Otros profesionales 2/</t>
  </si>
  <si>
    <t>Lincenciados y/o tecnólogos /5</t>
  </si>
  <si>
    <t>Auxiliares de servicio técnico /6</t>
  </si>
  <si>
    <t>Personal de apoyo sanitario 3/</t>
  </si>
  <si>
    <t>Administrativo y estadística</t>
  </si>
  <si>
    <t>De servicio 4/</t>
  </si>
  <si>
    <t>Médicos generales y especialistas</t>
  </si>
  <si>
    <t>Médicos postgradistas, residentes y rurales 1/</t>
  </si>
  <si>
    <t>Médicos especialistas y generales</t>
  </si>
  <si>
    <t>Total médicos 1/</t>
  </si>
  <si>
    <t>Cirujanos generales</t>
  </si>
  <si>
    <t>Cirujanos plásticos</t>
  </si>
  <si>
    <t>Medicina interna internistas</t>
  </si>
  <si>
    <t>Ginecólogos / obstetras</t>
  </si>
  <si>
    <t>De salud pública</t>
  </si>
  <si>
    <t>De salud familiar y comunitaria</t>
  </si>
  <si>
    <t>1/ Se excluye a médicos postgradistas, residentes y rurales, por cuanto no son de especialidad
2/ Incluye: patólogo clínico, anatomo patólogo y citólogo
3/ Incluye: venereólogos, acupunturistas, deportólogos, proctólogos, genetistas, terapistas del dolor, etc.</t>
  </si>
  <si>
    <t>Cirujanos maxilofaciales</t>
  </si>
  <si>
    <t>Rehabilitadores orales</t>
  </si>
  <si>
    <t>Exodoncistas</t>
  </si>
  <si>
    <t>Educadores para la salud</t>
  </si>
  <si>
    <t>Ingenieros sanitarios</t>
  </si>
  <si>
    <t>Ingenieros ambientales</t>
  </si>
  <si>
    <t>Otros profesionales  1/</t>
  </si>
  <si>
    <t>En fisioterapia</t>
  </si>
  <si>
    <t>En anestesiología</t>
  </si>
  <si>
    <t>En laboratorio clínico</t>
  </si>
  <si>
    <t>En hispatología</t>
  </si>
  <si>
    <t>En radiología</t>
  </si>
  <si>
    <t>En saneamiento ambiental</t>
  </si>
  <si>
    <t>En alimentos</t>
  </si>
  <si>
    <t>Mecánico dental</t>
  </si>
  <si>
    <t>Inspectores sanitarios</t>
  </si>
  <si>
    <t>Empleados sanitarios</t>
  </si>
  <si>
    <t>Tecnólogo de atención primaria de salud (TAPS)</t>
  </si>
  <si>
    <t>Con certificado</t>
  </si>
  <si>
    <t>Sin certificado</t>
  </si>
  <si>
    <t>Auxiliares de odontología</t>
  </si>
  <si>
    <t>Asistentes dentales</t>
  </si>
  <si>
    <t>Otros auxiliares 1/</t>
  </si>
  <si>
    <t>Estadística y registros médicos</t>
  </si>
  <si>
    <t>Alimentación y dietética</t>
  </si>
  <si>
    <t>Lavandería, ropería y costura</t>
  </si>
  <si>
    <t>Conserjes, choferes y guardianes</t>
  </si>
  <si>
    <t>Salas de operaciones</t>
  </si>
  <si>
    <t>Salas de cuidados intensivos</t>
  </si>
  <si>
    <t>Salas de cuidados intermedios</t>
  </si>
  <si>
    <t>Salas de parto</t>
  </si>
  <si>
    <t>Mesas de operaciones</t>
  </si>
  <si>
    <t>Equipos de anestesia</t>
  </si>
  <si>
    <t>Lámpara  cielítica</t>
  </si>
  <si>
    <t>Coche de paro</t>
  </si>
  <si>
    <t>Coche de cardio-reanimación</t>
  </si>
  <si>
    <t>Equipo de fibrilación</t>
  </si>
  <si>
    <t>Torre de laparoscopía</t>
  </si>
  <si>
    <t>Equipo de láser</t>
  </si>
  <si>
    <t>Mesas ginecológicas</t>
  </si>
  <si>
    <t>Cunas, termocunas y/o incubadoras 1/</t>
  </si>
  <si>
    <t>Electroencefalógrafo</t>
  </si>
  <si>
    <t>Electrocardiógrafo</t>
  </si>
  <si>
    <t>Ecógrafo doppler color</t>
  </si>
  <si>
    <t>Equipo de diálisis</t>
  </si>
  <si>
    <t>Auto claves</t>
  </si>
  <si>
    <t xml:space="preserve">Computador completo pc/computador portátil </t>
  </si>
  <si>
    <t>Equipo odontológico</t>
  </si>
  <si>
    <t>Compresor de odontología</t>
  </si>
  <si>
    <t>Esterilizador y/o autoclave</t>
  </si>
  <si>
    <t>Ultrasonido (cavitrón)</t>
  </si>
  <si>
    <t>Taburete giratorio dental</t>
  </si>
  <si>
    <t>Equipo de operatoria dental</t>
  </si>
  <si>
    <t>Negatoscopio</t>
  </si>
  <si>
    <t>Equipo instrumental de cirugía menor dental</t>
  </si>
  <si>
    <t>Equipo instrumental de diagnóstico dental</t>
  </si>
  <si>
    <t>Equipo instrumental de profilaxis dental</t>
  </si>
  <si>
    <t>Set de desechos</t>
  </si>
  <si>
    <t>Fregadero mas escurridor</t>
  </si>
  <si>
    <t>Equipo de RX de odontología</t>
  </si>
  <si>
    <t>20 - 35 años</t>
  </si>
  <si>
    <t>36 - 49 años</t>
  </si>
  <si>
    <t>50 - 64 años</t>
  </si>
  <si>
    <t>5 - 9 años</t>
  </si>
  <si>
    <t>Total consultas</t>
  </si>
  <si>
    <t xml:space="preserve">Total consultas 1/ </t>
  </si>
  <si>
    <t>Clínica especializada crónica</t>
  </si>
  <si>
    <t>Dispensario médico (Policlínico)</t>
  </si>
  <si>
    <t>Clínicas general</t>
  </si>
  <si>
    <t>Consultorio de especilidad(es) clínico-quirúrgico</t>
  </si>
  <si>
    <t xml:space="preserve">10 - 14 años  </t>
  </si>
  <si>
    <t>65 años y más</t>
  </si>
  <si>
    <t>Subtotal primeras consultas 1/</t>
  </si>
  <si>
    <t>Certificados de salud</t>
  </si>
  <si>
    <t>Salpingectomía</t>
  </si>
  <si>
    <t>Total primeras consultas 2/</t>
  </si>
  <si>
    <t>Cérvicouterino</t>
  </si>
  <si>
    <t>Próstata</t>
  </si>
  <si>
    <t>Pulmonar</t>
  </si>
  <si>
    <t>Gástrico</t>
  </si>
  <si>
    <t>Hepático</t>
  </si>
  <si>
    <t>Colorrectal</t>
  </si>
  <si>
    <t>Piel</t>
  </si>
  <si>
    <t>Mujeres 10 a 19 años</t>
  </si>
  <si>
    <t>Mujeres 20 a 49 años</t>
  </si>
  <si>
    <t>Total consultas subsecuentes 1/</t>
  </si>
  <si>
    <t>Prenatal 10 - 19 años</t>
  </si>
  <si>
    <t>Prenatal 20 - 49 años</t>
  </si>
  <si>
    <t>Total consultas subsecuentes 2/</t>
  </si>
  <si>
    <t>Grupos programáticos</t>
  </si>
  <si>
    <t>Mujeres 10 - 19 años</t>
  </si>
  <si>
    <t>Post-parto 10 - 19 años</t>
  </si>
  <si>
    <t>Mujeres 20 - 49 años</t>
  </si>
  <si>
    <t>Post-parto 20 - 49 años</t>
  </si>
  <si>
    <t>1/ Se excluyen las atenciones realizadas en los establecimientos del seguro social: propios, anexos y seguro social campesino
2/ Incluye: cruz roja, planificación familiar, instituto nacional de la niñez y la familia (innfa), clínicas y brigadas móviles etc.
3/ Corresponde al total de primeras consultas de planificación familiar, de los establecimientos que no disponen de desglose por método</t>
  </si>
  <si>
    <t>Consultas subsecuentes 3/</t>
  </si>
  <si>
    <t>1/ Se excluyen las atenciones realizadas en los establecimientos del seguro social: propios, anexos y seguro social campesino
2/ Incluye: cruz roja, planificación familiar, instituto nacional de la niñez y la familia (innfa), clínicas y brigadas móviles etc.
3/ Corresponde al total de consultas subsecuentes de planificación familiar, de los establecimientos que no disponen de desglose por método</t>
  </si>
  <si>
    <t>1/ Excluye: las consultas realizadas en los establecimientos del seguro social: propios, anexos y seguro social campesino
2/ Incluye: establecimientos de salud de: la policía nacional, cárceles,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privadas sin fines de lucro, etc.
6/ Incluye: los establecimientos con fines de lucro, además de los establecimientos de universidades y politécnicas privadas con fines de lucro
7/ Corresponde al total de primeras consultas de planificación familiar de los establecimientos que no disponen de desglose por método
* Solca</t>
  </si>
  <si>
    <t>Total consultas subsecuentes 7/</t>
  </si>
  <si>
    <t>1/ Excluye: las consultas realizadas en los establecimientos del seguro social: propios, anexos y seguro social campesino
2/ Incluye: establecimientos de salud de: la policía nacional, cárceles,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privadas sin fines de lucro, etc.
6/ Incluye: los establecimientos con fines de lucro, además de los establecimientos de universidades y politécnicas privadas con fines de lucro
7/ Corresponde al total de primeras consultas de planificación familiar de los establecimientos que no disponen de desglose por método
* Solca</t>
  </si>
  <si>
    <t xml:space="preserve"> Regiones  y  provincias </t>
  </si>
  <si>
    <t>Total  consultas subsecuentes 1/</t>
  </si>
  <si>
    <t>1/ Se excluyen las consultas realizadas en los establecimientos del seguro social: propios, anexos y seguro social y campesino
2/ Se incluyen: cruz roja, planificación familiar, instituto nacional de la niñez y la familia (innfa), clínicas y brigadas móviles, etc.
3/ Corresponde a los establecimientos que solo tienen el total de primeras consultas de planificación familiar y no disponen de datos desagregados por método</t>
  </si>
  <si>
    <t>Total consultas subsecuentes 3/</t>
  </si>
  <si>
    <t>1/ Se excluyen las consultas realizadas en los establecimientos del seguro social: propios, anexos y seguro social y campesino
2/ Se incluyen: cruz roja, planificación familiar, instituto nacional de la niñez y la familia (innfa), clínicas y brigadas móviles, etc.
3/ Corresponde a los establecimientos que solo tienen el total de primeras consultas de planificación familiar y no disponen datos desagregados por método</t>
  </si>
  <si>
    <t>Consultorio de especialidad(es) clínico-quirúrgico</t>
  </si>
  <si>
    <t xml:space="preserve">Hospital especializado </t>
  </si>
  <si>
    <t>1/ Excluye: las consultas realizadas en los establecimientos del seguro social: propios, anexos y seguro social campesino
2/ Incluye: establecimientos de salud de: la policía nacional, cárceles,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privadas sin fines de lucro, etc.
6/ Incluye: los establecimientos con fines de lucro, además de los establecimientos de universidades y politécnicas privadas con fines de lucro
7/ Corresponde a los establecimientos que solo tienen el total de consultas de morbilidad y no disponen de datos desagregados por grupos programáticos
8/ Corresponde a los establecimientos que solo tienen el total de consultas de prevención y no disponen de datos desagregados por grupos programáticos
* Solca</t>
  </si>
  <si>
    <t>Cirugía menor</t>
  </si>
  <si>
    <t>Ortodoncia / ortopedia</t>
  </si>
  <si>
    <t>Aplicación de flúor</t>
  </si>
  <si>
    <t xml:space="preserve"> - Otros ministerios 3/</t>
  </si>
  <si>
    <t xml:space="preserve"> - Otros públicos 4/</t>
  </si>
  <si>
    <t xml:space="preserve"> - Consejos provinciales</t>
  </si>
  <si>
    <t xml:space="preserve"> - Universidades y politécnicas públicas</t>
  </si>
  <si>
    <t xml:space="preserve"> Sector y entidad </t>
  </si>
  <si>
    <t>Exámenes de laboratorio</t>
  </si>
  <si>
    <t>Anatomía patológica</t>
  </si>
  <si>
    <t>Flebotomía</t>
  </si>
  <si>
    <t>Química Sanguinea</t>
  </si>
  <si>
    <t>Inmunología</t>
  </si>
  <si>
    <t>Uroanálisis</t>
  </si>
  <si>
    <t>Coproanálisis</t>
  </si>
  <si>
    <t>Microbiología</t>
  </si>
  <si>
    <t>Serologia</t>
  </si>
  <si>
    <t>Hormonas</t>
  </si>
  <si>
    <t>Tuberculosis</t>
  </si>
  <si>
    <t>Biología Molecular</t>
  </si>
  <si>
    <t>Toxicología</t>
  </si>
  <si>
    <t>Genética</t>
  </si>
  <si>
    <t>1/Incluye: especial de orina, pruebas reumáticas, reacciones de aglutinación, factor de coagulación, cristalografía, etc.
2/Incluye: coagulaciones, formolizaciones, piocia , genética, inmunofluorecencia</t>
  </si>
  <si>
    <t xml:space="preserve">Región Sierra: </t>
  </si>
  <si>
    <t xml:space="preserve">Región Costa: </t>
  </si>
  <si>
    <t>Dosimetría ósea</t>
  </si>
  <si>
    <t xml:space="preserve">Resonancia magnética nuclear intervencionista </t>
  </si>
  <si>
    <t>Eléctrocardiogramas</t>
  </si>
  <si>
    <t>Ecografía doppler color</t>
  </si>
  <si>
    <t>Electromiogramas</t>
  </si>
  <si>
    <t>Compresas químicas</t>
  </si>
  <si>
    <t>Tratamientos de diálisis</t>
  </si>
  <si>
    <t>Gammagrafía tiroidea</t>
  </si>
  <si>
    <t>Gammagrafía ósea</t>
  </si>
  <si>
    <t>Gammagrafía renal</t>
  </si>
  <si>
    <t>Gammagrafía otros órganos 2/</t>
  </si>
  <si>
    <t>Terapia de lenguaje</t>
  </si>
  <si>
    <t>Terapia respiratoria</t>
  </si>
  <si>
    <t>Terapia ocupacional</t>
  </si>
  <si>
    <t>Eléctroencefalogramas</t>
  </si>
  <si>
    <t>Ejercicios terapéuticos</t>
  </si>
  <si>
    <t xml:space="preserve"> - Ministerio de Salud Pública</t>
  </si>
  <si>
    <t>Bioquímocos y químicos farmacéuticos</t>
  </si>
  <si>
    <t>Personal sanitario de apoyo /9</t>
  </si>
  <si>
    <t>Número de Médicos, odontólogos, enfermeras, obstetrices, psicólogos, auxiliares de enfermería, que trabajan en establecimientos de salud y tasas según regiones y provincias. 
Año 2004.</t>
  </si>
  <si>
    <t>Número de Médicos, odontólogos, enfermeras, obstetrices, psicólogos, auxiliares de enfermería, que trabajan en establecimientos de salud y tasas según regiones y provincias. 
Año 2005.</t>
  </si>
  <si>
    <t>Número de Médicos, odontólogos, enfermeras, obstetrices, psicólogos, auxiliares de enfermería, que trabajan en establecimientos de salud y tasas según regiones y provincias. 
Año 2006.</t>
  </si>
  <si>
    <t>Número de Médicos, odontólogos, enfermeras, obstetrices, psicólogos, auxiliares de enfermería, que trabajan en establecimientos de salud y tasas según regiones y provincias. 
Año 2007.</t>
  </si>
  <si>
    <t>Número de Médicos, odontólogos, enfermeras, obstetrices, psicólogos, auxiliares de enfermería, que trabajan en establecimientos de salud y tasas según regiones y provincias. 
Año 2008.</t>
  </si>
  <si>
    <t>Número de Médicos, odontólogos, enfermeras, obstetrices, psicólogos, auxiliares de enfermería, que trabajan en establecimientos de salud y tasas según regiones y provincias. 
Año 2009.</t>
  </si>
  <si>
    <t>Número de Médicos, odontólogos, enfermeras, obstetrices, psicólogos, auxiliares de enfermería, que trabajan en establecimientos de salud y tasas según regiones y provincias. 
Año 2010.</t>
  </si>
  <si>
    <t>Número de Médicos, odontólogos, enfermeras, obstetrices, psicólogos, auxiliares de enfermería, que trabajan en establecimientos de salud y tasas según regiones y provincias. 
Año 2011.</t>
  </si>
  <si>
    <t>Número de Médicos, odontólogos, enfermeras, obstetrices, psicólogos, auxiliares de enfermería, que trabajan en establecimientos de salud y tasas según regiones y provincias. 
Año 2012.</t>
  </si>
  <si>
    <t>Número de Médicos, odontólogos, enfermeras, obstetrices, psicólogos, auxiliares de enfermería, que trabajan en establecimientos de salud y tasas según regiones y provincias. 
Año 2013.</t>
  </si>
  <si>
    <t>1/ Incluye: Odontólogos, Odontólogos Especialistas y Odontólogos Rurales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t>
  </si>
  <si>
    <t>Consultas de emergencia: Considera al número de atenciones por emergencia
1/ Excluye: Las consultas realizadas en los Establecimientos del Seguro Social: Propios, Anexos y Seguro Social Campesino
2/ Incluye:  Establecimientos de Salud de: la Policiía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sin fines de lucro, etc.
6/ Incluye:  Los Establecimientos con fines de lucro, además de los Establecimientos de Universidades y Politécnicas con fines de lucro
* Solca</t>
  </si>
  <si>
    <t xml:space="preserve"> - Ministerio de Justicia, Derechos Humanos y Cultos 2/</t>
  </si>
  <si>
    <t xml:space="preserve"> - Ministerio de Defensa Nacional</t>
  </si>
  <si>
    <t xml:space="preserve"> - Ministerio de Educación</t>
  </si>
  <si>
    <t xml:space="preserve"> - Instituto Ecuatoriano de Seguridad Social</t>
  </si>
  <si>
    <t xml:space="preserve"> - Anexos al Seguro Social (iess)</t>
  </si>
  <si>
    <t xml:space="preserve"> - Junta de Beneficencia de Guayaquil</t>
  </si>
  <si>
    <t xml:space="preserve"> - Cruz Roja Ecuatoriana</t>
  </si>
  <si>
    <t xml:space="preserve"> - Sociedad de Lucha contra el Cáncer (SOLCA)</t>
  </si>
  <si>
    <t xml:space="preserve"> - Seguro Social Campesino</t>
  </si>
  <si>
    <t xml:space="preserve"> - Municipios</t>
  </si>
  <si>
    <t xml:space="preserve"> - Fiscomisionales</t>
  </si>
  <si>
    <t xml:space="preserve"> - Sin fines de lucro 5/</t>
  </si>
  <si>
    <t xml:space="preserve"> - Con fines de lucro 6/</t>
  </si>
  <si>
    <t xml:space="preserve">  - Ministerio de Salud Pública</t>
  </si>
  <si>
    <t xml:space="preserve">  - Anexos al Seguro Social (iess)</t>
  </si>
  <si>
    <t>SERIE DE RECURSOS Y ACTIVIDADES DE SALUD PERIODO 2000 - 2013</t>
  </si>
  <si>
    <t>Número y Tasa de médicos, odontólogos, psicólogos (desde el año 2006), enfermeras,  obtetrices, auxiliares de enfermería. Período 2000 - 2013.</t>
  </si>
  <si>
    <t xml:space="preserve">Número de establecimientos de salud con internación y sin internación hospitalaria. Período 2000 - 2013. </t>
  </si>
  <si>
    <t>2.</t>
  </si>
  <si>
    <t>GRÁFICOS DE INFORMACIÓN 2013</t>
  </si>
  <si>
    <t>2.1.</t>
  </si>
  <si>
    <t>GRÁFICOS RECURSOS Y ACTIVIDADES DE SALUD PERIODO 2004 - 2013</t>
  </si>
  <si>
    <t>2.1.1</t>
  </si>
  <si>
    <t>Número de establecimientos de salud con internación y sin internación hospitalaria, según regiones geográficas. Años 2004, 2008 y 2013.</t>
  </si>
  <si>
    <t>2.1.2</t>
  </si>
  <si>
    <t>Número de establecimientos de salud con internación y sin internación hospitalaria, según entidad a la que pertenecen. Años 2004 y 2013.</t>
  </si>
  <si>
    <t>2.1.3</t>
  </si>
  <si>
    <t>Número de establecimientos de salud con internación hospitalaria, según sector al que pertenece y clase de establecimiento. Año 2013.</t>
  </si>
  <si>
    <t>2.1.4</t>
  </si>
  <si>
    <t>Número de establecimientos de salud sin internación hospitalaria, por regiones, según clase de establecimiento y área. Año 2013.</t>
  </si>
  <si>
    <t>2.1.5</t>
  </si>
  <si>
    <t>Número de establecimientos de salud con internación y sin internación hospitalaria, según provincias. Año 2013.</t>
  </si>
  <si>
    <t>2.1.6</t>
  </si>
  <si>
    <t>Consultas de morbilidad, prevención y estomatología, realizadas en los establecimientos de salud, según  región geográficas. Año 2013.</t>
  </si>
  <si>
    <t>2.1.7</t>
  </si>
  <si>
    <t>Número de personal que trabaja  en establecimientos de salud, según sector al que pertenecen, clase de establecimiento y regiones geográficas. Años 2004 y 2013.</t>
  </si>
  <si>
    <t>2.1.8</t>
  </si>
  <si>
    <t>2.1.9</t>
  </si>
  <si>
    <t>Tasa de médicos, según provincias. Años 2004 y 2013.</t>
  </si>
  <si>
    <t>2.1.10</t>
  </si>
  <si>
    <t>Tasa de odontólogos, según provincias. Años  2004 y 2013.</t>
  </si>
  <si>
    <t>2.1.11</t>
  </si>
  <si>
    <t>Tasa de enfermeras, según provincias. Años 2004 y 2013.</t>
  </si>
  <si>
    <t>2.1.12</t>
  </si>
  <si>
    <t>Tasa de obstetrices, según provincias. Año 2004 y 2013.</t>
  </si>
  <si>
    <t>Tasa de auxiliares de enfermería, según provincias. Año 2004 y 2013.</t>
  </si>
  <si>
    <t>3.</t>
  </si>
  <si>
    <t>TABLAS COMPARATIVAS 2013</t>
  </si>
  <si>
    <t>3.1</t>
  </si>
  <si>
    <t>TABLAS  RECURSOS Y ACTIVIDADES DE SALUD PERIODO 2004 - 2013</t>
  </si>
  <si>
    <t>3.1.1</t>
  </si>
  <si>
    <t>3.1.2</t>
  </si>
  <si>
    <t>4.</t>
  </si>
  <si>
    <t>CUADROS ESTADÍSTICOS</t>
  </si>
  <si>
    <t>4.1</t>
  </si>
  <si>
    <t>CUADROS ESTADÍSTICOS RECURSOS Y ACTIVIDADES DE SALUD CON INFORMACIÓN 2013</t>
  </si>
  <si>
    <t>4.1.1</t>
  </si>
  <si>
    <t>Número de médicos especialistas y generales, odontólogos, enfermeras, obstetrices, psicólogos y auxiliares de enfermería, que trabajan en establecimientos de salud y tasas según regiones y provincias. Año 2013.</t>
  </si>
  <si>
    <t>4.1.2</t>
  </si>
  <si>
    <t>Número de establecimientos de salud, con internación y sin internación hospitalaria, según sector y entidad a la que  pertenecen. Año 2013.</t>
  </si>
  <si>
    <t>4.1.3</t>
  </si>
  <si>
    <t>Número de establecimientos de salud, con internación y sin internación hospitalaria, que pertenecen al sector  público, por clase  de establecimiento, según entidad. Año 2013.</t>
  </si>
  <si>
    <t>4.1.4</t>
  </si>
  <si>
    <t>Número de establecimientos de salud, con internación y sin internación hospitalaria, que pertenecen al sector  privado, por clase  de establecimiento, según regiones y provincias. Año 2013.</t>
  </si>
  <si>
    <t>4.1.5</t>
  </si>
  <si>
    <t>Número de establecimientos de salud con internación hospitalaria, por sector y entidad a la que pertenecen, según regiones y provincias. Año 2013.</t>
  </si>
  <si>
    <t>4.1.6</t>
  </si>
  <si>
    <t>Número de establecimientos de salud sin internación hospitalaria, por sector y entidad a la que pertenecen, según regiones y provincias. Año 2013.</t>
  </si>
  <si>
    <t>4.1.7</t>
  </si>
  <si>
    <t>Número de establecimientos de salud, con internación y sin internación  hospitalaria, por clase, según regiones, provincias y cantones. Año 2013.</t>
  </si>
  <si>
    <t>4.1.8</t>
  </si>
  <si>
    <t>Número de establecimientos de salud, sin internación  hospitalaria, por clase, según regiones, provincias y área. Año 2013.</t>
  </si>
  <si>
    <t>4.1.9</t>
  </si>
  <si>
    <t>Personal que trabaja en establecimientos de salud, según regiones, provincias y área. Año 2013.</t>
  </si>
  <si>
    <t>4.1.10</t>
  </si>
  <si>
    <t>Personal que trabaja en establecimientos de salud, por sector y entidad a la que pertenecen. Año 2013.</t>
  </si>
  <si>
    <t>4.1.11</t>
  </si>
  <si>
    <t>Personal que trabaja en establecimientos de salud, por clase de establecimientos. Año 2013.</t>
  </si>
  <si>
    <t>4.1.12</t>
  </si>
  <si>
    <t>Personal médico que trabajan en establecimientos de salud, por tiempo, según sector y entidad a la que pertenecen. Año 2013.</t>
  </si>
  <si>
    <t>4.1.13</t>
  </si>
  <si>
    <t>Odontólogos que trabajan en establecimientos de salud, por tiempo, según sector y entidad a la que pertenecen. Año 2013.</t>
  </si>
  <si>
    <t>4.1.14</t>
  </si>
  <si>
    <t>Otros profesionales que trabajan en establecimientos de salud, por tiempo, según sector y entidad a la que pertenecen. Año 2013.</t>
  </si>
  <si>
    <t>4.1.15</t>
  </si>
  <si>
    <t>Personal médico que trabajan en establecimientos de salud, por tiempo, según regiones y provincias. Año 2013.</t>
  </si>
  <si>
    <t>4.1.16</t>
  </si>
  <si>
    <t>Odontólogos  que trabajan en establecimientos de salud, por tiempo, según regiones y provincias. Año 2013.</t>
  </si>
  <si>
    <t>4.1.17</t>
  </si>
  <si>
    <t>Otros profesionales  que trabajan en establecimientos de salud, por tiempo, según regiones y provincias. Año 2013.</t>
  </si>
  <si>
    <t>4.1.18.1</t>
  </si>
  <si>
    <t>Médicos generales y por especialidades, que trabajan en establecimientos de salud, según regiones y provincias. Año 2013.</t>
  </si>
  <si>
    <t>4.1.18.2</t>
  </si>
  <si>
    <t>4.1.19</t>
  </si>
  <si>
    <t>Odontólogos que trabajan en establecimientos de salud, por especialización, según regiones y provincias. Año 2013.</t>
  </si>
  <si>
    <t>4.1.20</t>
  </si>
  <si>
    <t>Otros profesionales  de la salud que trabajan en establecimientos de salud, por especialización, según regiones y provincias. Año 2013.</t>
  </si>
  <si>
    <t>4.1.21</t>
  </si>
  <si>
    <t>Licenciados y/o tecnólogos que trabajan en establecimientos de salud, según regiones y provincias. Año 2013.</t>
  </si>
  <si>
    <t>4.1.22</t>
  </si>
  <si>
    <t>Auxiliares de: enfermería, personal de servicio técnicos y personal sanitario de apoyo, que trabajan en los establecimientos de salud, según regiones y provincias. Año 2013.</t>
  </si>
  <si>
    <t>4.1.23</t>
  </si>
  <si>
    <t>Personal de estadística, administrativo y de servicio, que trabaja en establecimientos de salud, según regiones y provincias. Año 2013.</t>
  </si>
  <si>
    <t>4.1.24</t>
  </si>
  <si>
    <t>Ambientes físicos y equipos de cirugía, obstetricia y cuidados especiales, que disponen los establecimientos de salud según regiones y provincias. Año 2013.</t>
  </si>
  <si>
    <t>4.1.25.1</t>
  </si>
  <si>
    <t>Equipos de diagnóstico y tratamiento que disponen los establecimientos de salud, según regiones y provincias. Año 2013.</t>
  </si>
  <si>
    <t>4.1.25.2</t>
  </si>
  <si>
    <t>4.1.26</t>
  </si>
  <si>
    <t>Farmacia, botiquín, laboratorios, equipos de esterilización y otros equipos, que disponen los establecimientos de salud, según regiones y provincias. Año 2013.</t>
  </si>
  <si>
    <t>4.1.27</t>
  </si>
  <si>
    <t>AmbienteS físicos y equipos que disponen los servicios estomatología de los establecimientos de salud, según regiones y provincias. Año 2013.</t>
  </si>
  <si>
    <t>4.1.28</t>
  </si>
  <si>
    <t>Consultas de morbilidad primeras y subsecuentes, de emergencia, realizadas en los establecimientos de salud, por grupos de edad, según regiones y provincias. Año 2013.</t>
  </si>
  <si>
    <t>4.1.29</t>
  </si>
  <si>
    <t>Consultas de morbilidad, primeras y subsecuentes, de emergencia, realizadas en los establecimientos de salud que no pertenecen al ministerios de salud pública, por grupos de edad, según regiones y provincias. Año 2013.</t>
  </si>
  <si>
    <t>4.1.30</t>
  </si>
  <si>
    <t>Consultas de morbilidad, primeras y subsecuentes, de emergencia, realizadas en los establecimientos del ministerio de salud pública, por grupos de edad, según regiones y provincias. Año 2013.</t>
  </si>
  <si>
    <t>4.1.31</t>
  </si>
  <si>
    <t>Consultas de morbilidad, primeras y subsecuentes, realizadas en los establecimientos de salud, por sector y entidad, según regiones y provincias. Año 2013.</t>
  </si>
  <si>
    <t>4.1.32</t>
  </si>
  <si>
    <t>Consultas de emergencia, realizadas en los establecimientos de salud,  por sector y entidad,  según regiones y provincias. Año 2013.</t>
  </si>
  <si>
    <t>4.1.33</t>
  </si>
  <si>
    <t>Consultas de morbilidad, primeras y subsecuentes, de emergencia, realizadas en los establecimientos de salud, por clase de establecimiento, según grupos de edad. Año 2013.</t>
  </si>
  <si>
    <t>4.1.34</t>
  </si>
  <si>
    <t>Consultas de morbilidad, primeras y subsecuentes, de emergencia, realizadas en los establecimientos de salud, que no pertenecen al ministerio de salud pública, por clase de establecimiento, según grupos de edad. Año 2013.</t>
  </si>
  <si>
    <t>4.1.35</t>
  </si>
  <si>
    <t>Consultas de morbilidad, primeras y subsecuentes, de emergencia, realizadas en los establecimientos del ministerio de salud pública, por clase de establecimiento, según grupos de edad. Año 2013.</t>
  </si>
  <si>
    <t>4.1.36</t>
  </si>
  <si>
    <t>Consultas de morbilidad, primeras y subsecuentes, de emergencia, realizadas en los establecimientos de salud, por sector y entidad, según grupos de edad. Año 2013.</t>
  </si>
  <si>
    <t>4.1.37</t>
  </si>
  <si>
    <t>Consultas de morbilidad, primeras y subsecuentes, de emergencia, realizadas por médico, en los establecimientos de salud, por clase de establecimiento, según grupos de edad. Año 2013.</t>
  </si>
  <si>
    <t>4.1.38</t>
  </si>
  <si>
    <t>Consultas de morbilidad, primeras y subsecuentes, de emergencia, realizadas por médico, en los establecimientos de salud, que no pertenecen al ministerio de salud pública, por clase de establecimiento, según grupos de edad. Año 2013.</t>
  </si>
  <si>
    <t>4.1.39</t>
  </si>
  <si>
    <t>Consultas de morbilidad, primeras y subsecuentes, de emergencia, realizadas por médico, en los establecimientos del ministerio de salud pública, por clase de establecimiento, según grupos de edad. Año 2013.</t>
  </si>
  <si>
    <t>4.1.40</t>
  </si>
  <si>
    <t>Consultas de morbilidad, primeras y subsecuentes, de emergencia, realizadas por médico, en los establecimientos de salud, por grupos de edad, según regiones y provincias. Año 2013.</t>
  </si>
  <si>
    <t>4.1.41</t>
  </si>
  <si>
    <t>Consultas de morbilidad, primeras y subsecuentes, de emergencia, realizadas por médico, obstetriz, psicólogo y, actividades de enfermería, en los establecimientos de salud, según regiones, provincias y áreas. Año 2013.</t>
  </si>
  <si>
    <t>4.1.42</t>
  </si>
  <si>
    <t>Consultas de morbilidad, primeras y subsecuentes, de emergencia, realizadas por médico, obstetriz, psicólogo y, actividades de enfermería, en los establecimientos de salud que no pertenecen al ministerio de salud pública, según regiones, pro</t>
  </si>
  <si>
    <t>4.1.43</t>
  </si>
  <si>
    <t>Consultas de morbilidad, primeras y subsecuentes, de emergencia, realizadas por médico, obstetriz, psicólogo y, actividades de enfermería, en los establecimientos de salud del ministerio de salud pública, según regiones, provincias y áreas a</t>
  </si>
  <si>
    <t>4.1.44</t>
  </si>
  <si>
    <t>Consultas primeras y subsecuentes, de prevención y gineco-obstétricas, realizadas en los establecimientos de salud, por clase de establecimiento, según regiones y provincias. Año 2013.</t>
  </si>
  <si>
    <t>4.1.45.1</t>
  </si>
  <si>
    <t>Primeras consultas de prevención y gineco-obstétricas, certificados médicos, realizadas en los establecimientos de salud, por grupos programáticos, según regiones y provincias. Año 2013.</t>
  </si>
  <si>
    <t>4.1.45.2</t>
  </si>
  <si>
    <t>4.1.46</t>
  </si>
  <si>
    <t>Consultas subsecuentes de prevención y gineco-obstétricas, realizadas en los establecimientos de salud, por grupos programáticos, según regiones y provincias. Año 2013.</t>
  </si>
  <si>
    <t>4.1.47</t>
  </si>
  <si>
    <t>Primeras consultas de prevención y gineco-obstétricas, certificados médicos, realizadas en los establecimientos de salud, por clase de establecimiento, según grupos programáticos. Año 2013.</t>
  </si>
  <si>
    <t>4.1.48</t>
  </si>
  <si>
    <t>Consultas subsecuentes de prevención y gineco-obstétricas, realizadas en los establecimientos de salud, por clase de establecimiento, según grupos programáticos. Año 2013.</t>
  </si>
  <si>
    <t>4.1.49</t>
  </si>
  <si>
    <t>Primeras consultas de prevención y gineco-obstétricas, certificados médicos, realizadas en los establecimientos de salud, por sector y entidad, según grupos programáticos. Año 2013.</t>
  </si>
  <si>
    <t>4.1.50</t>
  </si>
  <si>
    <t>Consultas subsecuentes de prevención y gineco-obstétricas, realizadas en los establecimientos de salud, por sector y entidad, según grupos programáticos. Año 2013.</t>
  </si>
  <si>
    <t>4.1.51</t>
  </si>
  <si>
    <t>Consultas primeras y subsecuentes, de prevención y gineco-obstétricas, realizadas por médico en los establecimientos de salud, por clase de establecimiento, según regiones y provincias. Año 2013.</t>
  </si>
  <si>
    <t>4.1.52.1</t>
  </si>
  <si>
    <t>Primeras consultas de prevención y gineco-obstétricas,  certificados médicos, realizadas por médico en los establecimientos de salud, por grupos programáticos, según regiones y provincias. Año 2013.</t>
  </si>
  <si>
    <t>4.1.52.2</t>
  </si>
  <si>
    <t>4.1.53</t>
  </si>
  <si>
    <t>Consultas subsecuentes de prevención y gineco-obstétricas, realizadas por médicos en los establecimientos de salud, por grupos programáticos, según regiones y provincias. Año 2013.</t>
  </si>
  <si>
    <t>4.1.54</t>
  </si>
  <si>
    <t>Primeras consultas de prevención y gineco-obstétricas, certificados médicos, realizadas por médico en los establecimientos de salud, por clase de establecimiento, según grupos programáticos. Año 2013.</t>
  </si>
  <si>
    <t>4.1.55</t>
  </si>
  <si>
    <t>Consultas subsecuentes de prevención y gineco-obstétricas, realizadas por médico en los establecimientos de salud, por clase de establecimiento, según grupos programáticos. Año 2013.</t>
  </si>
  <si>
    <t>4.1.56</t>
  </si>
  <si>
    <t>4.1.57</t>
  </si>
  <si>
    <t>Consultas médicas de morbilidad y prevención, realizadas en los establecimientos del seguro social (iess): propios y anexos, según regiones y provincias. Año 2013.</t>
  </si>
  <si>
    <t>4.1.58</t>
  </si>
  <si>
    <t>Consultas de morbilidad, primeras y subsecuentes, realizadas en los establecimientos de salud del seguro social campesino,  por grupos de edad, según regiones y provincias. Año 2013.</t>
  </si>
  <si>
    <t>4.1.59</t>
  </si>
  <si>
    <t>Consultas de prevención y gineco-obstétricas, realizadas en los establecimientos de salud del seguro social campesino, por grupos de edad, según regiones y provincias. Año 2013.</t>
  </si>
  <si>
    <t>4.1.60</t>
  </si>
  <si>
    <t>Visitas domiciliarias de médico, obstetriz y enfermera, realizadas por  los establecimientos de salud, por sector y entidad a la que pertenecen, según regiones y provincias. Año 2013.</t>
  </si>
  <si>
    <t>4.1.61</t>
  </si>
  <si>
    <t>Visitas domiciliarias de médico, obstetriz y enfermera, realizadas por  los establecimientos de salud, por clase de establecimiento, según regiones y provincias. Año 2013.</t>
  </si>
  <si>
    <t>4.1.62</t>
  </si>
  <si>
    <t>Consultas de morbilidad y prevención de estomatología, realizadas en los establecimientos de salud, por sector y entidad, según grupos programáticos. Año 2013.</t>
  </si>
  <si>
    <t>4.1.63</t>
  </si>
  <si>
    <t>Consultas de morbilidad de estomatología, realizadas en los establecimientos de salud, por grupos programáticos, según regiones y provincias. Año 2013.</t>
  </si>
  <si>
    <t>4.1.64</t>
  </si>
  <si>
    <t>Primeras consultas de prevención de estomatología, realizadas en los establecimientos de salud, por grupos programáticos, según regiones y provincias. Año 2013.</t>
  </si>
  <si>
    <t>4.1.65</t>
  </si>
  <si>
    <t>Consultas subsecuentes de prevención de estomatología, realizadas en los establecimientos de salud, por grupos programáticos, según regiones y provincias. Año 2013.</t>
  </si>
  <si>
    <t>4.1.66</t>
  </si>
  <si>
    <t>Actividades de estomatología, radiografías dentales y certificados odontológicos, realizadas en los establecimientos de salud, según regiones y provincias. Año 2013.</t>
  </si>
  <si>
    <t>4.1.67</t>
  </si>
  <si>
    <t>Actividades de estomatología, radiografías dentales y certificados odontológicos, realizadas en los establecimientos de salud, según sector y entidad. Año 2013.</t>
  </si>
  <si>
    <t>4.1.68.1</t>
  </si>
  <si>
    <t>Consultas y actividades de estomatología, radiografías dentales y certificados odontológicos, realizadas por los establecimientos del seguro social: propios y anexos,  según regiones y provincias. Año 2013.</t>
  </si>
  <si>
    <t>4.1.68.2</t>
  </si>
  <si>
    <t>4.1.69</t>
  </si>
  <si>
    <t>Consultas y actividades de estomatología, realizadas por los establecimientos del seguro social campesino, según regiones y provincias. Año 2013.</t>
  </si>
  <si>
    <t>4.1.70</t>
  </si>
  <si>
    <t>Determinaciones de laboratorio, exámenes de anatomía patológica y recetas despachadas en las farmacias, de los establecimientos de salud, según regiones y provincias. Año 2013.</t>
  </si>
  <si>
    <t>4.1.71</t>
  </si>
  <si>
    <t>Exámenes de imagenología, realizados en los establecimientos de salud, según regiones y provincias. Año 2013.</t>
  </si>
  <si>
    <t>4.1.72</t>
  </si>
  <si>
    <t>Pruebas de diagnóstico, realizadas en los establecimientos de salud, según regiones y provincias. Año 2013.</t>
  </si>
  <si>
    <t>4.1.73</t>
  </si>
  <si>
    <t>Tratamientos de fisioterapia, diálisis, radioisótopos y otros tratamientos, realizados en los establecimientos de salud, según regiones y provincias. Año 2013.</t>
  </si>
  <si>
    <t>4.1.74</t>
  </si>
  <si>
    <t>Actividades de trabajo social, realizadas por los establecimientos de salud según regiones y provincias. Año 2013.</t>
  </si>
  <si>
    <t>4.1.75</t>
  </si>
  <si>
    <t>Actividades de vigilancia sanitarias, realizadas por los establecimientos de salud, según regiones y provincias. Año 2013.</t>
  </si>
  <si>
    <t>5.</t>
  </si>
  <si>
    <t>5.1</t>
  </si>
  <si>
    <t>ANEXOS ESTADÍSTICOS RECURSOS Y ACTIVIDADES DE SALUD CON INFORMACIÓN 2004 A 2013</t>
  </si>
  <si>
    <t>5.1.1</t>
  </si>
  <si>
    <t>Número de médicos, odontólogos, enfermeras, obstetrices, auxiliares de enfermería, que trabajan en establecimientos de salud y tasas según regiones y provincias. Año 2004.</t>
  </si>
  <si>
    <t>5.1.2</t>
  </si>
  <si>
    <t xml:space="preserve">Número de médicos, odontólogos, enfermeras, obstetrices, auxiliares de enfermería, que trabajan en establecimientos de salud y tasas según regiones y provincias. Año 2005. </t>
  </si>
  <si>
    <t>5.1.3</t>
  </si>
  <si>
    <t>Número de médicos, odontólogos, enfermeras, obstetrices, auxiliares de enfermería, que trabajan en establecimientos de salud y tasas según regiones y provincias. Año 2006.</t>
  </si>
  <si>
    <t>5.1.4</t>
  </si>
  <si>
    <t>Número de médicos, odontólogos, enfermeras, obstetrices, auxiliares de enfermería, que trabajan en establecimientos de salud y tasas según regiones y provincias. Año 2007.</t>
  </si>
  <si>
    <t>5.1.5</t>
  </si>
  <si>
    <t>Número de médicos, odontólogos, enfermeras, obstetrices, psicólogos, auxiliares de enfermería, que trabajan en establecimientos de salud y tasas según regiones y provincias. Año 2008.</t>
  </si>
  <si>
    <t>5.1.6</t>
  </si>
  <si>
    <t>Número de médicos, odontólogos, enfermeras, obstetrices, psicólogos, auxiliares de enfermería, que trabajan en establecimientos de salud y tasas según regiones y provincias. Año 2009.</t>
  </si>
  <si>
    <t>5.1.7</t>
  </si>
  <si>
    <t>Número de médicos, odontólogos, enfermeras, obstetrices, psicólogos, auxiliares de enfermería, que trabajan en establecimientos de salud y tasas según regiones y provincias. Año 2010.</t>
  </si>
  <si>
    <t>5.1.8</t>
  </si>
  <si>
    <t>Número de médicos, odontólogos, enfermeras, obstetrices, psicólogos, auxiliares de enfermería, que trabajan en establecimientos de salud y tasas según regiones y provincias. Año 2011.</t>
  </si>
  <si>
    <t>5.1.9</t>
  </si>
  <si>
    <t>Número de médicos, odontólogos, enfermeras, obstetrices, psicólogos, auxiliares de enfermería, que trabajan en establecimientos de salud y tasas según regiones y provincias. Año 2012.</t>
  </si>
  <si>
    <t>5.1.10</t>
  </si>
  <si>
    <t>Número de médicos, odontólogos, enfermeras, obstetrices, psicólogos, auxiliares de enfermería, que trabajan en establecimientos de salud y tasas según regiones y provincias. Año 2013.</t>
  </si>
  <si>
    <t>6.</t>
  </si>
  <si>
    <t>6.1</t>
  </si>
  <si>
    <t>MAPAS TEMÁTICOS RECURSOS Y ACTIVIDADES DE SALUD CON INFORMACIÓN 2013</t>
  </si>
  <si>
    <t>6.1.1</t>
  </si>
  <si>
    <t>Número de establecimientos de salud con y sin internación por provincia.</t>
  </si>
  <si>
    <t>6.1.2</t>
  </si>
  <si>
    <t>6.1.3</t>
  </si>
  <si>
    <t>6.1.4</t>
  </si>
  <si>
    <t>Con</t>
  </si>
  <si>
    <t>Sin</t>
  </si>
  <si>
    <t>Médicos PostGradistas</t>
  </si>
  <si>
    <t>Médicos Rurales</t>
  </si>
  <si>
    <t>Médicos Residentes</t>
  </si>
  <si>
    <t>Médicos Especializados y Generales</t>
  </si>
  <si>
    <r>
      <t>Santo Domingo de los Tsáchilas 4</t>
    </r>
    <r>
      <rPr>
        <b/>
        <sz val="10"/>
        <rFont val="Calibri"/>
        <family val="2"/>
      </rPr>
      <t>/</t>
    </r>
  </si>
  <si>
    <t>Santo Domingo de los Tsáchilas 3/</t>
  </si>
  <si>
    <r>
      <t>Santo Domingo de los Tsáchilas 3</t>
    </r>
    <r>
      <rPr>
        <b/>
        <sz val="10"/>
        <rFont val="Calibri"/>
        <family val="2"/>
      </rPr>
      <t>/</t>
    </r>
  </si>
  <si>
    <t>ANUARIO DE ESTADÍSTICAS DE SALUD: RECURSOS Y ACTIVIDADES DE SALUD 2013</t>
  </si>
  <si>
    <t>6.1.5</t>
  </si>
  <si>
    <t>Tasa de obstetricesy tasa de odontólogos por provincia.</t>
  </si>
  <si>
    <t>Tasa de médicos y tasa de auxiliares de enfermería por provincia.</t>
  </si>
  <si>
    <t>Número de establecimientos de salud del sector público y privado por regiones.</t>
  </si>
  <si>
    <t>Número de establecimientos de salud del sector público y privado por provincia.</t>
  </si>
  <si>
    <t>Serie No. 1.1.1
Número de establecimientos de salud con internación y sin internación hospitalaria.
Período 2000 - 2013.</t>
  </si>
  <si>
    <t>Serie No. 1.1.2
Número de establecimientos de salud con internación y sin internación hospitalaria.
Período 2004 - 2013.</t>
  </si>
  <si>
    <t>Gráfico No. 2.1.1
Número de establecimientos de salud con internación y sin internación hospitalaria, según regiones geográficas.
Años 2004, 2008 y 2013.</t>
  </si>
  <si>
    <t xml:space="preserve"> Gráfico No. 2.1.2
Número de establecimientos de salud con internación y sin internación hospitalaria según entidad a la que pertenecen.
Años 2004 y 2013.</t>
  </si>
  <si>
    <t>Gráfico No. 2.1.3
Número de establecimientos de salud con internación hospitalaria, según sector al que pertenece y clase de establecimiento.
 Año  2013.</t>
  </si>
  <si>
    <t>Gráfico No.  2.1.4
Número de establecimientos de salud sin internación hospitalaria, por regiones, según clase de establecimiento y área. 
Año 2013.</t>
  </si>
  <si>
    <t>Gráfico No. 2.1.5
Número de establecimientos de salud con internación y sin internación hospitalaria, según provincias.
Año 2013.</t>
  </si>
  <si>
    <t xml:space="preserve"> Gráfico No. 2.1.6
Consultas de morbilidad, prevención y estomatología realizadas en los establecimientos de salud, según regiones geográficas.
Año 2013.</t>
  </si>
  <si>
    <t>Gráfico No.  2.1.7
Número de personal que trabaja en establecimientos de salud.
Años  2004 y 2013.</t>
  </si>
  <si>
    <t>Tabla No. 3.1.1
Número de establecimientos de salud con internación y sin internación hospitalaria según entidad a la que pertenecen.
Años 2004 y 2013.</t>
  </si>
  <si>
    <t>Tabla No.  3.1.2
Número de personal que trabaja en establecimientos de salud, según sector al que pertenecen, clase de establecimiento y regiones geográficas.
Años 2004 y  2013.</t>
  </si>
  <si>
    <t xml:space="preserve"> Cuadro No. 4.1.1
Número de Médicos, Odontólogos, Enfermeras, Obstetrices, Psicólogos, Auxiliares de Enfermería, que trabajan en establecimientos de salud y tasas según regiones y provincias. 
Año 2013.                                                                                                                                                                                                                                                                                                                                       </t>
  </si>
  <si>
    <t>Cuadro No. 4.1.2
Número de establecimientos de salud, con internación y sin internación hospitalaria según sector y entidad a la que  pertenecen. 
Año 2013.</t>
  </si>
  <si>
    <t xml:space="preserve">Cuadro No. 4.1.3
Número de establecimientos de salud, con internación y sin internación hospitalaria, que pertenecen al sector público, por clase de establecimiento según entidad. 
Año 2013.
</t>
  </si>
  <si>
    <t>Cuadro No. 4.1.4
Número de establecimientos de salud, con internación y sin internación hospitalaria, que pertenecen al sector privado, por clase de establecimiento, según regiones y provincias. 
Año 2013.</t>
  </si>
  <si>
    <t>Cuadro No. 4.1.5
Número de establecimientos de salud con internación hospitalaria, por sector y entidad a la que pertenecen, según regiones y provincias. 
Año 2013.</t>
  </si>
  <si>
    <t>Cuadro No. 4.1.7
Número de establecimientos de salud, con internación y sin internación  hospitalaria,  por clase, según regiones y provincias. 
Año 2013.</t>
  </si>
  <si>
    <t>Cuadro No. 4.1.8
Número de establecimientos de salud sin internación hospitalaria, por clase, según regiones, provincias y áreas. 
Año 2013.</t>
  </si>
  <si>
    <t>Cuadro No. 4.1.9
Personal que trabaja en establecimientos de salud, según regiones y provincias y área. 
Año 2013.</t>
  </si>
  <si>
    <t>Cuadro No. 4.1.10
Personal que trabaja en establecimientos de salud, por sector y entidad a la que pertenecen. 
Año 2013.</t>
  </si>
  <si>
    <t>Cuadro No. 4.1.11
Personal que trabaja en establecimientos de salud, por clase de establecimientos. 
Año 2013.</t>
  </si>
  <si>
    <t>Cuadro No. 4.1.12
Personal médico que trabaja en establecimientos de salud, por tiempo, según sector y entidad a la que pertenecen. 
Año 2013.</t>
  </si>
  <si>
    <t>Cuadro No. 4.1.13
Odontólogos que trabajan en establecimientos de salud, por tiempo, según sector y entidad a la que pertenecen. 
Año 2013.</t>
  </si>
  <si>
    <t>Cuadro No. 4.1.14
Otros profesionales que trabajan en establecimientos de salud, por tiempo, según sector y entidad a la que pertenecen. 
Año 2013.</t>
  </si>
  <si>
    <t>Cuadro No. 4.1.15
Personal médico que trabajan en establecimientos de salud, por tiempo, según regiones y provincias. 
Año 2013.</t>
  </si>
  <si>
    <t>Cuadro No. 4.1.16
Odontólogos  que trabajan en establecimientos de salud, por tiempo, según regiones y provincias. 
Año 2013.</t>
  </si>
  <si>
    <t>Cuadro No. 4.1.17
Otros profesionales  que trabajan en establecimientos de salud, por tiempo, según regiones y provincias. 
Año 2013.</t>
  </si>
  <si>
    <t>Cuadro No. 4.1.18.1
Médicos generales y por especialidades, que trabajan en establecimientos de salud, según regiones y provincias. 
Año 2013.</t>
  </si>
  <si>
    <t>Cuadro No. 4.1.18.2
Médicos generales y por especialidades, que trabajan en establecimientos de salud, según regiones y provincias. 
Año 2013.</t>
  </si>
  <si>
    <t>Cuadro No. 4.1.19
Odontólogos que trabajan en establecimientos de salud, por especialización, según regiones y provincias. 
Año 2013.</t>
  </si>
  <si>
    <t>Cuadro No. 4.1.20
Otros profesionales que trabajan en establecimientos de salud, por especialización, según regiones y provincias. 
Año 2013.</t>
  </si>
  <si>
    <t>Cuadro No. 4.1.21
Licenciados y/o tecnólogos que trabajan en establecimientos de salud, según regiones y provincias. 
Año 2013.</t>
  </si>
  <si>
    <t>Cuadro No. 4.1.22
Auxiliares de: enfermería, personal de servicio técnico y personal sanitario de apoyo que trabajan en los establecimientos de salud, según regiones y provincias. 
Año 2013.</t>
  </si>
  <si>
    <t>Cuadro No. 4.1.23
Personal de estadística, administrativo y de servicio, que trabaja en establecimientos de salud, según regiones y provincias. 
Año 2013.</t>
  </si>
  <si>
    <t>Cuadro No. 4.1.24
Ambientes físicos y equipos de cirugía, obstetricia y cuidados especiales que disponen los establecimientos de salud, según regiones y provincias. 
Año 2013.</t>
  </si>
  <si>
    <t>Cuadro No. 4.1.25.1
Equipo de diagnóstico y tratamiento que disponen los establecimientos de salud, según regiones y provincias. 
Año 2013.</t>
  </si>
  <si>
    <t>Cuadro No. 4.1.25.2
Equipo de diagnóstico y tratamiento que disponen los establecimientos de salud, según regiones y provincias. 
Año 2013.</t>
  </si>
  <si>
    <t>Cuadro No. 4.1.26
Farmacia, botiquín, laboratorio, equipos de esterilización y otros equipos que disponen los establecimientos de salud, según regiones y provincias. 
Año 2013.</t>
  </si>
  <si>
    <t>Cuadro No. 4.1.27
Ambiente físico y equipos, que disponen los servicios de estomatología de los establecimientos de salud, según regiones y provincias. 
Año 2013.</t>
  </si>
  <si>
    <t>Cuadro No. 4.1.28
Consultas de morbilidad, primeras y subsecuentes, de emergencia, realizadas en los establecimientos de salud, por grupos de edad, según regiones y provincias. 
Año 2013.</t>
  </si>
  <si>
    <t>Cuadro No. 4.1.29
Consultas de morbilidad, primeras y subsecuentes, de emergencia, realizadas en los establecimientos de salud que no pertenecen al ministerio de salud pública, 
por grupos de edad, según regiones y provincias. 
Año 2013.</t>
  </si>
  <si>
    <t>Cuadro No. 4.1.30
Consultas de morbilidad, primeras y subsecuentes, de emergencia, realizadas en los establecimientos del ministerio de salud pública, por grupos de edad, según regiones y provincias. 
Año 2013.</t>
  </si>
  <si>
    <t>Cuadro No. 4.1.31
Consultas de morbilidad primeras y subsecuentes, realizadas en los establecimientos de salud por sector y entidad, según regiones y provincias. 
Año 2013.</t>
  </si>
  <si>
    <t>Cuadro No. 4.1.32
Consultas de emergencia, realizadas en los establecimientos de salud por sector y entidad, según regiones y provincias. 
Año 2013.</t>
  </si>
  <si>
    <t>Cuadro No.4.1. 33
Consultas de morbilidad primeras y subsecuentes, de emergencia, realizadas en los establecimientos de salud, por clase de establecimiento, según grupos de edad. 
Año 2013.</t>
  </si>
  <si>
    <t>Cuadro No. 4.1.34
Consultas de morbilidad primeras y subsecuentes, de emergencia, realizadas en los establecimientos de salud que no pernecen al ministerio de salud pública, 
por clase de establecimiento, según grupos de edad. 
Año 2013.</t>
  </si>
  <si>
    <t>Cuadro No. 4.1.35
Consultas de morbilidad primeras y subsecuentes, de emergencia, realizadas en los establecimientos del ministerio de salud pública, por clase de establecimiento, según grupos de edad. 
Año 2013.</t>
  </si>
  <si>
    <t>Cuadro No. 4.1.36
Consultas de morbilidad, primeras y subsecuentes, de emergencia, realizadas en los establecimientos de salud, por sector y entidad, según grupos de edad. 
Año 2013.</t>
  </si>
  <si>
    <t>Cuadro No. 4.1.37
Consultas de morbilidad, primeras y subsecuentes, de emergencia, realizadas por médico en los establecimientos de salud, por clase de establecimiento, según grupos de edad. 
Año 2013.</t>
  </si>
  <si>
    <t>Cuadro No. 4.1.38
Consultas de morbilidad, primeras y subsecuentes, de emergencia, realizadas por médico en los establecimientos de salud que no pertenecen al ministerio de salud pública, 
por clase de establecimiento, según grupos de edad. 
Año 2013.</t>
  </si>
  <si>
    <t>Cuadro No. 4.1.39
Consultas de morbilidad, primeras y subsecuentes, de emergencia, realizadas por médico en los establecimientos del ministerio de salud pública, 
por clase de establecimiento, según grupos de edad. 
Año 2013.</t>
  </si>
  <si>
    <t>Cuadro No. 4.1.40
Consultas de morbilidad, primeras y subsecuentes, de emergencia, realizadas por médico en los establecimientos de salud, por grupos de edad, según regiones y provincias. 
Año 2013.</t>
  </si>
  <si>
    <t>Cuadro No. 4.1.41
Consultas de morbilidad, primeras y subsecuentes, de emergencia, realizadas por médico, obstetriz, psicólogo y actividades de enfermería,  
en los establecimientos de salud, según regiones, provincias y área. 
Año 2013.</t>
  </si>
  <si>
    <t>Cuadro No. 4.1.42
Consultas de morbilidad, primeras y subsecuentes, de emergencia, realizadas por médico, obstetriz, psicólogo y actividades de enfermería, en los establecimientos de salud, 
que no pertenecen al ministerio de salud pública, según regiones, provincias y área. 
Año 2013.</t>
  </si>
  <si>
    <t>Cuadro No. 4.1.43
Consultas de morbilidad, primeras y subsecuentes, de emergencia, realizadas por médico, obstetriz, psicólogo y actividades de enfermería, 
en los establecimientos de salud del ministerio de salud pública, según regiones, provincias y área. 
Año 2013.</t>
  </si>
  <si>
    <t>Cuadro No. 4.1.44
Consultas primeras y subsecuentes, de prevención y gineco-obstétricas, realizadas en los establecimientos de salud, por clase de establecimiento, según regiones y provincias. 
Año 2013.</t>
  </si>
  <si>
    <t>Cuadro No. 4.1.45.1
Primeras consultas de prevención y gineco-obstétricas, certificados médicos, realizadas en los establecimientos de salud, por grupos programáticos, según regiones y provincias. 
Año 2013.</t>
  </si>
  <si>
    <t>Cuadro No. 4.1.45.2
Primeras consultas de prevención y gineco-obstétricas, certificados médicos, realizadas en los establecimientos de salud, por grupos programáticos, según regiones y provincias. 
Año 2013.</t>
  </si>
  <si>
    <t>Cuadro No.4.1. 46
Consultas subsecuentes de prevención y gineco-obstétricas, realizadas en los establecimientos de salud, por grupos programáticos, según regiones y provincias. 
Año 2013.</t>
  </si>
  <si>
    <t>Cuadro No. 4.1.47
Primeras consultas de prevención y gineco-obstétricas, certificados médicos, realizadas en los establecimientos de salud, por clase de establecimiento, según grupos programáticos. 
Año 2013.</t>
  </si>
  <si>
    <t>Cuadro No. 4.1.48
Consultas subsecuentes de prevención y gineco-obstétricas, realizadas en los establecimientos de salud, por clase de establecimiento, según grupos programáticos. 
Año 2013.</t>
  </si>
  <si>
    <t>Cuadro No. 4.1.49
Primeras consultas de prevención y gineco-obstétricas, certificados médicos, realizadas en los establecimientos de salud, por sector y entidad, según grupos programáticos. 
Año 2013.</t>
  </si>
  <si>
    <t>Cuadro No. 4.1.50
Consultas subsecuentes de prevención y gineco-obstétricas, realizadas en los establecimientos de salud, por sector y entidad, según grupos programáticos. 
Año 2013.</t>
  </si>
  <si>
    <t>Cuadro No. 4.1.51
Consultas primeras y subsecuentes, de prevención y gineco-obstétricas, realizadas por médico en los establecimientos de salud, por clase de establecimiento, según regiones y provincias. 
Año 2013.</t>
  </si>
  <si>
    <t>Cuadro No. 4.1.52.1
Primeras consultas de prevención y gineco-obstétricas,  certificados médicos, realizadas por médico en los establecimientos de salud, 
por grupos programáticos, según regiones y provincias. 
Año 2013.</t>
  </si>
  <si>
    <t>Cuadro No. 4.1.52.2 
Primeras consultas de prevención y gineco-obstétricas,  certificados médicos, realizadas por médico en los establecimientos de salud, por grupos programáticos, según regiones y provincias. 
Año 2013.</t>
  </si>
  <si>
    <t>Cuadro No. 4.1.53
Consultas subsecuentes de prevención y gineco-obstétricas, realizadas por médico en los establecimientos de salud, por grupos programáticos, según regiones y provincias. 
Año 2013.</t>
  </si>
  <si>
    <t>Cuadro No. 4.1.54
Primeras consultas de prevención y gineco-obstétricas,  certificados médicos, realizadas por médico en los establecimientos de salud, por clase de establecimiento, según grupos programáticos. 
Año 2013.</t>
  </si>
  <si>
    <t>Cuadro No. 4.1.55
Consultas subsecuentes de prevención y gineco-obstétricas, realizadas por médico en los establecimientos de salud, por clase de establecimiento, según grupos programáticos. 
Año 2013.</t>
  </si>
  <si>
    <t>Cuadro No. 4.1.56
Consultas de prevención y gineco-obstétricas, certificados médicos, realizadas por médico, obstetriz, psicólogo y actividades de enfermería, 
en los establecimientos de salud, según regiones provincias y área. 
Año 2013.</t>
  </si>
  <si>
    <t>Cuadro No. 4.1.57
Consultas médicas de morbilidad y prevención, realizadas en los establecimientos del seguro social (iess): propios y anexos, según regiones y provincias. 
Año 2013.</t>
  </si>
  <si>
    <t>Cuadro No. 4.1.58
Consultas de morbilidad, primeras y subsecuentes, realizadas en los establecimientos de salud del seguro social campesino, 
por grupos de edad, según regiones y provincias. 
Año 2013.</t>
  </si>
  <si>
    <t>Cuadro No. 4.1.59
Consultas de prevención y gineco-obstétricas, realizadas en los establecimientos de salud  del seguro social campesino, por grupos de edad, según regiones y provincias. 
Año 2013.</t>
  </si>
  <si>
    <t>Cuadro No. 4.1.60
Visitas domiciliarias , de médico, obstetriz y enfermera, realizadas por los establecimientos de salud, por grupos de edad, por sector y entidad a la que  pertenecen, según regiones y provincias. 
Año 2013.</t>
  </si>
  <si>
    <t>Cuadro No. 4.1.61
Visitas domiciliarias , de médico, obstetriz y enfermera, realizadas por los establecimientos de salud, por clase de establecimiento, según regiones y provincias. 
Año 2013.</t>
  </si>
  <si>
    <t>Cuadro No. 4.1.62
Consultas de morbilidad y prevención de estomatología, realizadas en los establecimientos de salud, por sector y entidad, según grupos programáticos. 
Año 2013.</t>
  </si>
  <si>
    <t>Cuadro No. 4.1.63
Consultas de morbilidad de estomatología, realizadas por los establecimientos de salud, por grupos programáticos, según regiones, provincias. 
Año 2013.</t>
  </si>
  <si>
    <t>Cuadro No. 4.1.64
Primeras consultas de prevención de estomatología, realizadas por los establecimientos de salud, por grupos programáticos, según regiones, provincias. 
Año 2013.</t>
  </si>
  <si>
    <t>Cuadro No. 4.1.65
Consultas subsecuentes de prevención de estomatología, realizadas por los establecimientos de salud, por grupos programáticos, según regiones, provincias.  
Año 2013.</t>
  </si>
  <si>
    <t>Cuadro No. 4.1.66
Actividades de estomatología, radiografías dentales y certificados odontológicos, realizadas por los establecimientos de salud, según regiones, provincias. 
Año 2013.</t>
  </si>
  <si>
    <t>Cuadro No. 4.1.67
Actividades de estomatología, radiografías dentales y certificados odontológicos, realizadas por los establecimientos de salud, según sector y entidad. 
Año 2013.</t>
  </si>
  <si>
    <t xml:space="preserve">Cuadro No. 4.1.68.1
Consultas de estomatología, radiografías dentales y certificados odontológicos, realizadas por los establecimientos
del seguro social: propios y anexos, según regiones y  provincias. 
Año 2013.
</t>
  </si>
  <si>
    <t>Cuadro No. 4.1.68.2
Consultas y actividades de estomatología, radiografías dentales y certificados odontológicos, realizadas por los establecimientos del seguro social: propios y anexos, según regiones y provincias. 
Año 2013.</t>
  </si>
  <si>
    <t>Cuadro  No. 4.1.69
Consultas y actividades de estomatología realizadas por los establecimientos del Seguro Social Campesino según  regiones y provincias. 
Año 2013.</t>
  </si>
  <si>
    <t>Cuadro No. 4.1.70
Determinaciones de laboratorio, exámenes anatomía patológica y recetas despachadas en las farmacias de los establecimientos de salud, según regiones y provincias. 
Año 2013.</t>
  </si>
  <si>
    <t>Cuadro No. 4.1.71
Exámenes de imagenología, realizados en los establecimientos de salud, según regiones y provincias. 
Año 2013.</t>
  </si>
  <si>
    <t>Cuadro No. 4.1.72
Pruebas de diagnóstico, realizadas en los establecimientos de salud, según regiones y provincias. 
Año 2013.</t>
  </si>
  <si>
    <t>Cuadro No. 4.1.73
Tratamientos de: fisioterapia, diálisis, radioisótopos y otros tratamientos, realizados en los establecimientos de salud, según regiones y provincias. 
Año 2013.</t>
  </si>
  <si>
    <t>Cuadro No. 4.1.74
Actividades de trabajo social, realizadas por los establecimientos de salud, según regiones y provincias. 
Año 2013.</t>
  </si>
  <si>
    <t>Cuadro No. 4.1.75
Actividades de vigilancia sanitaria, realizadas por los establecimientos de salud, según regiones y provincias. 
Año 2013.</t>
  </si>
  <si>
    <t>Cuadro No. 4.1.6
Número de  establecimientos de salud sin internación hospitalaria, por sector y entidad a la que pertenecen, según regiones y provincias. 
Año 2013.</t>
  </si>
  <si>
    <t>Centro clínico-quirurgico ambulatorio (hospital del día)</t>
  </si>
  <si>
    <t>Centros Especializados</t>
  </si>
  <si>
    <t>Con fines de Lucro 3/</t>
  </si>
  <si>
    <t>Gráfico No. 2.1.8
Tasa de Médicos según provincias
Años 2004 y 2013.</t>
  </si>
  <si>
    <t>Gráfico No. 2.1.9
Tasa de Odontólogos según  provincias
Años 2004 y 2013.</t>
  </si>
  <si>
    <t>Gráfico No. 2.1.10
Tasa de Enfermeras  según provincias
Años 2004 y 2013.</t>
  </si>
  <si>
    <t>Gráfico No. 2.1.11
Tasa de Obstetrices según provincias
Años 2004 y 2013.</t>
  </si>
  <si>
    <t>Gráfico No. 2.1.12
Tasa de Auxiliares de Enfermería según provincias
Años 2004 y 2013.</t>
  </si>
  <si>
    <t>           </t>
  </si>
  <si>
    <t>* La tasa de médicos se homologa la fórmula de cálculo en el año 2014 por la Comisión de Salud, en la  que se incluye médicos posgradistas, rurales, residentes y se pondera en relación a las horas de trabajo. Ver resolución de la Comisión Interinstitucional de Estadísticas de Salud - CIES 002-2014.</t>
  </si>
  <si>
    <r>
      <t>1/ </t>
    </r>
    <r>
      <rPr>
        <sz val="9"/>
        <color theme="1"/>
        <rFont val="Calibri"/>
        <family val="2"/>
        <scheme val="minor"/>
      </rPr>
      <t>Las poblaciones estimadas de los años 1990 al 2001 son realizadas con la población del Censo 2001, y la población estimada del 2004 al 2013, son a partir de la población del Censo 2010.</t>
    </r>
  </si>
  <si>
    <t xml:space="preserve">Médicos </t>
  </si>
  <si>
    <t>1/  Las poblaciones estimadas de los años 1990 al 2001 son realizadas con la población del Censo 2001, y la población estimada del 2004 al 2013, son a partir de la población del Censo 2010.</t>
  </si>
  <si>
    <t>Médicos Especia-
lizados y Generales</t>
  </si>
  <si>
    <t>Médicos Post-
Gradistas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</si>
</sst>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0.0"/>
    <numFmt numFmtId="165" formatCode="_(* #,##0_);_(* \(#,##0\);_(* &quot;-&quot;??_);_(@_)"/>
    <numFmt numFmtId="166" formatCode="###0"/>
    <numFmt numFmtId="167" formatCode="_ * #,##0.00_ ;_ * \-#,##0.00_ ;_ * &quot;-&quot;??_ ;_ @_ "/>
    <numFmt numFmtId="168" formatCode="0.0"/>
    <numFmt numFmtId="169" formatCode="_(* #,##0.0_);_(* \(#,##0.0\);_(* &quot;-&quot;?_);_(@_)"/>
    <numFmt numFmtId="170" formatCode="0.0_)"/>
    <numFmt numFmtId="171" formatCode="0.00000"/>
    <numFmt numFmtId="172" formatCode="#,##0.0;\-#,##0.0"/>
    <numFmt numFmtId="173" formatCode="0.000"/>
    <numFmt numFmtId="174" formatCode="_(* #,##0.00_);_(* \(#,##0.00\);_(* &quot;-&quot;?_);_(@_)"/>
    <numFmt numFmtId="175" formatCode="#,##0.000"/>
    <numFmt numFmtId="176" formatCode="_-* #,##0.00\ _€_-;\-* #,##0.00\ _€_-;_-* &quot;-&quot;??\ _€_-;_-@_-"/>
    <numFmt numFmtId="177" formatCode="_ * #,##0_ ;_ * \-#,##0_ ;_ * &quot;-&quot;??_ ;_ @_ "/>
    <numFmt numFmtId="178" formatCode="General_)"/>
    <numFmt numFmtId="179" formatCode="#,##0;[Red]#,##0"/>
    <numFmt numFmtId="180" formatCode="_(* #,##0.00_);_(* \(#,##0.00\);_(* &quot;-&quot;_);_(@_)"/>
  </numFmts>
  <fonts count="82">
    <font>
      <sz val="11"/>
      <color theme="1"/>
      <name val="Calibri"/>
      <family val="2"/>
      <scheme val="minor"/>
    </font>
    <font>
      <sz val="11"/>
      <color theme="1"/>
      <name val="Calibri"/>
      <family val="2"/>
      <scheme val="minor"/>
    </font>
    <font>
      <sz val="10"/>
      <name val="Arial"/>
      <family val="2"/>
    </font>
    <font>
      <sz val="10"/>
      <name val="Calibri"/>
      <family val="2"/>
    </font>
    <font>
      <b/>
      <sz val="11"/>
      <color rgb="FFFFFFFF"/>
      <name val="Calibri"/>
      <family val="2"/>
    </font>
    <font>
      <b/>
      <sz val="10"/>
      <name val="Calibri"/>
      <family val="2"/>
    </font>
    <font>
      <b/>
      <sz val="10"/>
      <color rgb="FF000000"/>
      <name val="Calibri"/>
      <family val="2"/>
    </font>
    <font>
      <sz val="9"/>
      <color rgb="FF000000"/>
      <name val="Calibri"/>
      <family val="2"/>
    </font>
    <font>
      <sz val="10"/>
      <color rgb="FF000000"/>
      <name val="Calibri"/>
      <family val="2"/>
    </font>
    <font>
      <b/>
      <sz val="11"/>
      <color rgb="FF000000"/>
      <name val="Calibri"/>
      <family val="2"/>
    </font>
    <font>
      <b/>
      <sz val="11"/>
      <name val="Calibri"/>
      <family val="2"/>
    </font>
    <font>
      <sz val="10"/>
      <name val="Arial"/>
      <family val="2"/>
    </font>
    <font>
      <sz val="10"/>
      <name val="Calibri"/>
      <family val="2"/>
      <scheme val="minor"/>
    </font>
    <font>
      <sz val="8"/>
      <name val="Calibri"/>
      <family val="2"/>
      <scheme val="minor"/>
    </font>
    <font>
      <sz val="8"/>
      <color indexed="8"/>
      <name val="Calibri"/>
      <family val="2"/>
      <scheme val="minor"/>
    </font>
    <font>
      <sz val="9"/>
      <color indexed="8"/>
      <name val="Calibri"/>
      <family val="2"/>
      <scheme val="minor"/>
    </font>
    <font>
      <sz val="10"/>
      <color indexed="8"/>
      <name val="Calibri"/>
      <family val="2"/>
      <scheme val="minor"/>
    </font>
    <font>
      <b/>
      <sz val="10"/>
      <color indexed="8"/>
      <name val="Calibri"/>
      <family val="2"/>
      <scheme val="minor"/>
    </font>
    <font>
      <sz val="10"/>
      <color theme="1"/>
      <name val="Calibri"/>
      <family val="2"/>
      <scheme val="minor"/>
    </font>
    <font>
      <b/>
      <sz val="9"/>
      <color indexed="8"/>
      <name val="Calibri"/>
      <family val="2"/>
      <scheme val="minor"/>
    </font>
    <font>
      <b/>
      <sz val="10"/>
      <name val="Calibri"/>
      <family val="2"/>
      <scheme val="minor"/>
    </font>
    <font>
      <sz val="9"/>
      <name val="Calibri"/>
      <family val="2"/>
      <scheme val="minor"/>
    </font>
    <font>
      <b/>
      <sz val="9"/>
      <name val="Calibri"/>
      <family val="2"/>
      <scheme val="minor"/>
    </font>
    <font>
      <b/>
      <sz val="11"/>
      <name val="Calibri"/>
      <family val="2"/>
      <scheme val="minor"/>
    </font>
    <font>
      <b/>
      <sz val="11"/>
      <color indexed="8"/>
      <name val="Calibri"/>
      <family val="2"/>
      <scheme val="minor"/>
    </font>
    <font>
      <sz val="11"/>
      <name val="Calibri"/>
      <family val="2"/>
      <scheme val="minor"/>
    </font>
    <font>
      <b/>
      <sz val="12"/>
      <color indexed="9"/>
      <name val="Calibri"/>
      <family val="2"/>
      <scheme val="minor"/>
    </font>
    <font>
      <b/>
      <sz val="8"/>
      <name val="Calibri"/>
      <family val="2"/>
      <scheme val="minor"/>
    </font>
    <font>
      <b/>
      <sz val="12"/>
      <name val="Calibri"/>
      <family val="2"/>
      <scheme val="minor"/>
    </font>
    <font>
      <b/>
      <sz val="12"/>
      <color indexed="8"/>
      <name val="Calibri"/>
      <family val="2"/>
      <scheme val="minor"/>
    </font>
    <font>
      <sz val="8"/>
      <name val="Calibri"/>
      <family val="2"/>
    </font>
    <font>
      <sz val="8"/>
      <color indexed="10"/>
      <name val="Calibri"/>
      <family val="2"/>
    </font>
    <font>
      <b/>
      <u/>
      <sz val="10"/>
      <color indexed="8"/>
      <name val="Calibri"/>
      <family val="2"/>
    </font>
    <font>
      <b/>
      <sz val="10"/>
      <color indexed="8"/>
      <name val="Calibri"/>
      <family val="2"/>
    </font>
    <font>
      <sz val="8"/>
      <color theme="1"/>
      <name val="Calibri"/>
      <family val="2"/>
      <scheme val="minor"/>
    </font>
    <font>
      <sz val="10"/>
      <color indexed="43"/>
      <name val="Calibri"/>
      <family val="2"/>
      <scheme val="minor"/>
    </font>
    <font>
      <sz val="11"/>
      <name val="Calibri"/>
      <family val="2"/>
    </font>
    <font>
      <i/>
      <sz val="10"/>
      <name val="Calibri"/>
      <family val="2"/>
      <scheme val="minor"/>
    </font>
    <font>
      <sz val="9"/>
      <color theme="1"/>
      <name val="Calibri"/>
      <family val="2"/>
      <scheme val="minor"/>
    </font>
    <font>
      <b/>
      <sz val="9"/>
      <color theme="1"/>
      <name val="Calibri"/>
      <family val="2"/>
      <scheme val="minor"/>
    </font>
    <font>
      <b/>
      <i/>
      <sz val="10"/>
      <name val="Calibri"/>
      <family val="2"/>
      <scheme val="minor"/>
    </font>
    <font>
      <i/>
      <sz val="9"/>
      <name val="Calibri"/>
      <family val="2"/>
      <scheme val="minor"/>
    </font>
    <font>
      <b/>
      <i/>
      <sz val="9"/>
      <name val="Calibri"/>
      <family val="2"/>
      <scheme val="minor"/>
    </font>
    <font>
      <b/>
      <sz val="8"/>
      <name val="Calibri"/>
      <family val="2"/>
    </font>
    <font>
      <b/>
      <sz val="10"/>
      <color theme="1"/>
      <name val="Calibri"/>
      <family val="2"/>
      <scheme val="minor"/>
    </font>
    <font>
      <sz val="9"/>
      <name val="Calibri"/>
      <family val="2"/>
    </font>
    <font>
      <b/>
      <u/>
      <sz val="10"/>
      <name val="Calibri"/>
      <family val="2"/>
    </font>
    <font>
      <b/>
      <sz val="11"/>
      <color theme="1"/>
      <name val="Calibri"/>
      <family val="2"/>
      <scheme val="minor"/>
    </font>
    <font>
      <u/>
      <sz val="11"/>
      <color theme="10"/>
      <name val="Calibri"/>
      <family val="2"/>
    </font>
    <font>
      <sz val="12"/>
      <color theme="1"/>
      <name val="Arial"/>
      <family val="2"/>
    </font>
    <font>
      <sz val="10"/>
      <name val="Courier"/>
      <family val="3"/>
    </font>
    <font>
      <sz val="10"/>
      <name val="Times New Roman"/>
      <family val="1"/>
    </font>
    <font>
      <sz val="11"/>
      <color theme="1"/>
      <name val="Aharoni"/>
      <family val="2"/>
    </font>
    <font>
      <b/>
      <sz val="8"/>
      <color theme="1"/>
      <name val="Calibri"/>
      <family val="2"/>
      <scheme val="minor"/>
    </font>
    <font>
      <b/>
      <sz val="11"/>
      <color theme="1"/>
      <name val="Calibri"/>
      <family val="2"/>
    </font>
    <font>
      <sz val="9"/>
      <color indexed="8"/>
      <name val="Arial"/>
      <family val="2"/>
    </font>
    <font>
      <sz val="9"/>
      <color rgb="FF000000"/>
      <name val="Arial"/>
      <family val="2"/>
    </font>
    <font>
      <sz val="10"/>
      <name val="Times New Roman"/>
      <family val="1"/>
    </font>
    <font>
      <sz val="10"/>
      <name val="Arial"/>
      <family val="2"/>
    </font>
    <font>
      <b/>
      <sz val="11"/>
      <color theme="3" tint="-0.499984740745262"/>
      <name val="Calibri"/>
      <family val="2"/>
    </font>
    <font>
      <sz val="11"/>
      <color theme="1"/>
      <name val="Calibri"/>
      <family val="2"/>
    </font>
    <font>
      <sz val="11"/>
      <color theme="0"/>
      <name val="Calibri"/>
      <family val="2"/>
    </font>
    <font>
      <b/>
      <sz val="11"/>
      <color theme="0"/>
      <name val="Calibri"/>
      <family val="2"/>
    </font>
    <font>
      <sz val="11"/>
      <color rgb="FF000000"/>
      <name val="Calibri"/>
      <family val="2"/>
    </font>
    <font>
      <sz val="9"/>
      <color indexed="8"/>
      <name val="Arial"/>
    </font>
    <font>
      <b/>
      <sz val="11"/>
      <color rgb="FFFF0000"/>
      <name val="Calibri"/>
      <family val="2"/>
    </font>
    <font>
      <b/>
      <sz val="11"/>
      <color indexed="9"/>
      <name val="Calibri"/>
      <family val="2"/>
    </font>
    <font>
      <b/>
      <sz val="9"/>
      <color indexed="8"/>
      <name val="Calibri"/>
      <family val="2"/>
    </font>
    <font>
      <b/>
      <sz val="9"/>
      <name val="Calibri"/>
      <family val="2"/>
    </font>
    <font>
      <sz val="9"/>
      <color indexed="8"/>
      <name val="Calibri"/>
      <family val="2"/>
    </font>
    <font>
      <sz val="8"/>
      <color indexed="8"/>
      <name val="Calibri"/>
      <family val="2"/>
    </font>
    <font>
      <sz val="10"/>
      <color indexed="8"/>
      <name val="Calibri"/>
      <family val="2"/>
    </font>
    <font>
      <b/>
      <sz val="12"/>
      <color indexed="9"/>
      <name val="Calibri"/>
      <family val="2"/>
    </font>
    <font>
      <sz val="12"/>
      <name val="Calibri"/>
      <family val="2"/>
    </font>
    <font>
      <b/>
      <sz val="11"/>
      <color indexed="8"/>
      <name val="Calibri"/>
      <family val="2"/>
    </font>
    <font>
      <b/>
      <sz val="12"/>
      <color theme="1"/>
      <name val="Calibri"/>
      <family val="2"/>
    </font>
    <font>
      <sz val="8"/>
      <color rgb="FF000000"/>
      <name val="Calibri"/>
      <family val="2"/>
    </font>
    <font>
      <b/>
      <sz val="12"/>
      <name val="Calibri"/>
      <family val="2"/>
    </font>
    <font>
      <b/>
      <sz val="14"/>
      <color indexed="9"/>
      <name val="Calibri"/>
      <family val="2"/>
    </font>
    <font>
      <b/>
      <sz val="9"/>
      <color theme="1"/>
      <name val="Calibri"/>
      <family val="2"/>
    </font>
    <font>
      <u/>
      <sz val="10"/>
      <name val="Calibri"/>
      <family val="2"/>
    </font>
    <font>
      <sz val="10"/>
      <name val="Arial"/>
    </font>
  </fonts>
  <fills count="19">
    <fill>
      <patternFill patternType="none"/>
    </fill>
    <fill>
      <patternFill patternType="gray125"/>
    </fill>
    <fill>
      <patternFill patternType="solid">
        <fgColor rgb="FF538ED5"/>
        <bgColor rgb="FF000000"/>
      </patternFill>
    </fill>
    <fill>
      <patternFill patternType="solid">
        <fgColor rgb="FFC0504D"/>
        <bgColor rgb="FF000000"/>
      </patternFill>
    </fill>
    <fill>
      <patternFill patternType="solid">
        <fgColor rgb="FF8DB4E3"/>
        <bgColor rgb="FF000000"/>
      </patternFill>
    </fill>
    <fill>
      <patternFill patternType="solid">
        <fgColor theme="3"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5"/>
        <bgColor indexed="64"/>
      </patternFill>
    </fill>
    <fill>
      <patternFill patternType="solid">
        <fgColor indexed="41"/>
        <bgColor indexed="64"/>
      </patternFill>
    </fill>
    <fill>
      <patternFill patternType="solid">
        <fgColor theme="3" tint="0.59999389629810485"/>
        <bgColor rgb="FF000000"/>
      </patternFill>
    </fill>
    <fill>
      <patternFill patternType="solid">
        <fgColor theme="8" tint="0.39997558519241921"/>
        <bgColor rgb="FF000000"/>
      </patternFill>
    </fill>
    <fill>
      <patternFill patternType="solid">
        <fgColor theme="8" tint="0.39997558519241921"/>
        <bgColor indexed="64"/>
      </patternFill>
    </fill>
    <fill>
      <patternFill patternType="solid">
        <fgColor theme="4" tint="0.79998168889431442"/>
        <bgColor indexed="64"/>
      </patternFill>
    </fill>
    <fill>
      <patternFill patternType="solid">
        <fgColor rgb="FF99CCFF"/>
        <bgColor indexed="64"/>
      </patternFill>
    </fill>
    <fill>
      <patternFill patternType="solid">
        <fgColor rgb="FF8497B0"/>
        <bgColor indexed="64"/>
      </patternFill>
    </fill>
    <fill>
      <patternFill patternType="solid">
        <fgColor rgb="FF222B35"/>
        <bgColor indexed="64"/>
      </patternFill>
    </fill>
    <fill>
      <patternFill patternType="solid">
        <fgColor rgb="FF99CCFF"/>
        <bgColor rgb="FF000000"/>
      </patternFill>
    </fill>
    <fill>
      <patternFill patternType="solid">
        <fgColor rgb="FFDCE6F1"/>
        <bgColor indexed="64"/>
      </patternFill>
    </fill>
  </fills>
  <borders count="2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8"/>
      </left>
      <right/>
      <top/>
      <bottom/>
      <diagonal/>
    </border>
  </borders>
  <cellStyleXfs count="31">
    <xf numFmtId="0" fontId="0" fillId="0" borderId="0"/>
    <xf numFmtId="43" fontId="1" fillId="0" borderId="0" applyFont="0" applyFill="0" applyBorder="0" applyAlignment="0" applyProtection="0"/>
    <xf numFmtId="0" fontId="2" fillId="0" borderId="0"/>
    <xf numFmtId="0" fontId="11" fillId="0" borderId="0"/>
    <xf numFmtId="0" fontId="2" fillId="0" borderId="0"/>
    <xf numFmtId="167" fontId="2" fillId="0" borderId="0" applyFont="0" applyFill="0" applyBorder="0" applyAlignment="0" applyProtection="0"/>
    <xf numFmtId="0" fontId="2" fillId="0" borderId="0" applyNumberFormat="0" applyFill="0" applyBorder="0" applyAlignment="0" applyProtection="0"/>
    <xf numFmtId="0" fontId="2" fillId="0" borderId="0"/>
    <xf numFmtId="0" fontId="1" fillId="0" borderId="0"/>
    <xf numFmtId="176" fontId="2" fillId="0" borderId="0" applyFont="0" applyFill="0" applyBorder="0" applyAlignment="0" applyProtection="0"/>
    <xf numFmtId="0" fontId="2" fillId="0" borderId="0"/>
    <xf numFmtId="0" fontId="1" fillId="0" borderId="0"/>
    <xf numFmtId="0" fontId="48" fillId="0" borderId="0" applyNumberFormat="0" applyFill="0" applyBorder="0" applyAlignment="0" applyProtection="0">
      <alignment vertical="top"/>
      <protection locked="0"/>
    </xf>
    <xf numFmtId="0" fontId="49" fillId="0" borderId="0"/>
    <xf numFmtId="43" fontId="2" fillId="0" borderId="0" applyFont="0" applyFill="0" applyBorder="0" applyAlignment="0" applyProtection="0"/>
    <xf numFmtId="178" fontId="50" fillId="0" borderId="0"/>
    <xf numFmtId="0" fontId="51" fillId="0" borderId="0"/>
    <xf numFmtId="0" fontId="2" fillId="0" borderId="0"/>
    <xf numFmtId="0" fontId="1" fillId="0" borderId="0"/>
    <xf numFmtId="0" fontId="52" fillId="0" borderId="0"/>
    <xf numFmtId="0" fontId="2" fillId="0" borderId="0"/>
    <xf numFmtId="0" fontId="1" fillId="0" borderId="0"/>
    <xf numFmtId="13" fontId="2" fillId="0" borderId="0" applyFont="0" applyFill="0" applyProtection="0"/>
    <xf numFmtId="0" fontId="57" fillId="0" borderId="0"/>
    <xf numFmtId="0" fontId="58" fillId="0" borderId="0"/>
    <xf numFmtId="0" fontId="2" fillId="0" borderId="0"/>
    <xf numFmtId="0" fontId="51" fillId="0" borderId="0"/>
    <xf numFmtId="0" fontId="2" fillId="0" borderId="0"/>
    <xf numFmtId="0" fontId="81" fillId="0" borderId="0"/>
    <xf numFmtId="0" fontId="48" fillId="0" borderId="0" applyNumberFormat="0" applyFill="0" applyBorder="0" applyAlignment="0" applyProtection="0">
      <alignment vertical="top"/>
      <protection locked="0"/>
    </xf>
    <xf numFmtId="0" fontId="2" fillId="0" borderId="0"/>
  </cellStyleXfs>
  <cellXfs count="1258">
    <xf numFmtId="0" fontId="0" fillId="0" borderId="0" xfId="0"/>
    <xf numFmtId="0" fontId="4" fillId="3" borderId="0" xfId="0" applyFont="1" applyFill="1" applyBorder="1" applyAlignment="1">
      <alignment vertical="center" wrapText="1"/>
    </xf>
    <xf numFmtId="0" fontId="3" fillId="0" borderId="0" xfId="0" applyFont="1" applyBorder="1"/>
    <xf numFmtId="0" fontId="5" fillId="0" borderId="1" xfId="2" applyFont="1" applyFill="1" applyBorder="1" applyAlignment="1"/>
    <xf numFmtId="41" fontId="6" fillId="4" borderId="0" xfId="0" applyNumberFormat="1" applyFont="1" applyFill="1" applyBorder="1" applyAlignment="1">
      <alignment vertical="center" wrapText="1"/>
    </xf>
    <xf numFmtId="0" fontId="3" fillId="0" borderId="0" xfId="2" applyFont="1" applyFill="1" applyBorder="1" applyAlignment="1">
      <alignment horizontal="left"/>
    </xf>
    <xf numFmtId="3" fontId="3" fillId="0" borderId="0" xfId="2" applyNumberFormat="1" applyFont="1" applyFill="1" applyBorder="1" applyAlignment="1">
      <alignment horizontal="right"/>
    </xf>
    <xf numFmtId="0" fontId="6" fillId="4" borderId="0" xfId="0" applyFont="1" applyFill="1" applyBorder="1" applyAlignment="1">
      <alignment vertical="center" wrapText="1"/>
    </xf>
    <xf numFmtId="164" fontId="3" fillId="0" borderId="0" xfId="2" applyNumberFormat="1" applyFont="1" applyFill="1" applyBorder="1" applyAlignment="1">
      <alignment horizontal="right"/>
    </xf>
    <xf numFmtId="0" fontId="7" fillId="0" borderId="0" xfId="0" applyFont="1" applyBorder="1" applyAlignment="1">
      <alignment horizontal="left" vertical="top" wrapText="1"/>
    </xf>
    <xf numFmtId="165" fontId="8" fillId="0" borderId="0" xfId="1" applyNumberFormat="1" applyFont="1" applyFill="1" applyBorder="1" applyAlignment="1" applyProtection="1">
      <alignment horizontal="right" vertical="center"/>
    </xf>
    <xf numFmtId="0" fontId="3" fillId="4" borderId="0" xfId="2" applyFont="1" applyFill="1" applyBorder="1" applyAlignment="1">
      <alignment horizontal="left"/>
    </xf>
    <xf numFmtId="49" fontId="3" fillId="0" borderId="0" xfId="2" applyNumberFormat="1" applyFont="1" applyBorder="1" applyAlignment="1">
      <alignment horizontal="left"/>
    </xf>
    <xf numFmtId="49" fontId="5" fillId="4" borderId="0" xfId="2" applyNumberFormat="1" applyFont="1" applyFill="1" applyBorder="1" applyAlignment="1">
      <alignment horizontal="left"/>
    </xf>
    <xf numFmtId="49" fontId="3" fillId="4" borderId="0" xfId="2" applyNumberFormat="1" applyFont="1" applyFill="1" applyBorder="1" applyAlignment="1">
      <alignment horizontal="left"/>
    </xf>
    <xf numFmtId="0" fontId="3" fillId="0" borderId="0" xfId="2" applyFont="1" applyBorder="1" applyAlignment="1">
      <alignment horizontal="left" vertical="center"/>
    </xf>
    <xf numFmtId="0" fontId="3" fillId="0" borderId="0" xfId="2" applyFont="1" applyBorder="1" applyAlignment="1">
      <alignment horizontal="right" vertical="center"/>
    </xf>
    <xf numFmtId="4" fontId="5" fillId="0" borderId="0" xfId="2" applyNumberFormat="1" applyFont="1" applyFill="1" applyBorder="1" applyAlignment="1">
      <alignment horizontal="right"/>
    </xf>
    <xf numFmtId="4" fontId="3" fillId="0" borderId="0" xfId="2" applyNumberFormat="1" applyFont="1" applyFill="1" applyBorder="1" applyAlignment="1">
      <alignment horizontal="right"/>
    </xf>
    <xf numFmtId="0" fontId="3" fillId="0" borderId="0" xfId="0" applyFont="1" applyBorder="1" applyAlignment="1">
      <alignment vertical="top" wrapText="1"/>
    </xf>
    <xf numFmtId="0" fontId="12" fillId="0" borderId="0" xfId="4" applyFont="1"/>
    <xf numFmtId="0" fontId="12" fillId="0" borderId="0" xfId="4" applyFont="1" applyAlignment="1">
      <alignment vertical="center"/>
    </xf>
    <xf numFmtId="0" fontId="20" fillId="0" borderId="0" xfId="4" applyFont="1" applyAlignment="1">
      <alignment vertical="center"/>
    </xf>
    <xf numFmtId="0" fontId="12" fillId="0" borderId="0" xfId="4" applyFont="1" applyFill="1" applyAlignment="1">
      <alignment vertical="center"/>
    </xf>
    <xf numFmtId="0" fontId="19" fillId="0" borderId="0" xfId="4" applyFont="1" applyFill="1" applyBorder="1" applyAlignment="1">
      <alignment horizontal="center" vertical="center" wrapText="1"/>
    </xf>
    <xf numFmtId="0" fontId="20" fillId="0" borderId="0" xfId="4" applyFont="1" applyFill="1" applyBorder="1" applyAlignment="1">
      <alignment horizontal="center" vertical="center"/>
    </xf>
    <xf numFmtId="0" fontId="12" fillId="0" borderId="0" xfId="4" applyFont="1" applyBorder="1"/>
    <xf numFmtId="0" fontId="12" fillId="0" borderId="0" xfId="4" applyFont="1" applyBorder="1" applyAlignment="1">
      <alignment vertical="center"/>
    </xf>
    <xf numFmtId="0" fontId="20" fillId="0" borderId="0" xfId="4" applyFont="1" applyBorder="1"/>
    <xf numFmtId="0" fontId="12" fillId="0" borderId="0" xfId="4" applyFont="1" applyFill="1" applyBorder="1"/>
    <xf numFmtId="0" fontId="26" fillId="0" borderId="0" xfId="4" applyFont="1" applyFill="1" applyBorder="1" applyAlignment="1">
      <alignment horizontal="center" vertical="center" wrapText="1"/>
    </xf>
    <xf numFmtId="0" fontId="17" fillId="0" borderId="0" xfId="4" applyFont="1" applyFill="1" applyBorder="1" applyAlignment="1">
      <alignment vertical="center" wrapText="1"/>
    </xf>
    <xf numFmtId="0" fontId="12" fillId="0" borderId="0" xfId="4" applyFont="1" applyFill="1"/>
    <xf numFmtId="0" fontId="12" fillId="0" borderId="0" xfId="4" applyFont="1" applyFill="1" applyBorder="1" applyAlignment="1">
      <alignment vertical="center"/>
    </xf>
    <xf numFmtId="166" fontId="16" fillId="0" borderId="0" xfId="4" applyNumberFormat="1" applyFont="1" applyFill="1" applyBorder="1" applyAlignment="1">
      <alignment horizontal="right" vertical="center"/>
    </xf>
    <xf numFmtId="41" fontId="17" fillId="0" borderId="0" xfId="4" applyNumberFormat="1" applyFont="1" applyFill="1" applyBorder="1" applyAlignment="1">
      <alignment horizontal="right" vertical="top"/>
    </xf>
    <xf numFmtId="0" fontId="25" fillId="0" borderId="0" xfId="4" applyFont="1" applyAlignment="1">
      <alignment vertical="center"/>
    </xf>
    <xf numFmtId="0" fontId="28" fillId="0" borderId="0" xfId="4" applyFont="1" applyAlignment="1">
      <alignment vertical="center"/>
    </xf>
    <xf numFmtId="0" fontId="20" fillId="0" borderId="0" xfId="4" applyFont="1" applyBorder="1" applyAlignment="1">
      <alignment vertical="center"/>
    </xf>
    <xf numFmtId="0" fontId="23" fillId="0" borderId="0" xfId="4" applyFont="1" applyAlignment="1">
      <alignment vertical="center"/>
    </xf>
    <xf numFmtId="0" fontId="25" fillId="0" borderId="0" xfId="4" applyFont="1" applyFill="1" applyAlignment="1">
      <alignment vertical="center"/>
    </xf>
    <xf numFmtId="0" fontId="12" fillId="0" borderId="0" xfId="4" applyFont="1" applyAlignment="1">
      <alignment horizontal="right"/>
    </xf>
    <xf numFmtId="0" fontId="23" fillId="0" borderId="0" xfId="4" applyFont="1"/>
    <xf numFmtId="0" fontId="25" fillId="0" borderId="0" xfId="4" applyFont="1"/>
    <xf numFmtId="0" fontId="25" fillId="0" borderId="0" xfId="4" applyFont="1" applyBorder="1" applyAlignment="1">
      <alignment horizontal="center" vertical="center"/>
    </xf>
    <xf numFmtId="0" fontId="24" fillId="0" borderId="0" xfId="4" applyFont="1" applyBorder="1" applyAlignment="1">
      <alignment horizontal="center" vertical="center" wrapText="1"/>
    </xf>
    <xf numFmtId="0" fontId="23" fillId="0" borderId="0" xfId="4" applyFont="1" applyBorder="1" applyAlignment="1">
      <alignment vertical="center"/>
    </xf>
    <xf numFmtId="0" fontId="24" fillId="0" borderId="0" xfId="4" applyFont="1" applyFill="1" applyBorder="1" applyAlignment="1">
      <alignment horizontal="center" vertical="center" wrapText="1"/>
    </xf>
    <xf numFmtId="0" fontId="23" fillId="0" borderId="0" xfId="4" applyFont="1" applyFill="1" applyBorder="1" applyAlignment="1">
      <alignment horizontal="center" vertical="center"/>
    </xf>
    <xf numFmtId="0" fontId="20" fillId="0" borderId="0" xfId="4" applyFont="1" applyFill="1" applyBorder="1"/>
    <xf numFmtId="41" fontId="15" fillId="0" borderId="0" xfId="4" applyNumberFormat="1" applyFont="1" applyFill="1" applyBorder="1" applyAlignment="1">
      <alignment horizontal="right" vertical="center"/>
    </xf>
    <xf numFmtId="41" fontId="16" fillId="0" borderId="0" xfId="4" applyNumberFormat="1" applyFont="1" applyFill="1" applyBorder="1" applyAlignment="1">
      <alignment horizontal="right" vertical="top"/>
    </xf>
    <xf numFmtId="41" fontId="17" fillId="0" borderId="0" xfId="4" applyNumberFormat="1" applyFont="1" applyFill="1" applyBorder="1" applyAlignment="1">
      <alignment vertical="center" wrapText="1"/>
    </xf>
    <xf numFmtId="41" fontId="12" fillId="0" borderId="0" xfId="4" applyNumberFormat="1" applyFont="1" applyFill="1" applyBorder="1" applyAlignment="1">
      <alignment horizontal="right"/>
    </xf>
    <xf numFmtId="0" fontId="20" fillId="0" borderId="0" xfId="4" applyFont="1" applyFill="1" applyBorder="1" applyAlignment="1">
      <alignment horizontal="center" vertical="center" wrapText="1"/>
    </xf>
    <xf numFmtId="0" fontId="12" fillId="0" borderId="0" xfId="6" applyFont="1" applyFill="1" applyBorder="1"/>
    <xf numFmtId="0" fontId="12" fillId="0" borderId="0" xfId="6" applyFont="1" applyFill="1" applyBorder="1" applyAlignment="1">
      <alignment horizontal="right"/>
    </xf>
    <xf numFmtId="0" fontId="12" fillId="0" borderId="0" xfId="6" applyFont="1" applyFill="1" applyBorder="1" applyAlignment="1"/>
    <xf numFmtId="0" fontId="12" fillId="0" borderId="0" xfId="6" applyFont="1" applyFill="1" applyBorder="1" applyAlignment="1">
      <alignment vertical="center"/>
    </xf>
    <xf numFmtId="0" fontId="34" fillId="0" borderId="0" xfId="0" applyFont="1"/>
    <xf numFmtId="0" fontId="0" fillId="0" borderId="0" xfId="0" applyFill="1"/>
    <xf numFmtId="0" fontId="3" fillId="0" borderId="0" xfId="2" applyFont="1" applyFill="1" applyBorder="1" applyAlignment="1">
      <alignment horizontal="right" vertical="center"/>
    </xf>
    <xf numFmtId="0" fontId="3" fillId="0" borderId="0" xfId="2" applyFont="1" applyFill="1" applyBorder="1" applyAlignment="1">
      <alignment horizontal="left" vertical="center"/>
    </xf>
    <xf numFmtId="164" fontId="20" fillId="5" borderId="0" xfId="0" applyNumberFormat="1" applyFont="1" applyFill="1" applyBorder="1" applyAlignment="1">
      <alignment horizontal="right"/>
    </xf>
    <xf numFmtId="41" fontId="20" fillId="5" borderId="0" xfId="0" applyNumberFormat="1" applyFont="1" applyFill="1" applyBorder="1" applyAlignment="1">
      <alignment horizontal="right"/>
    </xf>
    <xf numFmtId="49" fontId="5" fillId="10" borderId="0" xfId="2" applyNumberFormat="1" applyFont="1" applyFill="1" applyBorder="1" applyAlignment="1">
      <alignment horizontal="left" vertical="center"/>
    </xf>
    <xf numFmtId="164" fontId="12" fillId="4" borderId="0" xfId="2" applyNumberFormat="1" applyFont="1" applyFill="1" applyBorder="1" applyAlignment="1">
      <alignment horizontal="right"/>
    </xf>
    <xf numFmtId="41" fontId="12" fillId="4" borderId="0" xfId="2" applyNumberFormat="1" applyFont="1" applyFill="1" applyBorder="1" applyAlignment="1">
      <alignment horizontal="right"/>
    </xf>
    <xf numFmtId="164" fontId="20" fillId="4" borderId="0" xfId="2" applyNumberFormat="1" applyFont="1" applyFill="1" applyBorder="1" applyAlignment="1">
      <alignment horizontal="right"/>
    </xf>
    <xf numFmtId="164" fontId="12" fillId="0" borderId="0" xfId="0" applyNumberFormat="1" applyFont="1" applyFill="1" applyBorder="1" applyAlignment="1">
      <alignment horizontal="right"/>
    </xf>
    <xf numFmtId="41" fontId="12" fillId="0" borderId="0" xfId="0" applyNumberFormat="1" applyFont="1" applyBorder="1" applyAlignment="1">
      <alignment horizontal="right"/>
    </xf>
    <xf numFmtId="41" fontId="20" fillId="4" borderId="0" xfId="2" applyNumberFormat="1" applyFont="1" applyFill="1" applyBorder="1" applyAlignment="1">
      <alignment horizontal="right"/>
    </xf>
    <xf numFmtId="164" fontId="20" fillId="0" borderId="0" xfId="0" applyNumberFormat="1" applyFont="1" applyFill="1" applyBorder="1" applyAlignment="1">
      <alignment horizontal="right"/>
    </xf>
    <xf numFmtId="164" fontId="20" fillId="0" borderId="0" xfId="2" applyNumberFormat="1" applyFont="1" applyFill="1" applyBorder="1" applyAlignment="1">
      <alignment horizontal="right"/>
    </xf>
    <xf numFmtId="41" fontId="12" fillId="0" borderId="0" xfId="2" applyNumberFormat="1" applyFont="1" applyFill="1" applyBorder="1" applyAlignment="1">
      <alignment horizontal="right"/>
    </xf>
    <xf numFmtId="0" fontId="5" fillId="4" borderId="2" xfId="2" applyFont="1" applyFill="1" applyBorder="1" applyAlignment="1">
      <alignment horizontal="center" vertical="center"/>
    </xf>
    <xf numFmtId="41" fontId="0" fillId="0" borderId="0" xfId="0" applyNumberFormat="1"/>
    <xf numFmtId="41" fontId="3" fillId="0" borderId="0" xfId="2" applyNumberFormat="1" applyFont="1" applyBorder="1" applyAlignment="1">
      <alignment horizontal="right" vertical="center"/>
    </xf>
    <xf numFmtId="41" fontId="3" fillId="0" borderId="0" xfId="2" applyNumberFormat="1" applyFont="1" applyFill="1" applyBorder="1" applyAlignment="1">
      <alignment horizontal="right"/>
    </xf>
    <xf numFmtId="41" fontId="5" fillId="0" borderId="1" xfId="2" applyNumberFormat="1" applyFont="1" applyFill="1" applyBorder="1" applyAlignment="1"/>
    <xf numFmtId="41" fontId="5" fillId="0" borderId="0" xfId="2" applyNumberFormat="1" applyFont="1" applyFill="1" applyBorder="1" applyAlignment="1">
      <alignment horizontal="right"/>
    </xf>
    <xf numFmtId="41" fontId="3" fillId="0" borderId="0" xfId="0" applyNumberFormat="1" applyFont="1" applyFill="1" applyBorder="1" applyAlignment="1">
      <alignment horizontal="right"/>
    </xf>
    <xf numFmtId="0" fontId="12" fillId="6" borderId="0" xfId="4" applyFont="1" applyFill="1" applyBorder="1"/>
    <xf numFmtId="0" fontId="12" fillId="6" borderId="0" xfId="4" applyFont="1" applyFill="1" applyBorder="1" applyAlignment="1">
      <alignment horizontal="center" vertical="center" wrapText="1"/>
    </xf>
    <xf numFmtId="3" fontId="12" fillId="6" borderId="0" xfId="4" applyNumberFormat="1" applyFont="1" applyFill="1" applyBorder="1" applyAlignment="1">
      <alignment horizontal="center" vertical="center" wrapText="1"/>
    </xf>
    <xf numFmtId="0" fontId="12" fillId="0" borderId="0" xfId="4" applyFont="1" applyFill="1" applyBorder="1" applyAlignment="1">
      <alignment horizontal="center"/>
    </xf>
    <xf numFmtId="0" fontId="12" fillId="6" borderId="0" xfId="4" applyFont="1" applyFill="1" applyBorder="1" applyAlignment="1">
      <alignment horizontal="center"/>
    </xf>
    <xf numFmtId="0" fontId="25" fillId="6" borderId="0" xfId="4" applyFont="1" applyFill="1" applyBorder="1"/>
    <xf numFmtId="0" fontId="25" fillId="6" borderId="0" xfId="4" applyFont="1" applyFill="1" applyBorder="1" applyAlignment="1">
      <alignment horizontal="centerContinuous"/>
    </xf>
    <xf numFmtId="0" fontId="23" fillId="6" borderId="0" xfId="4" applyFont="1" applyFill="1" applyBorder="1" applyAlignment="1">
      <alignment horizontal="centerContinuous"/>
    </xf>
    <xf numFmtId="3" fontId="12" fillId="0" borderId="0" xfId="4" applyNumberFormat="1" applyFont="1" applyFill="1" applyBorder="1"/>
    <xf numFmtId="0" fontId="35" fillId="0" borderId="0" xfId="4" applyFont="1" applyFill="1" applyBorder="1" applyAlignment="1">
      <alignment horizontal="left" vertical="center"/>
    </xf>
    <xf numFmtId="0" fontId="12" fillId="0" borderId="0" xfId="4" applyFont="1" applyBorder="1" applyAlignment="1">
      <alignment horizontal="left" vertical="center"/>
    </xf>
    <xf numFmtId="41" fontId="12" fillId="0" borderId="0" xfId="4" applyNumberFormat="1" applyFont="1" applyFill="1" applyBorder="1" applyAlignment="1">
      <alignment horizontal="center" vertical="center"/>
    </xf>
    <xf numFmtId="41" fontId="12" fillId="0" borderId="0" xfId="4" applyNumberFormat="1" applyFont="1" applyBorder="1" applyAlignment="1">
      <alignment horizontal="center" vertical="center"/>
    </xf>
    <xf numFmtId="0" fontId="12" fillId="0" borderId="0" xfId="4" applyFont="1" applyBorder="1" applyAlignment="1">
      <alignment vertical="center" wrapText="1"/>
    </xf>
    <xf numFmtId="41" fontId="12" fillId="0" borderId="0" xfId="4" applyNumberFormat="1" applyFont="1" applyFill="1" applyBorder="1" applyAlignment="1">
      <alignment horizontal="center" vertical="center" wrapText="1"/>
    </xf>
    <xf numFmtId="41" fontId="16" fillId="0" borderId="0" xfId="4" applyNumberFormat="1" applyFont="1" applyFill="1" applyBorder="1" applyAlignment="1">
      <alignment horizontal="center" vertical="center"/>
    </xf>
    <xf numFmtId="0" fontId="23" fillId="0" borderId="0" xfId="4" applyFont="1" applyBorder="1" applyAlignment="1">
      <alignment horizontal="center"/>
    </xf>
    <xf numFmtId="0" fontId="23" fillId="0" borderId="0" xfId="4" applyFont="1" applyBorder="1" applyAlignment="1"/>
    <xf numFmtId="168" fontId="12" fillId="0" borderId="0" xfId="4" applyNumberFormat="1" applyFont="1"/>
    <xf numFmtId="0" fontId="20" fillId="0" borderId="0" xfId="4" applyFont="1" applyBorder="1" applyAlignment="1" applyProtection="1">
      <alignment horizontal="left" vertical="center" wrapText="1"/>
    </xf>
    <xf numFmtId="168" fontId="20" fillId="0" borderId="0" xfId="4" applyNumberFormat="1" applyFont="1" applyBorder="1" applyAlignment="1" applyProtection="1">
      <alignment horizontal="left" vertical="center" wrapText="1"/>
    </xf>
    <xf numFmtId="1" fontId="20" fillId="0" borderId="0" xfId="4" applyNumberFormat="1" applyFont="1" applyBorder="1" applyAlignment="1" applyProtection="1">
      <alignment horizontal="left" vertical="center" wrapText="1"/>
    </xf>
    <xf numFmtId="3" fontId="20" fillId="0" borderId="0" xfId="4" applyNumberFormat="1" applyFont="1" applyBorder="1" applyAlignment="1" applyProtection="1">
      <alignment horizontal="left" vertical="center" wrapText="1"/>
    </xf>
    <xf numFmtId="0" fontId="20" fillId="0" borderId="0" xfId="4" applyFont="1" applyBorder="1" applyAlignment="1">
      <alignment vertical="top"/>
    </xf>
    <xf numFmtId="0" fontId="13" fillId="0" borderId="0" xfId="4" applyFont="1" applyFill="1"/>
    <xf numFmtId="0" fontId="13" fillId="0" borderId="0" xfId="4" applyFont="1" applyFill="1" applyBorder="1"/>
    <xf numFmtId="0" fontId="27" fillId="0" borderId="0" xfId="4" applyFont="1" applyFill="1" applyBorder="1" applyAlignment="1">
      <alignment vertical="top"/>
    </xf>
    <xf numFmtId="0" fontId="27" fillId="0" borderId="0" xfId="4" applyFont="1" applyFill="1" applyBorder="1" applyAlignment="1">
      <alignment vertical="center"/>
    </xf>
    <xf numFmtId="168" fontId="13" fillId="0" borderId="0" xfId="4" applyNumberFormat="1" applyFont="1" applyFill="1"/>
    <xf numFmtId="2" fontId="13" fillId="0" borderId="0" xfId="4" applyNumberFormat="1" applyFont="1" applyFill="1" applyBorder="1"/>
    <xf numFmtId="1" fontId="13" fillId="0" borderId="0" xfId="4" applyNumberFormat="1" applyFont="1" applyFill="1" applyBorder="1" applyAlignment="1" applyProtection="1">
      <alignment horizontal="right"/>
    </xf>
    <xf numFmtId="1" fontId="13" fillId="0" borderId="0" xfId="4" applyNumberFormat="1" applyFont="1" applyFill="1" applyBorder="1" applyAlignment="1"/>
    <xf numFmtId="0" fontId="27" fillId="0" borderId="0" xfId="4" applyFont="1" applyFill="1" applyBorder="1" applyAlignment="1" applyProtection="1">
      <alignment horizontal="left"/>
    </xf>
    <xf numFmtId="0" fontId="27" fillId="0" borderId="0" xfId="4" applyFont="1" applyFill="1" applyBorder="1" applyAlignment="1"/>
    <xf numFmtId="169" fontId="12" fillId="0" borderId="0" xfId="4" applyNumberFormat="1" applyFont="1" applyFill="1" applyBorder="1" applyAlignment="1" applyProtection="1">
      <alignment horizontal="right" vertical="center"/>
    </xf>
    <xf numFmtId="41" fontId="18" fillId="0" borderId="0" xfId="7" applyNumberFormat="1" applyFont="1" applyFill="1" applyBorder="1" applyAlignment="1" applyProtection="1">
      <alignment horizontal="right" vertical="center"/>
    </xf>
    <xf numFmtId="41" fontId="12" fillId="0" borderId="0" xfId="4" applyNumberFormat="1" applyFont="1" applyFill="1" applyBorder="1" applyAlignment="1" applyProtection="1">
      <alignment horizontal="right" vertical="center"/>
    </xf>
    <xf numFmtId="41" fontId="18" fillId="0" borderId="0" xfId="4" applyNumberFormat="1" applyFont="1" applyBorder="1" applyAlignment="1">
      <alignment horizontal="right"/>
    </xf>
    <xf numFmtId="0" fontId="12" fillId="0" borderId="0" xfId="4" applyFont="1" applyBorder="1" applyAlignment="1" applyProtection="1">
      <alignment horizontal="left" vertical="center"/>
    </xf>
    <xf numFmtId="41" fontId="12" fillId="0" borderId="0" xfId="4" applyNumberFormat="1" applyFont="1" applyFill="1" applyBorder="1" applyAlignment="1" applyProtection="1">
      <alignment vertical="center"/>
    </xf>
    <xf numFmtId="41" fontId="12" fillId="0" borderId="0" xfId="4" applyNumberFormat="1" applyFont="1" applyFill="1" applyBorder="1" applyAlignment="1">
      <alignment vertical="center"/>
    </xf>
    <xf numFmtId="41" fontId="18" fillId="0" borderId="0" xfId="4" applyNumberFormat="1" applyFont="1" applyBorder="1" applyAlignment="1">
      <alignment vertical="center"/>
    </xf>
    <xf numFmtId="0" fontId="12" fillId="0" borderId="0" xfId="4" applyFont="1" applyFill="1" applyBorder="1" applyAlignment="1" applyProtection="1">
      <alignment horizontal="left" vertical="center"/>
    </xf>
    <xf numFmtId="41" fontId="16" fillId="0" borderId="0" xfId="4" applyNumberFormat="1" applyFont="1" applyFill="1" applyBorder="1" applyAlignment="1">
      <alignment vertical="center"/>
    </xf>
    <xf numFmtId="168" fontId="12" fillId="0" borderId="0" xfId="4" applyNumberFormat="1" applyFont="1" applyFill="1"/>
    <xf numFmtId="3" fontId="12" fillId="0" borderId="0" xfId="4" applyNumberFormat="1" applyFont="1" applyBorder="1"/>
    <xf numFmtId="0" fontId="2" fillId="0" borderId="0" xfId="7"/>
    <xf numFmtId="0" fontId="12" fillId="0" borderId="0" xfId="7" applyFont="1"/>
    <xf numFmtId="0" fontId="12" fillId="0" borderId="0" xfId="7" applyFont="1" applyBorder="1"/>
    <xf numFmtId="0" fontId="12" fillId="0" borderId="0" xfId="7" applyFont="1" applyBorder="1" applyAlignment="1">
      <alignment vertical="center"/>
    </xf>
    <xf numFmtId="0" fontId="12" fillId="0" borderId="0" xfId="7" applyFont="1" applyAlignment="1">
      <alignment vertical="center"/>
    </xf>
    <xf numFmtId="168" fontId="12" fillId="0" borderId="0" xfId="7" applyNumberFormat="1" applyFont="1" applyBorder="1" applyAlignment="1">
      <alignment vertical="center"/>
    </xf>
    <xf numFmtId="168" fontId="12" fillId="0" borderId="0" xfId="7" applyNumberFormat="1" applyFont="1" applyFill="1" applyBorder="1" applyAlignment="1">
      <alignment horizontal="center" vertical="center"/>
    </xf>
    <xf numFmtId="0" fontId="12" fillId="0" borderId="0" xfId="7" applyFont="1" applyBorder="1" applyAlignment="1">
      <alignment horizontal="center" vertical="center"/>
    </xf>
    <xf numFmtId="0" fontId="12" fillId="0" borderId="0" xfId="7" applyFont="1" applyBorder="1" applyAlignment="1" applyProtection="1">
      <alignment horizontal="left" vertical="center"/>
    </xf>
    <xf numFmtId="37" fontId="12" fillId="0" borderId="0" xfId="7" applyNumberFormat="1" applyFont="1" applyBorder="1" applyAlignment="1">
      <alignment vertical="center"/>
    </xf>
    <xf numFmtId="41" fontId="22" fillId="0" borderId="0" xfId="7" applyNumberFormat="1" applyFont="1" applyFill="1" applyBorder="1" applyAlignment="1">
      <alignment horizontal="right" vertical="center"/>
    </xf>
    <xf numFmtId="170" fontId="37" fillId="0" borderId="0" xfId="7" applyNumberFormat="1" applyFont="1" applyBorder="1" applyAlignment="1">
      <alignment vertical="center"/>
    </xf>
    <xf numFmtId="0" fontId="37" fillId="0" borderId="0" xfId="7" applyFont="1" applyBorder="1" applyAlignment="1">
      <alignment vertical="center"/>
    </xf>
    <xf numFmtId="37" fontId="12" fillId="0" borderId="0" xfId="7" applyNumberFormat="1" applyFont="1" applyBorder="1" applyAlignment="1" applyProtection="1">
      <alignment vertical="center"/>
    </xf>
    <xf numFmtId="171" fontId="12" fillId="0" borderId="0" xfId="7" applyNumberFormat="1" applyFont="1" applyBorder="1" applyAlignment="1">
      <alignment vertical="center"/>
    </xf>
    <xf numFmtId="170" fontId="37" fillId="0" borderId="0" xfId="7" applyNumberFormat="1" applyFont="1" applyBorder="1" applyAlignment="1" applyProtection="1">
      <alignment horizontal="right" vertical="center"/>
    </xf>
    <xf numFmtId="37" fontId="37" fillId="0" borderId="0" xfId="7" applyNumberFormat="1" applyFont="1" applyBorder="1" applyAlignment="1" applyProtection="1">
      <alignment vertical="center"/>
    </xf>
    <xf numFmtId="0" fontId="37" fillId="0" borderId="0" xfId="7" applyFont="1" applyBorder="1" applyAlignment="1" applyProtection="1">
      <alignment horizontal="left" vertical="center"/>
    </xf>
    <xf numFmtId="172" fontId="37" fillId="0" borderId="0" xfId="7" applyNumberFormat="1" applyFont="1" applyBorder="1" applyAlignment="1" applyProtection="1">
      <alignment vertical="center"/>
    </xf>
    <xf numFmtId="0" fontId="37" fillId="0" borderId="0" xfId="7" applyFont="1" applyBorder="1" applyAlignment="1">
      <alignment horizontal="left" vertical="center"/>
    </xf>
    <xf numFmtId="0" fontId="12" fillId="0" borderId="0" xfId="7" applyFont="1" applyFill="1" applyBorder="1" applyAlignment="1">
      <alignment vertical="center"/>
    </xf>
    <xf numFmtId="170" fontId="37" fillId="0" borderId="0" xfId="7" applyNumberFormat="1" applyFont="1" applyBorder="1" applyAlignment="1" applyProtection="1">
      <alignment vertical="center"/>
    </xf>
    <xf numFmtId="172" fontId="40" fillId="0" borderId="0" xfId="7" applyNumberFormat="1" applyFont="1" applyFill="1" applyBorder="1" applyAlignment="1" applyProtection="1">
      <alignment horizontal="center" vertical="center"/>
    </xf>
    <xf numFmtId="37" fontId="40" fillId="0" borderId="0" xfId="7" applyNumberFormat="1" applyFont="1" applyFill="1" applyBorder="1" applyAlignment="1" applyProtection="1">
      <alignment vertical="center"/>
    </xf>
    <xf numFmtId="0" fontId="40" fillId="0" borderId="0" xfId="7" applyFont="1" applyFill="1" applyBorder="1" applyAlignment="1">
      <alignment vertical="center"/>
    </xf>
    <xf numFmtId="0" fontId="40" fillId="0" borderId="0" xfId="7" applyFont="1" applyFill="1" applyBorder="1" applyAlignment="1" applyProtection="1">
      <alignment horizontal="left" vertical="center"/>
    </xf>
    <xf numFmtId="0" fontId="40" fillId="0" borderId="0" xfId="7" applyFont="1" applyFill="1" applyBorder="1" applyAlignment="1" applyProtection="1">
      <alignment vertical="center"/>
    </xf>
    <xf numFmtId="0" fontId="40" fillId="0" borderId="0" xfId="7" applyFont="1" applyFill="1" applyBorder="1" applyAlignment="1" applyProtection="1">
      <alignment horizontal="center" vertical="center"/>
    </xf>
    <xf numFmtId="0" fontId="40" fillId="0" borderId="0" xfId="7" applyFont="1" applyFill="1" applyBorder="1" applyAlignment="1">
      <alignment horizontal="center" vertical="center"/>
    </xf>
    <xf numFmtId="41" fontId="21" fillId="0" borderId="0" xfId="7" applyNumberFormat="1" applyFont="1" applyFill="1" applyBorder="1" applyAlignment="1">
      <alignment horizontal="right" vertical="center"/>
    </xf>
    <xf numFmtId="173" fontId="12" fillId="0" borderId="0" xfId="7" applyNumberFormat="1" applyFont="1" applyBorder="1" applyAlignment="1">
      <alignment vertical="center"/>
    </xf>
    <xf numFmtId="0" fontId="21" fillId="0" borderId="0" xfId="7" applyFont="1" applyBorder="1" applyAlignment="1">
      <alignment vertical="center"/>
    </xf>
    <xf numFmtId="0" fontId="23" fillId="0" borderId="0" xfId="7" applyFont="1" applyBorder="1" applyAlignment="1">
      <alignment horizontal="center"/>
    </xf>
    <xf numFmtId="0" fontId="25" fillId="0" borderId="0" xfId="7" applyFont="1" applyBorder="1" applyAlignment="1">
      <alignment vertical="center"/>
    </xf>
    <xf numFmtId="0" fontId="21" fillId="0" borderId="0" xfId="7" applyFont="1" applyBorder="1"/>
    <xf numFmtId="0" fontId="21" fillId="0" borderId="0" xfId="7" applyFont="1" applyFill="1" applyBorder="1"/>
    <xf numFmtId="0" fontId="22" fillId="0" borderId="0" xfId="7" applyFont="1" applyFill="1" applyBorder="1"/>
    <xf numFmtId="0" fontId="27" fillId="0" borderId="0" xfId="7" applyFont="1" applyFill="1" applyBorder="1"/>
    <xf numFmtId="41" fontId="38" fillId="0" borderId="0" xfId="8" applyNumberFormat="1" applyFont="1" applyBorder="1"/>
    <xf numFmtId="0" fontId="21" fillId="0" borderId="0" xfId="7" applyFont="1" applyFill="1" applyBorder="1" applyAlignment="1"/>
    <xf numFmtId="0" fontId="22" fillId="0" borderId="0" xfId="7" applyFont="1" applyFill="1" applyBorder="1" applyAlignment="1"/>
    <xf numFmtId="174" fontId="12" fillId="0" borderId="0" xfId="7" applyNumberFormat="1" applyFont="1" applyBorder="1" applyAlignment="1" applyProtection="1"/>
    <xf numFmtId="41" fontId="12" fillId="0" borderId="0" xfId="7" applyNumberFormat="1" applyFont="1" applyFill="1" applyBorder="1" applyAlignment="1" applyProtection="1"/>
    <xf numFmtId="168" fontId="21" fillId="0" borderId="0" xfId="7" applyNumberFormat="1" applyFont="1" applyBorder="1"/>
    <xf numFmtId="0" fontId="21" fillId="0" borderId="0" xfId="7" applyFont="1" applyFill="1" applyBorder="1" applyAlignment="1">
      <alignment vertical="center"/>
    </xf>
    <xf numFmtId="0" fontId="41" fillId="0" borderId="0" xfId="7" applyFont="1" applyBorder="1"/>
    <xf numFmtId="0" fontId="22" fillId="0" borderId="0" xfId="7" applyFont="1" applyBorder="1"/>
    <xf numFmtId="3" fontId="21" fillId="0" borderId="0" xfId="7" applyNumberFormat="1" applyFont="1" applyBorder="1"/>
    <xf numFmtId="3" fontId="21" fillId="0" borderId="0" xfId="7" applyNumberFormat="1" applyFont="1" applyFill="1" applyBorder="1"/>
    <xf numFmtId="2" fontId="21" fillId="0" borderId="0" xfId="7" applyNumberFormat="1" applyFont="1" applyBorder="1"/>
    <xf numFmtId="164" fontId="21" fillId="0" borderId="0" xfId="7" applyNumberFormat="1" applyFont="1" applyBorder="1"/>
    <xf numFmtId="0" fontId="13" fillId="0" borderId="0" xfId="7" applyFont="1" applyBorder="1"/>
    <xf numFmtId="0" fontId="27" fillId="0" borderId="0" xfId="7" applyFont="1" applyBorder="1"/>
    <xf numFmtId="175" fontId="21" fillId="0" borderId="0" xfId="7" applyNumberFormat="1" applyFont="1" applyBorder="1"/>
    <xf numFmtId="0" fontId="27" fillId="0" borderId="0" xfId="7" applyFont="1" applyBorder="1" applyAlignment="1" applyProtection="1">
      <alignment horizontal="left"/>
    </xf>
    <xf numFmtId="0" fontId="13" fillId="0" borderId="0" xfId="7" applyFont="1" applyBorder="1" applyAlignment="1" applyProtection="1">
      <alignment horizontal="left"/>
    </xf>
    <xf numFmtId="3" fontId="21" fillId="0" borderId="0" xfId="7" applyNumberFormat="1" applyFont="1" applyFill="1" applyBorder="1" applyAlignment="1">
      <alignment horizontal="right"/>
    </xf>
    <xf numFmtId="175" fontId="21" fillId="0" borderId="0" xfId="7" applyNumberFormat="1" applyFont="1" applyFill="1" applyBorder="1" applyAlignment="1">
      <alignment horizontal="right"/>
    </xf>
    <xf numFmtId="4" fontId="21" fillId="0" borderId="0" xfId="7" applyNumberFormat="1" applyFont="1" applyFill="1" applyBorder="1"/>
    <xf numFmtId="176" fontId="22" fillId="0" borderId="0" xfId="9" applyFont="1" applyFill="1" applyBorder="1"/>
    <xf numFmtId="3" fontId="20" fillId="0" borderId="0" xfId="7" applyNumberFormat="1" applyFont="1" applyFill="1" applyBorder="1"/>
    <xf numFmtId="3" fontId="22" fillId="0" borderId="0" xfId="7" applyNumberFormat="1" applyFont="1" applyFill="1" applyBorder="1"/>
    <xf numFmtId="4" fontId="21" fillId="0" borderId="0" xfId="7" applyNumberFormat="1" applyFont="1" applyFill="1" applyBorder="1" applyAlignment="1">
      <alignment horizontal="right"/>
    </xf>
    <xf numFmtId="3" fontId="21" fillId="0" borderId="0" xfId="7" applyNumberFormat="1" applyFont="1" applyBorder="1" applyAlignment="1">
      <alignment horizontal="right"/>
    </xf>
    <xf numFmtId="164" fontId="22" fillId="0" borderId="0" xfId="7" applyNumberFormat="1" applyFont="1" applyFill="1" applyBorder="1"/>
    <xf numFmtId="4" fontId="22" fillId="0" borderId="0" xfId="7" applyNumberFormat="1" applyFont="1" applyFill="1" applyBorder="1"/>
    <xf numFmtId="3" fontId="18" fillId="0" borderId="0" xfId="7" applyNumberFormat="1" applyFont="1" applyFill="1" applyBorder="1" applyAlignment="1">
      <alignment horizontal="right"/>
    </xf>
    <xf numFmtId="3" fontId="18" fillId="0" borderId="0" xfId="7" applyNumberFormat="1" applyFont="1" applyFill="1" applyBorder="1"/>
    <xf numFmtId="0" fontId="22" fillId="0" borderId="0" xfId="7" applyFont="1" applyFill="1" applyBorder="1" applyAlignment="1">
      <alignment horizontal="center" vertical="center" wrapText="1"/>
    </xf>
    <xf numFmtId="0" fontId="20" fillId="0" borderId="0" xfId="7" applyFont="1" applyFill="1" applyBorder="1" applyAlignment="1">
      <alignment horizontal="center" vertical="center"/>
    </xf>
    <xf numFmtId="0" fontId="20" fillId="0" borderId="0" xfId="7" applyFont="1" applyFill="1" applyBorder="1" applyAlignment="1">
      <alignment horizontal="center" vertical="center" wrapText="1"/>
    </xf>
    <xf numFmtId="0" fontId="22" fillId="0" borderId="0" xfId="7" applyFont="1" applyFill="1" applyBorder="1" applyAlignment="1">
      <alignment vertical="center"/>
    </xf>
    <xf numFmtId="0" fontId="22" fillId="0" borderId="0" xfId="7" applyFont="1" applyFill="1" applyBorder="1" applyAlignment="1">
      <alignment horizontal="centerContinuous" vertical="center"/>
    </xf>
    <xf numFmtId="0" fontId="21" fillId="0" borderId="0" xfId="7" applyFont="1" applyFill="1" applyBorder="1" applyAlignment="1">
      <alignment horizontal="right" vertical="center"/>
    </xf>
    <xf numFmtId="3" fontId="21" fillId="0" borderId="0" xfId="7" applyNumberFormat="1" applyFont="1" applyBorder="1" applyAlignment="1">
      <alignment vertical="center"/>
    </xf>
    <xf numFmtId="0" fontId="42" fillId="0" borderId="0" xfId="7" applyFont="1" applyBorder="1" applyAlignment="1">
      <alignment horizontal="centerContinuous" vertical="center"/>
    </xf>
    <xf numFmtId="0" fontId="42" fillId="0" borderId="0" xfId="7" applyFont="1" applyFill="1" applyBorder="1" applyAlignment="1">
      <alignment horizontal="centerContinuous" vertical="center"/>
    </xf>
    <xf numFmtId="0" fontId="22" fillId="0" borderId="0" xfId="7" applyFont="1" applyBorder="1" applyAlignment="1">
      <alignment horizontal="centerContinuous" vertical="center"/>
    </xf>
    <xf numFmtId="3" fontId="22" fillId="0" borderId="0" xfId="7" applyNumberFormat="1" applyFont="1" applyBorder="1" applyAlignment="1">
      <alignment horizontal="centerContinuous" vertical="center"/>
    </xf>
    <xf numFmtId="0" fontId="22" fillId="0" borderId="0" xfId="7" applyFont="1" applyBorder="1" applyAlignment="1"/>
    <xf numFmtId="0" fontId="13" fillId="0" borderId="0" xfId="7" applyFont="1" applyFill="1" applyBorder="1" applyAlignment="1" applyProtection="1">
      <alignment horizontal="left" vertical="top"/>
    </xf>
    <xf numFmtId="41" fontId="21" fillId="0" borderId="0" xfId="7" applyNumberFormat="1" applyFont="1" applyFill="1" applyBorder="1" applyAlignment="1" applyProtection="1">
      <alignment horizontal="right" vertical="center"/>
    </xf>
    <xf numFmtId="0" fontId="21" fillId="0" borderId="0" xfId="7" applyFont="1" applyFill="1" applyBorder="1" applyAlignment="1" applyProtection="1">
      <alignment horizontal="left" vertical="center"/>
    </xf>
    <xf numFmtId="3" fontId="21" fillId="0" borderId="0" xfId="7" applyNumberFormat="1" applyFont="1" applyFill="1" applyBorder="1" applyAlignment="1">
      <alignment horizontal="right" vertical="center"/>
    </xf>
    <xf numFmtId="3" fontId="21" fillId="0" borderId="0" xfId="7" applyNumberFormat="1" applyFont="1" applyFill="1" applyBorder="1" applyAlignment="1" applyProtection="1">
      <alignment horizontal="right" vertical="center"/>
    </xf>
    <xf numFmtId="0" fontId="22" fillId="0" borderId="0" xfId="7" applyFont="1" applyFill="1" applyBorder="1" applyAlignment="1" applyProtection="1">
      <alignment horizontal="left" vertical="center"/>
    </xf>
    <xf numFmtId="41" fontId="21" fillId="0" borderId="0" xfId="7" applyNumberFormat="1" applyFont="1" applyFill="1" applyBorder="1" applyAlignment="1">
      <alignment horizontal="right"/>
    </xf>
    <xf numFmtId="0" fontId="2" fillId="0" borderId="0" xfId="7" applyBorder="1"/>
    <xf numFmtId="0" fontId="13" fillId="0" borderId="0" xfId="7" applyFont="1" applyBorder="1" applyAlignment="1">
      <alignment vertical="center"/>
    </xf>
    <xf numFmtId="177" fontId="13" fillId="0" borderId="0" xfId="5" applyNumberFormat="1" applyFont="1" applyBorder="1" applyAlignment="1">
      <alignment vertical="center"/>
    </xf>
    <xf numFmtId="177" fontId="13" fillId="0" borderId="0" xfId="5" applyNumberFormat="1" applyFont="1" applyBorder="1" applyAlignment="1" applyProtection="1">
      <alignment vertical="center"/>
    </xf>
    <xf numFmtId="0" fontId="13" fillId="0" borderId="0" xfId="7" applyFont="1" applyBorder="1" applyAlignment="1" applyProtection="1">
      <alignment horizontal="left" vertical="center"/>
    </xf>
    <xf numFmtId="3" fontId="13" fillId="0" borderId="0" xfId="7" applyNumberFormat="1" applyFont="1" applyBorder="1" applyAlignment="1" applyProtection="1">
      <alignment vertical="center"/>
    </xf>
    <xf numFmtId="0" fontId="13" fillId="0" borderId="0" xfId="7" applyFont="1" applyFill="1" applyBorder="1" applyAlignment="1">
      <alignment horizontal="left" vertical="center"/>
    </xf>
    <xf numFmtId="168" fontId="13" fillId="0" borderId="0" xfId="7" applyNumberFormat="1" applyFont="1" applyBorder="1" applyAlignment="1">
      <alignment vertical="center"/>
    </xf>
    <xf numFmtId="168" fontId="13" fillId="0" borderId="0" xfId="7" applyNumberFormat="1" applyFont="1" applyFill="1" applyBorder="1"/>
    <xf numFmtId="168" fontId="13" fillId="0" borderId="0" xfId="7" applyNumberFormat="1" applyFont="1" applyFill="1" applyBorder="1" applyAlignment="1">
      <alignment vertical="center"/>
    </xf>
    <xf numFmtId="170" fontId="13" fillId="0" borderId="0" xfId="7" applyNumberFormat="1" applyFont="1" applyBorder="1" applyAlignment="1" applyProtection="1">
      <alignment vertical="center"/>
    </xf>
    <xf numFmtId="168" fontId="27" fillId="0" borderId="0" xfId="7" applyNumberFormat="1" applyFont="1" applyFill="1" applyBorder="1"/>
    <xf numFmtId="177" fontId="27" fillId="0" borderId="0" xfId="7" applyNumberFormat="1" applyFont="1" applyBorder="1" applyAlignment="1">
      <alignment vertical="center"/>
    </xf>
    <xf numFmtId="168" fontId="27" fillId="0" borderId="0" xfId="7" applyNumberFormat="1" applyFont="1" applyFill="1" applyBorder="1" applyAlignment="1">
      <alignment vertical="center"/>
    </xf>
    <xf numFmtId="177" fontId="27" fillId="0" borderId="0" xfId="7" applyNumberFormat="1" applyFont="1" applyBorder="1" applyAlignment="1">
      <alignment horizontal="right"/>
    </xf>
    <xf numFmtId="0" fontId="27" fillId="0" borderId="0" xfId="7" applyFont="1" applyFill="1" applyBorder="1" applyAlignment="1">
      <alignment horizontal="center" vertical="center"/>
    </xf>
    <xf numFmtId="0" fontId="27" fillId="0" borderId="0" xfId="7" applyFont="1" applyFill="1" applyBorder="1" applyAlignment="1" applyProtection="1">
      <alignment horizontal="center" vertical="center"/>
    </xf>
    <xf numFmtId="170" fontId="21" fillId="0" borderId="0" xfId="7" applyNumberFormat="1" applyFont="1" applyBorder="1" applyAlignment="1" applyProtection="1">
      <alignment vertical="center"/>
    </xf>
    <xf numFmtId="177" fontId="21" fillId="0" borderId="0" xfId="5" applyNumberFormat="1" applyFont="1" applyBorder="1" applyAlignment="1">
      <alignment vertical="center"/>
    </xf>
    <xf numFmtId="4" fontId="22" fillId="0" borderId="0" xfId="7" applyNumberFormat="1" applyFont="1" applyFill="1" applyBorder="1" applyAlignment="1">
      <alignment vertical="center"/>
    </xf>
    <xf numFmtId="0" fontId="13" fillId="0" borderId="0" xfId="7" applyFont="1" applyFill="1" applyBorder="1" applyAlignment="1">
      <alignment vertical="center"/>
    </xf>
    <xf numFmtId="170" fontId="13" fillId="0" borderId="0" xfId="7" applyNumberFormat="1" applyFont="1" applyFill="1" applyBorder="1" applyAlignment="1" applyProtection="1">
      <alignment vertical="center"/>
    </xf>
    <xf numFmtId="177" fontId="13" fillId="0" borderId="0" xfId="5" applyNumberFormat="1" applyFont="1" applyFill="1" applyBorder="1" applyAlignment="1">
      <alignment vertical="center"/>
    </xf>
    <xf numFmtId="177" fontId="13" fillId="0" borderId="0" xfId="5" applyNumberFormat="1" applyFont="1" applyFill="1" applyBorder="1" applyAlignment="1" applyProtection="1">
      <alignment vertical="center"/>
    </xf>
    <xf numFmtId="164" fontId="27" fillId="0" borderId="0" xfId="7" applyNumberFormat="1" applyFont="1" applyFill="1" applyBorder="1" applyAlignment="1">
      <alignment vertical="center"/>
    </xf>
    <xf numFmtId="164" fontId="27" fillId="0" borderId="0" xfId="7" applyNumberFormat="1" applyFont="1" applyFill="1" applyBorder="1" applyAlignment="1">
      <alignment horizontal="right" vertical="center"/>
    </xf>
    <xf numFmtId="0" fontId="27" fillId="0" borderId="0" xfId="7" applyFont="1" applyFill="1" applyBorder="1" applyAlignment="1">
      <alignment vertical="center"/>
    </xf>
    <xf numFmtId="0" fontId="27" fillId="0" borderId="0" xfId="7" applyFont="1" applyBorder="1" applyAlignment="1">
      <alignment vertical="center"/>
    </xf>
    <xf numFmtId="0" fontId="27" fillId="0" borderId="0" xfId="7" applyFont="1" applyFill="1" applyBorder="1" applyAlignment="1">
      <alignment horizontal="centerContinuous" vertical="center"/>
    </xf>
    <xf numFmtId="0" fontId="27" fillId="0" borderId="0" xfId="7" applyFont="1" applyBorder="1" applyAlignment="1">
      <alignment horizontal="center"/>
    </xf>
    <xf numFmtId="3" fontId="13" fillId="0" borderId="0" xfId="7" applyNumberFormat="1" applyFont="1" applyBorder="1" applyAlignment="1">
      <alignment vertical="center"/>
    </xf>
    <xf numFmtId="0" fontId="13" fillId="0" borderId="0" xfId="7" applyFont="1" applyBorder="1" applyAlignment="1"/>
    <xf numFmtId="3" fontId="13" fillId="0" borderId="0" xfId="7" applyNumberFormat="1" applyFont="1" applyBorder="1" applyAlignment="1" applyProtection="1">
      <alignment horizontal="right" vertical="center"/>
    </xf>
    <xf numFmtId="4" fontId="27" fillId="0" borderId="0" xfId="7" applyNumberFormat="1" applyFont="1" applyFill="1" applyBorder="1" applyAlignment="1">
      <alignment vertical="center"/>
    </xf>
    <xf numFmtId="0" fontId="13" fillId="0" borderId="0" xfId="7" applyFont="1" applyAlignment="1">
      <alignment vertical="center"/>
    </xf>
    <xf numFmtId="170" fontId="13" fillId="0" borderId="0" xfId="7" applyNumberFormat="1" applyFont="1" applyAlignment="1" applyProtection="1">
      <alignment vertical="center"/>
    </xf>
    <xf numFmtId="0" fontId="13" fillId="0" borderId="0" xfId="7" applyFont="1" applyAlignment="1" applyProtection="1">
      <alignment horizontal="left" vertical="center"/>
    </xf>
    <xf numFmtId="177" fontId="13" fillId="0" borderId="0" xfId="5" applyNumberFormat="1" applyFont="1" applyAlignment="1">
      <alignment vertical="center"/>
    </xf>
    <xf numFmtId="177" fontId="13" fillId="0" borderId="0" xfId="5" applyNumberFormat="1" applyFont="1" applyAlignment="1" applyProtection="1">
      <alignment vertical="center"/>
    </xf>
    <xf numFmtId="0" fontId="13" fillId="0" borderId="0" xfId="7" applyFont="1" applyFill="1" applyAlignment="1">
      <alignment vertical="center"/>
    </xf>
    <xf numFmtId="170" fontId="13" fillId="0" borderId="0" xfId="7" applyNumberFormat="1" applyFont="1" applyFill="1" applyAlignment="1" applyProtection="1">
      <alignment vertical="center"/>
    </xf>
    <xf numFmtId="177" fontId="13" fillId="0" borderId="0" xfId="5" applyNumberFormat="1" applyFont="1" applyFill="1" applyAlignment="1">
      <alignment vertical="center"/>
    </xf>
    <xf numFmtId="177" fontId="13" fillId="0" borderId="0" xfId="5" applyNumberFormat="1" applyFont="1" applyFill="1" applyAlignment="1" applyProtection="1">
      <alignment vertical="center"/>
    </xf>
    <xf numFmtId="49" fontId="27" fillId="0" borderId="0" xfId="7" applyNumberFormat="1" applyFont="1" applyFill="1" applyBorder="1" applyAlignment="1">
      <alignment horizontal="right" vertical="center"/>
    </xf>
    <xf numFmtId="0" fontId="27" fillId="0" borderId="0" xfId="7" applyFont="1" applyAlignment="1">
      <alignment vertical="center"/>
    </xf>
    <xf numFmtId="0" fontId="25" fillId="0" borderId="0" xfId="7" applyFont="1" applyAlignment="1">
      <alignment vertical="center"/>
    </xf>
    <xf numFmtId="0" fontId="2" fillId="8" borderId="0" xfId="7" applyFill="1"/>
    <xf numFmtId="0" fontId="48" fillId="0" borderId="0" xfId="12" applyBorder="1" applyAlignment="1" applyProtection="1">
      <alignment horizontal="center" vertical="center"/>
    </xf>
    <xf numFmtId="0" fontId="13" fillId="0" borderId="0" xfId="4" applyFont="1" applyBorder="1" applyAlignment="1"/>
    <xf numFmtId="0" fontId="48" fillId="0" borderId="0" xfId="12" applyAlignment="1" applyProtection="1">
      <alignment horizontal="center" vertical="center"/>
    </xf>
    <xf numFmtId="0" fontId="48" fillId="0" borderId="0" xfId="12" applyAlignment="1" applyProtection="1">
      <alignment horizontal="center"/>
    </xf>
    <xf numFmtId="0" fontId="39" fillId="0" borderId="0" xfId="0" applyFont="1"/>
    <xf numFmtId="4" fontId="20" fillId="0" borderId="0" xfId="7" applyNumberFormat="1" applyFont="1" applyFill="1" applyBorder="1" applyAlignment="1">
      <alignment vertical="center"/>
    </xf>
    <xf numFmtId="0" fontId="53" fillId="0" borderId="0" xfId="0" applyFont="1"/>
    <xf numFmtId="0" fontId="27" fillId="0" borderId="0" xfId="4" applyFont="1" applyFill="1" applyBorder="1" applyAlignment="1" applyProtection="1">
      <alignment wrapText="1"/>
    </xf>
    <xf numFmtId="4" fontId="3" fillId="0" borderId="0" xfId="0" applyNumberFormat="1" applyFont="1" applyFill="1" applyBorder="1" applyAlignment="1">
      <alignment horizontal="right"/>
    </xf>
    <xf numFmtId="2" fontId="2" fillId="0" borderId="0" xfId="7" applyNumberFormat="1"/>
    <xf numFmtId="0" fontId="0" fillId="0" borderId="0" xfId="0" applyAlignment="1">
      <alignment horizontal="right"/>
    </xf>
    <xf numFmtId="0" fontId="0" fillId="0" borderId="0" xfId="0" applyAlignment="1">
      <alignment horizontal="left"/>
    </xf>
    <xf numFmtId="0" fontId="0" fillId="0" borderId="2" xfId="0" applyBorder="1" applyAlignment="1">
      <alignment horizontal="right" vertical="top"/>
    </xf>
    <xf numFmtId="0" fontId="0" fillId="0" borderId="2" xfId="0" applyBorder="1" applyAlignment="1">
      <alignment horizontal="left" vertical="top" wrapText="1"/>
    </xf>
    <xf numFmtId="0" fontId="12" fillId="0" borderId="0" xfId="4" applyFont="1" applyBorder="1" applyAlignment="1">
      <alignment vertical="center"/>
    </xf>
    <xf numFmtId="0" fontId="16" fillId="0" borderId="0" xfId="4" applyFont="1" applyFill="1" applyBorder="1" applyAlignment="1">
      <alignment horizontal="left" vertical="top" wrapText="1"/>
    </xf>
    <xf numFmtId="3" fontId="12" fillId="13" borderId="0" xfId="4" applyNumberFormat="1" applyFont="1" applyFill="1" applyBorder="1" applyAlignment="1">
      <alignment horizontal="center" vertical="center" wrapText="1"/>
    </xf>
    <xf numFmtId="0" fontId="12" fillId="13" borderId="0" xfId="4" applyFont="1" applyFill="1" applyBorder="1" applyAlignment="1">
      <alignment horizontal="center" vertical="center" wrapText="1"/>
    </xf>
    <xf numFmtId="41" fontId="17" fillId="0" borderId="0" xfId="4" applyNumberFormat="1" applyFont="1" applyFill="1" applyBorder="1" applyAlignment="1">
      <alignment horizontal="center" vertical="center"/>
    </xf>
    <xf numFmtId="41" fontId="12" fillId="13" borderId="0" xfId="4" applyNumberFormat="1" applyFont="1" applyFill="1" applyBorder="1" applyAlignment="1">
      <alignment horizontal="center" vertical="center"/>
    </xf>
    <xf numFmtId="41" fontId="12" fillId="13" borderId="0" xfId="4" applyNumberFormat="1" applyFont="1" applyFill="1" applyBorder="1" applyAlignment="1">
      <alignment horizontal="center" vertical="center" wrapText="1"/>
    </xf>
    <xf numFmtId="41" fontId="16" fillId="13" borderId="0" xfId="4" applyNumberFormat="1" applyFont="1" applyFill="1" applyBorder="1" applyAlignment="1">
      <alignment horizontal="center" vertical="center"/>
    </xf>
    <xf numFmtId="41" fontId="20" fillId="0" borderId="0" xfId="4" applyNumberFormat="1" applyFont="1" applyFill="1" applyBorder="1" applyAlignment="1" applyProtection="1">
      <alignment vertical="center"/>
    </xf>
    <xf numFmtId="43" fontId="20" fillId="0" borderId="0" xfId="4" applyNumberFormat="1" applyFont="1" applyFill="1" applyBorder="1" applyAlignment="1" applyProtection="1">
      <alignment vertical="center"/>
    </xf>
    <xf numFmtId="41" fontId="12" fillId="13" borderId="0" xfId="4" applyNumberFormat="1" applyFont="1" applyFill="1" applyBorder="1" applyAlignment="1" applyProtection="1">
      <alignment vertical="center"/>
    </xf>
    <xf numFmtId="41" fontId="12" fillId="13" borderId="0" xfId="4" applyNumberFormat="1" applyFont="1" applyFill="1" applyBorder="1" applyAlignment="1">
      <alignment vertical="center"/>
    </xf>
    <xf numFmtId="43" fontId="12" fillId="13" borderId="0" xfId="4" applyNumberFormat="1" applyFont="1" applyFill="1" applyBorder="1" applyAlignment="1">
      <alignment vertical="center"/>
    </xf>
    <xf numFmtId="0" fontId="12" fillId="13" borderId="0" xfId="4" applyFont="1" applyFill="1" applyBorder="1" applyAlignment="1" applyProtection="1">
      <alignment horizontal="left" vertical="center"/>
    </xf>
    <xf numFmtId="41" fontId="18" fillId="13" borderId="0" xfId="4" applyNumberFormat="1" applyFont="1" applyFill="1" applyBorder="1" applyAlignment="1">
      <alignment vertical="center"/>
    </xf>
    <xf numFmtId="41" fontId="39" fillId="0" borderId="0" xfId="8" applyNumberFormat="1" applyFont="1" applyFill="1" applyBorder="1" applyAlignment="1">
      <alignment horizontal="right" vertical="center"/>
    </xf>
    <xf numFmtId="41" fontId="38" fillId="0" borderId="0" xfId="8" applyNumberFormat="1" applyFont="1" applyFill="1" applyBorder="1" applyAlignment="1">
      <alignment horizontal="right" vertical="center"/>
    </xf>
    <xf numFmtId="41" fontId="21" fillId="13" borderId="0" xfId="7" applyNumberFormat="1" applyFont="1" applyFill="1" applyBorder="1" applyAlignment="1">
      <alignment horizontal="right" vertical="center"/>
    </xf>
    <xf numFmtId="41" fontId="22" fillId="13" borderId="0" xfId="7" applyNumberFormat="1" applyFont="1" applyFill="1" applyBorder="1" applyAlignment="1">
      <alignment horizontal="right" vertical="center"/>
    </xf>
    <xf numFmtId="41" fontId="39" fillId="13" borderId="0" xfId="8" applyNumberFormat="1" applyFont="1" applyFill="1" applyBorder="1" applyAlignment="1">
      <alignment horizontal="right" vertical="center"/>
    </xf>
    <xf numFmtId="41" fontId="38" fillId="13" borderId="0" xfId="8" applyNumberFormat="1" applyFont="1" applyFill="1" applyBorder="1" applyAlignment="1">
      <alignment horizontal="right" vertical="center"/>
    </xf>
    <xf numFmtId="41" fontId="20" fillId="0" borderId="0" xfId="7" applyNumberFormat="1" applyFont="1" applyFill="1" applyBorder="1" applyAlignment="1" applyProtection="1"/>
    <xf numFmtId="174" fontId="20" fillId="0" borderId="0" xfId="7" applyNumberFormat="1" applyFont="1" applyFill="1" applyBorder="1" applyAlignment="1" applyProtection="1"/>
    <xf numFmtId="174" fontId="12" fillId="0" borderId="0" xfId="7" applyNumberFormat="1" applyFont="1" applyFill="1" applyBorder="1" applyAlignment="1" applyProtection="1"/>
    <xf numFmtId="41" fontId="12" fillId="13" borderId="0" xfId="7" applyNumberFormat="1" applyFont="1" applyFill="1" applyBorder="1" applyAlignment="1" applyProtection="1"/>
    <xf numFmtId="174" fontId="12" fillId="13" borderId="0" xfId="7" applyNumberFormat="1" applyFont="1" applyFill="1" applyBorder="1" applyAlignment="1" applyProtection="1"/>
    <xf numFmtId="3" fontId="18" fillId="13" borderId="0" xfId="7" applyNumberFormat="1" applyFont="1" applyFill="1" applyBorder="1"/>
    <xf numFmtId="0" fontId="27" fillId="0" borderId="0" xfId="7" applyFont="1" applyFill="1" applyBorder="1" applyAlignment="1" applyProtection="1">
      <alignment horizontal="left" vertical="top"/>
    </xf>
    <xf numFmtId="0" fontId="22" fillId="13" borderId="0" xfId="7" applyFont="1" applyFill="1" applyBorder="1" applyAlignment="1" applyProtection="1">
      <alignment horizontal="left" vertical="center"/>
    </xf>
    <xf numFmtId="3" fontId="22" fillId="13" borderId="0" xfId="7" applyNumberFormat="1" applyFont="1" applyFill="1" applyBorder="1" applyAlignment="1" applyProtection="1">
      <alignment horizontal="right" vertical="center"/>
    </xf>
    <xf numFmtId="41" fontId="6" fillId="0" borderId="0" xfId="0" applyNumberFormat="1" applyFont="1" applyFill="1" applyBorder="1" applyAlignment="1">
      <alignment vertical="center" wrapText="1"/>
    </xf>
    <xf numFmtId="3" fontId="5" fillId="0" borderId="0" xfId="2" applyNumberFormat="1" applyFont="1" applyFill="1" applyBorder="1" applyAlignment="1">
      <alignment horizontal="right"/>
    </xf>
    <xf numFmtId="0" fontId="6" fillId="0" borderId="0" xfId="0" applyFont="1" applyFill="1" applyBorder="1" applyAlignment="1">
      <alignment vertical="center" wrapText="1"/>
    </xf>
    <xf numFmtId="0" fontId="7" fillId="0" borderId="0" xfId="0" applyFont="1" applyFill="1" applyBorder="1" applyAlignment="1">
      <alignment horizontal="left" vertical="top" wrapText="1"/>
    </xf>
    <xf numFmtId="166" fontId="8" fillId="0" borderId="0" xfId="0" applyNumberFormat="1" applyFont="1" applyFill="1" applyBorder="1" applyAlignment="1">
      <alignment horizontal="right" vertical="center"/>
    </xf>
    <xf numFmtId="41" fontId="8" fillId="0" borderId="0" xfId="0" applyNumberFormat="1" applyFont="1" applyFill="1" applyBorder="1" applyAlignment="1">
      <alignment horizontal="right" vertical="top"/>
    </xf>
    <xf numFmtId="49" fontId="3" fillId="0" borderId="0" xfId="2" applyNumberFormat="1" applyFont="1" applyFill="1" applyBorder="1" applyAlignment="1">
      <alignment horizontal="left"/>
    </xf>
    <xf numFmtId="0" fontId="6" fillId="13" borderId="0" xfId="0" applyFont="1" applyFill="1" applyBorder="1" applyAlignment="1">
      <alignment vertical="center" wrapText="1"/>
    </xf>
    <xf numFmtId="3" fontId="5" fillId="13" borderId="0" xfId="2" applyNumberFormat="1" applyFont="1" applyFill="1" applyBorder="1" applyAlignment="1">
      <alignment horizontal="right"/>
    </xf>
    <xf numFmtId="4" fontId="5" fillId="13" borderId="0" xfId="2" applyNumberFormat="1" applyFont="1" applyFill="1" applyBorder="1" applyAlignment="1">
      <alignment horizontal="right"/>
    </xf>
    <xf numFmtId="0" fontId="7" fillId="13" borderId="0" xfId="0" applyFont="1" applyFill="1" applyBorder="1" applyAlignment="1">
      <alignment horizontal="left" vertical="top" wrapText="1"/>
    </xf>
    <xf numFmtId="165" fontId="8" fillId="13" borderId="0" xfId="1" applyNumberFormat="1" applyFont="1" applyFill="1" applyBorder="1" applyAlignment="1" applyProtection="1">
      <alignment horizontal="right" vertical="center"/>
    </xf>
    <xf numFmtId="4" fontId="3" fillId="13" borderId="0" xfId="2" applyNumberFormat="1" applyFont="1" applyFill="1" applyBorder="1" applyAlignment="1">
      <alignment horizontal="right"/>
    </xf>
    <xf numFmtId="166" fontId="8" fillId="13" borderId="0" xfId="0" applyNumberFormat="1" applyFont="1" applyFill="1" applyBorder="1" applyAlignment="1">
      <alignment horizontal="right" vertical="center"/>
    </xf>
    <xf numFmtId="41" fontId="8" fillId="13" borderId="0" xfId="0" applyNumberFormat="1" applyFont="1" applyFill="1" applyBorder="1" applyAlignment="1">
      <alignment horizontal="right" vertical="top"/>
    </xf>
    <xf numFmtId="49" fontId="3" fillId="13" borderId="0" xfId="2" applyNumberFormat="1" applyFont="1" applyFill="1" applyBorder="1" applyAlignment="1">
      <alignment horizontal="left"/>
    </xf>
    <xf numFmtId="49" fontId="5" fillId="13" borderId="0" xfId="2" applyNumberFormat="1" applyFont="1" applyFill="1" applyBorder="1" applyAlignment="1">
      <alignment horizontal="left"/>
    </xf>
    <xf numFmtId="3" fontId="5" fillId="13" borderId="0" xfId="2" applyNumberFormat="1" applyFont="1" applyFill="1" applyBorder="1" applyAlignment="1">
      <alignment horizontal="right" vertical="center"/>
    </xf>
    <xf numFmtId="49" fontId="5" fillId="13" borderId="0" xfId="2" applyNumberFormat="1" applyFont="1" applyFill="1" applyBorder="1" applyAlignment="1">
      <alignment horizontal="left" vertical="center"/>
    </xf>
    <xf numFmtId="4" fontId="5" fillId="13" borderId="0" xfId="2" applyNumberFormat="1" applyFont="1" applyFill="1" applyBorder="1" applyAlignment="1">
      <alignment horizontal="right" vertical="center"/>
    </xf>
    <xf numFmtId="41" fontId="17" fillId="13" borderId="0" xfId="4" applyNumberFormat="1" applyFont="1" applyFill="1" applyBorder="1" applyAlignment="1">
      <alignment horizontal="right" vertical="top"/>
    </xf>
    <xf numFmtId="41" fontId="16" fillId="13" borderId="0" xfId="4" applyNumberFormat="1" applyFont="1" applyFill="1" applyBorder="1" applyAlignment="1">
      <alignment horizontal="right" vertical="top"/>
    </xf>
    <xf numFmtId="166" fontId="16" fillId="0" borderId="0" xfId="4" applyNumberFormat="1" applyFont="1" applyFill="1" applyBorder="1" applyAlignment="1">
      <alignment horizontal="right" vertical="top"/>
    </xf>
    <xf numFmtId="0" fontId="16" fillId="13" borderId="0" xfId="4" applyFont="1" applyFill="1" applyBorder="1" applyAlignment="1">
      <alignment horizontal="left" vertical="top" wrapText="1"/>
    </xf>
    <xf numFmtId="41" fontId="17" fillId="13" borderId="0" xfId="4" applyNumberFormat="1" applyFont="1" applyFill="1" applyBorder="1" applyAlignment="1">
      <alignment vertical="center" wrapText="1"/>
    </xf>
    <xf numFmtId="0" fontId="30" fillId="0" borderId="0" xfId="4" applyFont="1" applyFill="1"/>
    <xf numFmtId="3" fontId="20" fillId="0" borderId="0" xfId="6" applyNumberFormat="1" applyFont="1" applyFill="1" applyBorder="1" applyAlignment="1">
      <alignment horizontal="left" vertical="center" wrapText="1"/>
    </xf>
    <xf numFmtId="41" fontId="10" fillId="12" borderId="2" xfId="2" applyNumberFormat="1" applyFont="1" applyFill="1" applyBorder="1" applyAlignment="1">
      <alignment horizontal="center" vertical="center"/>
    </xf>
    <xf numFmtId="0" fontId="10" fillId="12" borderId="2" xfId="2" applyFont="1" applyFill="1" applyBorder="1" applyAlignment="1">
      <alignment horizontal="center" vertical="center"/>
    </xf>
    <xf numFmtId="41" fontId="3" fillId="0" borderId="0" xfId="2" applyNumberFormat="1" applyFont="1" applyFill="1" applyBorder="1" applyAlignment="1">
      <alignment horizontal="right" vertical="center"/>
    </xf>
    <xf numFmtId="41" fontId="0" fillId="0" borderId="0" xfId="0" applyNumberFormat="1" applyFill="1"/>
    <xf numFmtId="41" fontId="5" fillId="13" borderId="0" xfId="2" applyNumberFormat="1" applyFont="1" applyFill="1" applyBorder="1" applyAlignment="1">
      <alignment horizontal="right"/>
    </xf>
    <xf numFmtId="41" fontId="3" fillId="13" borderId="0" xfId="0" applyNumberFormat="1" applyFont="1" applyFill="1" applyBorder="1" applyAlignment="1">
      <alignment horizontal="right"/>
    </xf>
    <xf numFmtId="4" fontId="3" fillId="13" borderId="0" xfId="0" applyNumberFormat="1" applyFont="1" applyFill="1" applyBorder="1" applyAlignment="1">
      <alignment horizontal="right"/>
    </xf>
    <xf numFmtId="41" fontId="5" fillId="13" borderId="0" xfId="0" applyNumberFormat="1" applyFont="1" applyFill="1" applyBorder="1" applyAlignment="1">
      <alignment horizontal="right"/>
    </xf>
    <xf numFmtId="4" fontId="5" fillId="13" borderId="0" xfId="0" applyNumberFormat="1" applyFont="1" applyFill="1" applyBorder="1" applyAlignment="1">
      <alignment horizontal="right"/>
    </xf>
    <xf numFmtId="0" fontId="7" fillId="0" borderId="0" xfId="0" applyFont="1" applyFill="1" applyBorder="1" applyAlignment="1">
      <alignment horizontal="left" vertical="center" wrapText="1"/>
    </xf>
    <xf numFmtId="4" fontId="3" fillId="0" borderId="0" xfId="2" applyNumberFormat="1" applyFont="1" applyFill="1" applyBorder="1" applyAlignment="1">
      <alignment horizontal="right" vertical="center"/>
    </xf>
    <xf numFmtId="43" fontId="12" fillId="0" borderId="0" xfId="4" applyNumberFormat="1" applyFont="1" applyFill="1" applyBorder="1" applyAlignment="1" applyProtection="1">
      <alignment vertical="center"/>
    </xf>
    <xf numFmtId="43" fontId="12" fillId="13" borderId="0" xfId="4" applyNumberFormat="1" applyFont="1" applyFill="1" applyBorder="1" applyAlignment="1" applyProtection="1">
      <alignment vertical="center"/>
    </xf>
    <xf numFmtId="41" fontId="12" fillId="0" borderId="0" xfId="4" applyNumberFormat="1" applyFont="1" applyBorder="1"/>
    <xf numFmtId="0" fontId="30" fillId="0" borderId="0" xfId="2" applyFont="1" applyFill="1" applyBorder="1" applyAlignment="1">
      <alignment horizontal="left" vertical="center"/>
    </xf>
    <xf numFmtId="41" fontId="18" fillId="0" borderId="0" xfId="4" applyNumberFormat="1" applyFont="1" applyFill="1" applyBorder="1" applyAlignment="1">
      <alignment vertical="center"/>
    </xf>
    <xf numFmtId="43" fontId="12" fillId="13" borderId="0" xfId="4" applyNumberFormat="1" applyFont="1" applyFill="1" applyBorder="1" applyAlignment="1" applyProtection="1">
      <alignment horizontal="center" vertical="center"/>
    </xf>
    <xf numFmtId="41" fontId="22" fillId="0" borderId="0" xfId="7" applyNumberFormat="1" applyFont="1" applyFill="1" applyBorder="1" applyAlignment="1">
      <alignment horizontal="right"/>
    </xf>
    <xf numFmtId="0" fontId="18" fillId="0" borderId="0" xfId="0" applyFont="1"/>
    <xf numFmtId="0" fontId="47" fillId="0" borderId="0" xfId="0" applyFont="1"/>
    <xf numFmtId="0" fontId="12" fillId="0" borderId="0" xfId="7" applyFont="1" applyFill="1" applyAlignment="1">
      <alignment vertical="center"/>
    </xf>
    <xf numFmtId="0" fontId="0" fillId="0" borderId="0" xfId="0"/>
    <xf numFmtId="0" fontId="20" fillId="0" borderId="2" xfId="4" applyFont="1" applyFill="1" applyBorder="1" applyAlignment="1">
      <alignment horizontal="center" vertical="center"/>
    </xf>
    <xf numFmtId="41" fontId="12" fillId="0" borderId="2" xfId="4" applyNumberFormat="1" applyFont="1" applyFill="1" applyBorder="1" applyAlignment="1">
      <alignment horizontal="center" vertical="center"/>
    </xf>
    <xf numFmtId="41" fontId="12" fillId="0" borderId="2" xfId="4" applyNumberFormat="1" applyFont="1" applyFill="1" applyBorder="1" applyAlignment="1">
      <alignment horizontal="center" vertical="center" wrapText="1"/>
    </xf>
    <xf numFmtId="41" fontId="16" fillId="0" borderId="2" xfId="4" applyNumberFormat="1" applyFont="1" applyFill="1" applyBorder="1" applyAlignment="1">
      <alignment horizontal="center" vertical="center"/>
    </xf>
    <xf numFmtId="0" fontId="12" fillId="0" borderId="5" xfId="4" applyFont="1" applyFill="1" applyBorder="1" applyAlignment="1">
      <alignment vertical="center"/>
    </xf>
    <xf numFmtId="0" fontId="12" fillId="0" borderId="5" xfId="4" applyFont="1" applyFill="1" applyBorder="1" applyAlignment="1">
      <alignment vertical="center" wrapText="1"/>
    </xf>
    <xf numFmtId="0" fontId="18" fillId="0" borderId="0" xfId="0" applyNumberFormat="1" applyFont="1" applyFill="1" applyBorder="1" applyAlignment="1">
      <alignment horizontal="left"/>
    </xf>
    <xf numFmtId="0" fontId="56" fillId="0" borderId="0" xfId="0" applyNumberFormat="1" applyFont="1" applyFill="1" applyBorder="1" applyAlignment="1">
      <alignment vertical="top"/>
    </xf>
    <xf numFmtId="0" fontId="18" fillId="0" borderId="0" xfId="0" applyNumberFormat="1" applyFont="1" applyFill="1" applyBorder="1" applyAlignment="1"/>
    <xf numFmtId="0" fontId="18" fillId="0" borderId="0" xfId="0" applyNumberFormat="1" applyFont="1" applyFill="1" applyBorder="1" applyAlignment="1">
      <alignment horizontal="left" wrapText="1"/>
    </xf>
    <xf numFmtId="41" fontId="18" fillId="0" borderId="0" xfId="8" applyNumberFormat="1" applyFont="1" applyFill="1" applyBorder="1" applyAlignment="1">
      <alignment vertical="center"/>
    </xf>
    <xf numFmtId="0" fontId="12" fillId="0" borderId="0" xfId="4" applyFont="1" applyFill="1" applyBorder="1" applyAlignment="1" applyProtection="1">
      <alignment horizontal="left" vertical="center" wrapText="1"/>
    </xf>
    <xf numFmtId="43" fontId="2" fillId="0" borderId="0" xfId="7" applyNumberFormat="1"/>
    <xf numFmtId="0" fontId="2" fillId="0" borderId="0" xfId="7" applyFill="1" applyBorder="1"/>
    <xf numFmtId="3" fontId="12" fillId="0" borderId="0" xfId="6" applyNumberFormat="1" applyFont="1" applyFill="1" applyBorder="1" applyAlignment="1"/>
    <xf numFmtId="41" fontId="5" fillId="0" borderId="0" xfId="2" applyNumberFormat="1" applyFont="1" applyFill="1" applyBorder="1" applyAlignment="1"/>
    <xf numFmtId="0" fontId="5" fillId="0" borderId="0" xfId="2" applyFont="1" applyFill="1" applyBorder="1" applyAlignment="1"/>
    <xf numFmtId="4" fontId="22" fillId="0" borderId="0" xfId="7" applyNumberFormat="1" applyFont="1" applyFill="1" applyBorder="1" applyAlignment="1">
      <alignment horizontal="right" vertical="center"/>
    </xf>
    <xf numFmtId="0" fontId="21" fillId="12" borderId="7" xfId="7" applyFont="1" applyFill="1" applyBorder="1" applyAlignment="1" applyProtection="1">
      <alignment vertical="center" wrapText="1"/>
    </xf>
    <xf numFmtId="0" fontId="21" fillId="12" borderId="0" xfId="7" applyFont="1" applyFill="1" applyBorder="1" applyAlignment="1" applyProtection="1">
      <alignment vertical="center" wrapText="1"/>
    </xf>
    <xf numFmtId="0" fontId="21" fillId="12" borderId="1" xfId="7" applyFont="1" applyFill="1" applyBorder="1" applyAlignment="1" applyProtection="1">
      <alignment vertical="center" wrapText="1"/>
    </xf>
    <xf numFmtId="4" fontId="22" fillId="13" borderId="0" xfId="7" applyNumberFormat="1" applyFont="1" applyFill="1" applyBorder="1" applyAlignment="1">
      <alignment horizontal="right" vertical="center"/>
    </xf>
    <xf numFmtId="0" fontId="16" fillId="0" borderId="0" xfId="4" applyFont="1" applyFill="1" applyBorder="1" applyAlignment="1">
      <alignment horizontal="left" vertical="center" wrapText="1"/>
    </xf>
    <xf numFmtId="0" fontId="54" fillId="0" borderId="0" xfId="0" applyFont="1" applyFill="1" applyBorder="1" applyAlignment="1">
      <alignment horizontal="center" vertical="center" wrapText="1"/>
    </xf>
    <xf numFmtId="0" fontId="30" fillId="0" borderId="0" xfId="6" applyFont="1" applyFill="1"/>
    <xf numFmtId="0" fontId="54" fillId="0" borderId="0" xfId="0" applyFont="1"/>
    <xf numFmtId="0" fontId="10" fillId="11" borderId="8" xfId="2" applyFont="1" applyFill="1" applyBorder="1" applyAlignment="1">
      <alignment horizontal="center" vertical="center"/>
    </xf>
    <xf numFmtId="0" fontId="20" fillId="12" borderId="8" xfId="4" applyFont="1" applyFill="1" applyBorder="1" applyAlignment="1">
      <alignment horizontal="center" vertical="center" wrapText="1"/>
    </xf>
    <xf numFmtId="0" fontId="24" fillId="12" borderId="8" xfId="4" applyFont="1" applyFill="1" applyBorder="1" applyAlignment="1">
      <alignment vertical="center" wrapText="1"/>
    </xf>
    <xf numFmtId="41" fontId="10" fillId="11" borderId="8" xfId="2" applyNumberFormat="1" applyFont="1" applyFill="1" applyBorder="1" applyAlignment="1">
      <alignment horizontal="center" vertical="center"/>
    </xf>
    <xf numFmtId="0" fontId="20" fillId="0" borderId="9" xfId="4" applyFont="1" applyFill="1" applyBorder="1" applyAlignment="1">
      <alignment horizontal="center" vertical="center"/>
    </xf>
    <xf numFmtId="0" fontId="20" fillId="0" borderId="10" xfId="4" applyFont="1" applyFill="1" applyBorder="1" applyAlignment="1">
      <alignment horizontal="center" vertical="center" wrapText="1"/>
    </xf>
    <xf numFmtId="0" fontId="12" fillId="6" borderId="9" xfId="4" applyFont="1" applyFill="1" applyBorder="1" applyAlignment="1">
      <alignment horizontal="center" vertical="center" wrapText="1"/>
    </xf>
    <xf numFmtId="3" fontId="12" fillId="6" borderId="10" xfId="4" applyNumberFormat="1" applyFont="1" applyFill="1" applyBorder="1" applyAlignment="1">
      <alignment horizontal="center" vertical="center" wrapText="1"/>
    </xf>
    <xf numFmtId="0" fontId="12" fillId="13" borderId="9" xfId="4" applyFont="1" applyFill="1" applyBorder="1" applyAlignment="1">
      <alignment horizontal="center" vertical="center" wrapText="1"/>
    </xf>
    <xf numFmtId="3" fontId="12" fillId="13" borderId="10" xfId="4" applyNumberFormat="1" applyFont="1" applyFill="1" applyBorder="1" applyAlignment="1">
      <alignment horizontal="center" vertical="center" wrapText="1"/>
    </xf>
    <xf numFmtId="0" fontId="12" fillId="13" borderId="11" xfId="4" applyFont="1" applyFill="1" applyBorder="1" applyAlignment="1">
      <alignment horizontal="center" vertical="center" wrapText="1"/>
    </xf>
    <xf numFmtId="3" fontId="12" fillId="13" borderId="12" xfId="4" applyNumberFormat="1" applyFont="1" applyFill="1" applyBorder="1" applyAlignment="1">
      <alignment horizontal="center" vertical="center" wrapText="1"/>
    </xf>
    <xf numFmtId="0" fontId="12" fillId="13" borderId="12" xfId="4" applyFont="1" applyFill="1" applyBorder="1" applyAlignment="1">
      <alignment horizontal="center" vertical="center" wrapText="1"/>
    </xf>
    <xf numFmtId="3" fontId="12" fillId="13" borderId="13" xfId="4" applyNumberFormat="1" applyFont="1" applyFill="1" applyBorder="1" applyAlignment="1">
      <alignment horizontal="center" vertical="center" wrapText="1"/>
    </xf>
    <xf numFmtId="0" fontId="12" fillId="0" borderId="9" xfId="4" applyFont="1" applyFill="1" applyBorder="1" applyAlignment="1">
      <alignment vertical="center"/>
    </xf>
    <xf numFmtId="0" fontId="20" fillId="0" borderId="10" xfId="4" applyFont="1" applyFill="1" applyBorder="1" applyAlignment="1">
      <alignment horizontal="center" vertical="center"/>
    </xf>
    <xf numFmtId="0" fontId="20" fillId="0" borderId="9" xfId="4" applyFont="1" applyFill="1" applyBorder="1" applyAlignment="1">
      <alignment vertical="center"/>
    </xf>
    <xf numFmtId="41" fontId="17" fillId="0" borderId="10" xfId="4" applyNumberFormat="1" applyFont="1" applyFill="1" applyBorder="1" applyAlignment="1">
      <alignment horizontal="center" vertical="center"/>
    </xf>
    <xf numFmtId="0" fontId="12" fillId="13" borderId="9" xfId="4" applyFont="1" applyFill="1" applyBorder="1" applyAlignment="1">
      <alignment vertical="center"/>
    </xf>
    <xf numFmtId="41" fontId="16" fillId="13" borderId="10" xfId="4" applyNumberFormat="1" applyFont="1" applyFill="1" applyBorder="1" applyAlignment="1">
      <alignment horizontal="center" vertical="center"/>
    </xf>
    <xf numFmtId="0" fontId="12" fillId="0" borderId="9" xfId="4" applyFont="1" applyBorder="1" applyAlignment="1">
      <alignment vertical="center"/>
    </xf>
    <xf numFmtId="41" fontId="16" fillId="0" borderId="10" xfId="4" applyNumberFormat="1" applyFont="1" applyFill="1" applyBorder="1" applyAlignment="1">
      <alignment horizontal="center" vertical="center"/>
    </xf>
    <xf numFmtId="0" fontId="12" fillId="13" borderId="11" xfId="4" applyFont="1" applyFill="1" applyBorder="1" applyAlignment="1">
      <alignment vertical="center" wrapText="1"/>
    </xf>
    <xf numFmtId="41" fontId="12" fillId="13" borderId="12" xfId="4" applyNumberFormat="1" applyFont="1" applyFill="1" applyBorder="1" applyAlignment="1">
      <alignment horizontal="center" vertical="center"/>
    </xf>
    <xf numFmtId="0" fontId="12" fillId="0" borderId="9" xfId="4" applyFont="1" applyFill="1" applyBorder="1"/>
    <xf numFmtId="0" fontId="12" fillId="0" borderId="10" xfId="4" applyFont="1" applyFill="1" applyBorder="1" applyAlignment="1">
      <alignment vertical="center"/>
    </xf>
    <xf numFmtId="0" fontId="12" fillId="0" borderId="9" xfId="4" applyFont="1" applyFill="1" applyBorder="1" applyAlignment="1">
      <alignment horizontal="left" vertical="center"/>
    </xf>
    <xf numFmtId="0" fontId="12" fillId="13" borderId="9" xfId="4" applyFont="1" applyFill="1" applyBorder="1" applyAlignment="1">
      <alignment horizontal="left" vertical="center"/>
    </xf>
    <xf numFmtId="0" fontId="12" fillId="13" borderId="11" xfId="4" applyFont="1" applyFill="1" applyBorder="1" applyAlignment="1">
      <alignment horizontal="left" vertical="center"/>
    </xf>
    <xf numFmtId="0" fontId="12" fillId="13" borderId="12" xfId="4" applyFont="1" applyFill="1" applyBorder="1" applyAlignment="1" applyProtection="1">
      <alignment horizontal="left" vertical="center"/>
    </xf>
    <xf numFmtId="41" fontId="18" fillId="13" borderId="12" xfId="4" applyNumberFormat="1" applyFont="1" applyFill="1" applyBorder="1" applyAlignment="1">
      <alignment vertical="center"/>
    </xf>
    <xf numFmtId="43" fontId="12" fillId="13" borderId="12" xfId="4" applyNumberFormat="1" applyFont="1" applyFill="1" applyBorder="1" applyAlignment="1" applyProtection="1">
      <alignment vertical="center"/>
    </xf>
    <xf numFmtId="41" fontId="12" fillId="13" borderId="12" xfId="4" applyNumberFormat="1" applyFont="1" applyFill="1" applyBorder="1" applyAlignment="1">
      <alignment vertical="center"/>
    </xf>
    <xf numFmtId="0" fontId="21" fillId="0" borderId="9" xfId="7" applyFont="1" applyBorder="1" applyAlignment="1">
      <alignment vertical="center"/>
    </xf>
    <xf numFmtId="0" fontId="21" fillId="0" borderId="10" xfId="7" applyFont="1" applyBorder="1" applyAlignment="1">
      <alignment vertical="center"/>
    </xf>
    <xf numFmtId="0" fontId="22" fillId="0" borderId="9" xfId="7" applyFont="1" applyFill="1" applyBorder="1" applyAlignment="1"/>
    <xf numFmtId="43" fontId="22" fillId="0" borderId="10" xfId="7" applyNumberFormat="1" applyFont="1" applyFill="1" applyBorder="1" applyAlignment="1">
      <alignment horizontal="right" vertical="center"/>
    </xf>
    <xf numFmtId="0" fontId="21" fillId="0" borderId="9" xfId="7" applyFont="1" applyFill="1" applyBorder="1" applyAlignment="1">
      <alignment vertical="center"/>
    </xf>
    <xf numFmtId="0" fontId="21" fillId="13" borderId="9" xfId="7" applyFont="1" applyFill="1" applyBorder="1" applyAlignment="1"/>
    <xf numFmtId="43" fontId="22" fillId="13" borderId="10" xfId="7" applyNumberFormat="1" applyFont="1" applyFill="1" applyBorder="1" applyAlignment="1">
      <alignment horizontal="right" vertical="center"/>
    </xf>
    <xf numFmtId="0" fontId="21" fillId="0" borderId="9" xfId="7" applyFont="1" applyFill="1" applyBorder="1" applyAlignment="1"/>
    <xf numFmtId="0" fontId="22" fillId="13" borderId="9" xfId="7" applyFont="1" applyFill="1" applyBorder="1" applyAlignment="1"/>
    <xf numFmtId="0" fontId="21" fillId="13" borderId="9" xfId="7" applyFont="1" applyFill="1" applyBorder="1" applyAlignment="1">
      <alignment wrapText="1"/>
    </xf>
    <xf numFmtId="0" fontId="21" fillId="13" borderId="9" xfId="7" applyFont="1" applyFill="1" applyBorder="1" applyAlignment="1" applyProtection="1">
      <alignment horizontal="left"/>
    </xf>
    <xf numFmtId="0" fontId="21" fillId="0" borderId="9" xfId="7" applyFont="1" applyFill="1" applyBorder="1" applyAlignment="1" applyProtection="1">
      <alignment horizontal="left"/>
    </xf>
    <xf numFmtId="0" fontId="20" fillId="12" borderId="8" xfId="7" applyFont="1" applyFill="1" applyBorder="1" applyAlignment="1">
      <alignment horizontal="center" vertical="center"/>
    </xf>
    <xf numFmtId="0" fontId="20" fillId="12" borderId="8" xfId="7" applyFont="1" applyFill="1" applyBorder="1" applyAlignment="1">
      <alignment horizontal="center" vertical="center" wrapText="1"/>
    </xf>
    <xf numFmtId="41" fontId="22" fillId="0" borderId="10" xfId="7" applyNumberFormat="1" applyFont="1" applyFill="1" applyBorder="1" applyAlignment="1">
      <alignment horizontal="right"/>
    </xf>
    <xf numFmtId="41" fontId="21" fillId="0" borderId="10" xfId="7" applyNumberFormat="1" applyFont="1" applyFill="1" applyBorder="1" applyAlignment="1">
      <alignment horizontal="right"/>
    </xf>
    <xf numFmtId="0" fontId="21" fillId="13" borderId="9" xfId="7" applyFont="1" applyFill="1" applyBorder="1" applyAlignment="1">
      <alignment horizontal="left" vertical="center"/>
    </xf>
    <xf numFmtId="41" fontId="38" fillId="13" borderId="10" xfId="8" applyNumberFormat="1" applyFont="1" applyFill="1" applyBorder="1" applyAlignment="1">
      <alignment horizontal="right" vertical="center"/>
    </xf>
    <xf numFmtId="0" fontId="21" fillId="0" borderId="9" xfId="7" applyFont="1" applyFill="1" applyBorder="1" applyAlignment="1">
      <alignment horizontal="left" vertical="center"/>
    </xf>
    <xf numFmtId="41" fontId="38" fillId="0" borderId="10" xfId="8" applyNumberFormat="1" applyFont="1" applyFill="1" applyBorder="1" applyAlignment="1">
      <alignment horizontal="right" vertical="center"/>
    </xf>
    <xf numFmtId="41" fontId="21" fillId="0" borderId="10" xfId="7" applyNumberFormat="1" applyFont="1" applyFill="1" applyBorder="1" applyAlignment="1">
      <alignment horizontal="right" vertical="center"/>
    </xf>
    <xf numFmtId="0" fontId="22" fillId="0" borderId="9" xfId="7" applyFont="1" applyFill="1" applyBorder="1" applyAlignment="1">
      <alignment horizontal="left" vertical="center"/>
    </xf>
    <xf numFmtId="41" fontId="22" fillId="0" borderId="10" xfId="7" applyNumberFormat="1" applyFont="1" applyFill="1" applyBorder="1" applyAlignment="1">
      <alignment horizontal="right" vertical="center"/>
    </xf>
    <xf numFmtId="41" fontId="21" fillId="13" borderId="10" xfId="7" applyNumberFormat="1" applyFont="1" applyFill="1" applyBorder="1" applyAlignment="1">
      <alignment horizontal="right" vertical="center"/>
    </xf>
    <xf numFmtId="41" fontId="38" fillId="13" borderId="12" xfId="8" applyNumberFormat="1" applyFont="1" applyFill="1" applyBorder="1" applyAlignment="1">
      <alignment horizontal="right" vertical="center"/>
    </xf>
    <xf numFmtId="0" fontId="22" fillId="12" borderId="8" xfId="7" applyFont="1" applyFill="1" applyBorder="1" applyAlignment="1">
      <alignment horizontal="center" vertical="center"/>
    </xf>
    <xf numFmtId="0" fontId="12" fillId="0" borderId="9" xfId="7" applyFont="1" applyFill="1" applyBorder="1" applyAlignment="1" applyProtection="1">
      <alignment horizontal="left" vertical="center"/>
    </xf>
    <xf numFmtId="174" fontId="20" fillId="0" borderId="10" xfId="7" applyNumberFormat="1" applyFont="1" applyFill="1" applyBorder="1" applyAlignment="1" applyProtection="1"/>
    <xf numFmtId="0" fontId="12" fillId="13" borderId="9" xfId="7" applyFont="1" applyFill="1" applyBorder="1" applyAlignment="1" applyProtection="1">
      <alignment horizontal="left" vertical="center"/>
    </xf>
    <xf numFmtId="174" fontId="12" fillId="13" borderId="10" xfId="7" applyNumberFormat="1" applyFont="1" applyFill="1" applyBorder="1" applyAlignment="1" applyProtection="1"/>
    <xf numFmtId="0" fontId="12" fillId="0" borderId="9" xfId="7" applyFont="1" applyBorder="1" applyAlignment="1" applyProtection="1">
      <alignment horizontal="left" vertical="center"/>
    </xf>
    <xf numFmtId="174" fontId="12" fillId="0" borderId="10" xfId="7" applyNumberFormat="1" applyFont="1" applyBorder="1" applyAlignment="1" applyProtection="1"/>
    <xf numFmtId="0" fontId="12" fillId="13" borderId="9" xfId="7" applyFont="1" applyFill="1" applyBorder="1" applyAlignment="1" applyProtection="1">
      <alignment horizontal="left" vertical="center" wrapText="1"/>
    </xf>
    <xf numFmtId="174" fontId="12" fillId="0" borderId="10" xfId="7" applyNumberFormat="1" applyFont="1" applyFill="1" applyBorder="1" applyAlignment="1" applyProtection="1"/>
    <xf numFmtId="0" fontId="12" fillId="13" borderId="11" xfId="7" applyFont="1" applyFill="1" applyBorder="1" applyAlignment="1" applyProtection="1">
      <alignment horizontal="left" vertical="center" wrapText="1"/>
    </xf>
    <xf numFmtId="41" fontId="12" fillId="13" borderId="12" xfId="7" applyNumberFormat="1" applyFont="1" applyFill="1" applyBorder="1" applyAlignment="1" applyProtection="1"/>
    <xf numFmtId="174" fontId="12" fillId="13" borderId="12" xfId="7" applyNumberFormat="1" applyFont="1" applyFill="1" applyBorder="1" applyAlignment="1" applyProtection="1"/>
    <xf numFmtId="174" fontId="12" fillId="13" borderId="13" xfId="7" applyNumberFormat="1" applyFont="1" applyFill="1" applyBorder="1" applyAlignment="1" applyProtection="1"/>
    <xf numFmtId="0" fontId="23" fillId="12" borderId="8" xfId="7" applyFont="1" applyFill="1" applyBorder="1" applyAlignment="1">
      <alignment horizontal="centerContinuous" vertical="center"/>
    </xf>
    <xf numFmtId="0" fontId="23" fillId="12" borderId="8" xfId="7" applyFont="1" applyFill="1" applyBorder="1" applyAlignment="1">
      <alignment horizontal="centerContinuous"/>
    </xf>
    <xf numFmtId="0" fontId="23" fillId="12" borderId="8" xfId="7" applyFont="1" applyFill="1" applyBorder="1" applyAlignment="1" applyProtection="1">
      <alignment horizontal="center" vertical="center"/>
    </xf>
    <xf numFmtId="0" fontId="20" fillId="0" borderId="9" xfId="7" applyFont="1" applyFill="1" applyBorder="1" applyAlignment="1">
      <alignment horizontal="center" vertical="center"/>
    </xf>
    <xf numFmtId="0" fontId="20" fillId="0" borderId="10" xfId="7" applyFont="1" applyFill="1" applyBorder="1" applyAlignment="1">
      <alignment horizontal="center" vertical="center" wrapText="1"/>
    </xf>
    <xf numFmtId="0" fontId="20" fillId="0" borderId="9" xfId="7" applyFont="1" applyFill="1" applyBorder="1" applyAlignment="1">
      <alignment horizontal="left"/>
    </xf>
    <xf numFmtId="0" fontId="20" fillId="13" borderId="9" xfId="7" applyFont="1" applyFill="1" applyBorder="1" applyAlignment="1" applyProtection="1">
      <alignment horizontal="left"/>
    </xf>
    <xf numFmtId="0" fontId="12" fillId="0" borderId="9" xfId="7" applyFont="1" applyFill="1" applyBorder="1" applyAlignment="1" applyProtection="1">
      <alignment horizontal="left"/>
    </xf>
    <xf numFmtId="0" fontId="12" fillId="13" borderId="9" xfId="7" applyFont="1" applyFill="1" applyBorder="1" applyAlignment="1" applyProtection="1">
      <alignment horizontal="left"/>
    </xf>
    <xf numFmtId="0" fontId="20" fillId="13" borderId="9" xfId="7" applyFont="1" applyFill="1" applyBorder="1" applyAlignment="1">
      <alignment horizontal="left"/>
    </xf>
    <xf numFmtId="0" fontId="20" fillId="0" borderId="9" xfId="7" applyFont="1" applyFill="1" applyBorder="1" applyAlignment="1" applyProtection="1">
      <alignment horizontal="left"/>
    </xf>
    <xf numFmtId="0" fontId="12" fillId="0" borderId="11" xfId="7" applyFont="1" applyFill="1" applyBorder="1" applyAlignment="1" applyProtection="1">
      <alignment horizontal="left"/>
    </xf>
    <xf numFmtId="0" fontId="20" fillId="12" borderId="14" xfId="7" applyFont="1" applyFill="1" applyBorder="1" applyAlignment="1">
      <alignment horizontal="center" vertical="center" wrapText="1"/>
    </xf>
    <xf numFmtId="0" fontId="20" fillId="12" borderId="14" xfId="7" applyFont="1" applyFill="1" applyBorder="1" applyAlignment="1">
      <alignment horizontal="center" vertical="center"/>
    </xf>
    <xf numFmtId="168" fontId="20" fillId="12" borderId="14" xfId="7" applyNumberFormat="1" applyFont="1" applyFill="1" applyBorder="1" applyAlignment="1">
      <alignment horizontal="center" vertical="center" wrapText="1"/>
    </xf>
    <xf numFmtId="3" fontId="20" fillId="12" borderId="14" xfId="7" applyNumberFormat="1" applyFont="1" applyFill="1" applyBorder="1" applyAlignment="1" applyProtection="1">
      <alignment horizontal="center" vertical="center" wrapText="1"/>
    </xf>
    <xf numFmtId="3" fontId="20" fillId="12" borderId="14" xfId="7" applyNumberFormat="1" applyFont="1" applyFill="1" applyBorder="1" applyAlignment="1" applyProtection="1">
      <alignment horizontal="center" vertical="center"/>
    </xf>
    <xf numFmtId="0" fontId="21" fillId="13" borderId="17" xfId="7" applyFont="1" applyFill="1" applyBorder="1" applyAlignment="1">
      <alignment vertical="center"/>
    </xf>
    <xf numFmtId="0" fontId="20" fillId="13" borderId="17" xfId="7" applyFont="1" applyFill="1" applyBorder="1" applyAlignment="1">
      <alignment horizontal="center" vertical="center"/>
    </xf>
    <xf numFmtId="0" fontId="27" fillId="0" borderId="18" xfId="7" applyFont="1" applyFill="1" applyBorder="1" applyAlignment="1">
      <alignment vertical="center"/>
    </xf>
    <xf numFmtId="0" fontId="20" fillId="0" borderId="14" xfId="7" applyFont="1" applyFill="1" applyBorder="1" applyAlignment="1">
      <alignment horizontal="center" vertical="center"/>
    </xf>
    <xf numFmtId="0" fontId="2" fillId="0" borderId="15" xfId="7" applyBorder="1" applyAlignment="1"/>
    <xf numFmtId="4" fontId="12" fillId="0" borderId="15" xfId="7" applyNumberFormat="1" applyFont="1" applyBorder="1" applyAlignment="1">
      <alignment vertical="center"/>
    </xf>
    <xf numFmtId="4" fontId="12" fillId="0" borderId="15" xfId="7" applyNumberFormat="1" applyFont="1" applyBorder="1" applyAlignment="1" applyProtection="1">
      <alignment vertical="center"/>
    </xf>
    <xf numFmtId="4" fontId="12" fillId="0" borderId="16" xfId="7" applyNumberFormat="1" applyFont="1" applyBorder="1" applyAlignment="1">
      <alignment vertical="center"/>
    </xf>
    <xf numFmtId="0" fontId="20" fillId="0" borderId="15" xfId="7" applyFont="1" applyFill="1" applyBorder="1" applyAlignment="1">
      <alignment vertical="center"/>
    </xf>
    <xf numFmtId="4" fontId="12" fillId="0" borderId="15" xfId="7" applyNumberFormat="1" applyFont="1" applyFill="1" applyBorder="1" applyAlignment="1">
      <alignment vertical="center"/>
    </xf>
    <xf numFmtId="4" fontId="12" fillId="0" borderId="15" xfId="7" applyNumberFormat="1" applyFont="1" applyFill="1" applyBorder="1" applyAlignment="1" applyProtection="1">
      <alignment vertical="center"/>
    </xf>
    <xf numFmtId="4" fontId="12" fillId="0" borderId="16" xfId="7" applyNumberFormat="1" applyFont="1" applyFill="1" applyBorder="1" applyAlignment="1">
      <alignment vertical="center"/>
    </xf>
    <xf numFmtId="0" fontId="21" fillId="0" borderId="17" xfId="7" applyFont="1" applyFill="1" applyBorder="1" applyAlignment="1">
      <alignment vertical="center"/>
    </xf>
    <xf numFmtId="3" fontId="21" fillId="0" borderId="15" xfId="7" applyNumberFormat="1" applyFont="1" applyFill="1" applyBorder="1" applyAlignment="1">
      <alignment vertical="center"/>
    </xf>
    <xf numFmtId="4" fontId="21" fillId="0" borderId="15" xfId="7" applyNumberFormat="1" applyFont="1" applyFill="1" applyBorder="1" applyAlignment="1">
      <alignment vertical="center"/>
    </xf>
    <xf numFmtId="4" fontId="21" fillId="0" borderId="15" xfId="7" applyNumberFormat="1" applyFont="1" applyFill="1" applyBorder="1" applyAlignment="1" applyProtection="1">
      <alignment vertical="center"/>
    </xf>
    <xf numFmtId="4" fontId="21" fillId="0" borderId="16" xfId="7" applyNumberFormat="1" applyFont="1" applyFill="1" applyBorder="1" applyAlignment="1">
      <alignment vertical="center"/>
    </xf>
    <xf numFmtId="0" fontId="22" fillId="0" borderId="14" xfId="7" applyFont="1" applyFill="1" applyBorder="1" applyAlignment="1">
      <alignment horizontal="center" vertical="center"/>
    </xf>
    <xf numFmtId="0" fontId="22" fillId="13" borderId="17" xfId="7" applyFont="1" applyFill="1" applyBorder="1" applyAlignment="1">
      <alignment horizontal="center" vertical="center"/>
    </xf>
    <xf numFmtId="3" fontId="12" fillId="0" borderId="15" xfId="7" applyNumberFormat="1" applyFont="1" applyFill="1" applyBorder="1" applyAlignment="1">
      <alignment vertical="center"/>
    </xf>
    <xf numFmtId="0" fontId="54" fillId="0" borderId="0" xfId="0" applyFont="1" applyFill="1" applyBorder="1" applyAlignment="1">
      <alignment horizontal="center" vertical="center" wrapText="1"/>
    </xf>
    <xf numFmtId="3" fontId="6" fillId="0" borderId="0" xfId="0" applyNumberFormat="1" applyFont="1" applyFill="1" applyBorder="1" applyAlignment="1">
      <alignment vertical="center" wrapText="1"/>
    </xf>
    <xf numFmtId="3" fontId="7" fillId="0" borderId="0" xfId="0" applyNumberFormat="1" applyFont="1" applyFill="1" applyBorder="1" applyAlignment="1">
      <alignment horizontal="left" vertical="top" wrapText="1"/>
    </xf>
    <xf numFmtId="3" fontId="16" fillId="0" borderId="0" xfId="1" applyNumberFormat="1" applyFont="1" applyFill="1" applyBorder="1" applyAlignment="1" applyProtection="1">
      <alignment horizontal="right" vertical="center"/>
    </xf>
    <xf numFmtId="3" fontId="3" fillId="0" borderId="0" xfId="2" applyNumberFormat="1" applyFont="1" applyFill="1" applyBorder="1" applyAlignment="1">
      <alignment horizontal="left"/>
    </xf>
    <xf numFmtId="3" fontId="44" fillId="0" borderId="0" xfId="0" applyNumberFormat="1" applyFont="1" applyFill="1"/>
    <xf numFmtId="3" fontId="5" fillId="0" borderId="0" xfId="2" applyNumberFormat="1" applyFont="1" applyFill="1" applyBorder="1" applyAlignment="1">
      <alignment horizontal="right" vertical="center"/>
    </xf>
    <xf numFmtId="3" fontId="8" fillId="0" borderId="0" xfId="1" applyNumberFormat="1" applyFont="1" applyFill="1" applyBorder="1" applyAlignment="1" applyProtection="1">
      <alignment horizontal="right" vertical="center"/>
    </xf>
    <xf numFmtId="3" fontId="8" fillId="0" borderId="0" xfId="0" applyNumberFormat="1" applyFont="1" applyFill="1" applyBorder="1" applyAlignment="1">
      <alignment horizontal="right" vertical="center"/>
    </xf>
    <xf numFmtId="3" fontId="8" fillId="0" borderId="0" xfId="0" applyNumberFormat="1" applyFont="1" applyFill="1" applyBorder="1" applyAlignment="1">
      <alignment horizontal="right" vertical="top"/>
    </xf>
    <xf numFmtId="3" fontId="3" fillId="0" borderId="0" xfId="0" applyNumberFormat="1" applyFont="1" applyFill="1" applyBorder="1"/>
    <xf numFmtId="3" fontId="3" fillId="0" borderId="0" xfId="1" applyNumberFormat="1" applyFont="1" applyFill="1" applyBorder="1" applyAlignment="1" applyProtection="1">
      <alignment horizontal="right" vertical="center"/>
    </xf>
    <xf numFmtId="3" fontId="3" fillId="0" borderId="0" xfId="1" applyNumberFormat="1" applyFont="1" applyFill="1" applyBorder="1" applyAlignment="1">
      <alignment horizontal="right"/>
    </xf>
    <xf numFmtId="3" fontId="3" fillId="0" borderId="0" xfId="0" applyNumberFormat="1" applyFont="1" applyFill="1" applyBorder="1" applyAlignment="1" applyProtection="1">
      <alignment vertical="center"/>
    </xf>
    <xf numFmtId="3" fontId="3" fillId="0" borderId="0" xfId="0" applyNumberFormat="1" applyFont="1" applyFill="1" applyBorder="1" applyAlignment="1">
      <alignment vertical="center"/>
    </xf>
    <xf numFmtId="3" fontId="3" fillId="0" borderId="0" xfId="0" applyNumberFormat="1" applyFont="1" applyFill="1" applyBorder="1" applyAlignment="1">
      <alignment horizontal="right"/>
    </xf>
    <xf numFmtId="3" fontId="3" fillId="0" borderId="0" xfId="0" applyNumberFormat="1" applyFont="1" applyFill="1" applyBorder="1" applyAlignment="1" applyProtection="1">
      <alignment horizontal="right" vertical="center"/>
    </xf>
    <xf numFmtId="3" fontId="3" fillId="0" borderId="0" xfId="0" applyNumberFormat="1" applyFont="1" applyFill="1" applyBorder="1" applyAlignment="1">
      <alignment horizontal="right" vertical="center"/>
    </xf>
    <xf numFmtId="0" fontId="0" fillId="0" borderId="0" xfId="0"/>
    <xf numFmtId="0" fontId="0" fillId="0" borderId="0" xfId="0"/>
    <xf numFmtId="3" fontId="3" fillId="13" borderId="0" xfId="1" applyNumberFormat="1" applyFont="1" applyFill="1" applyBorder="1" applyAlignment="1" applyProtection="1">
      <alignment horizontal="right" vertical="center"/>
    </xf>
    <xf numFmtId="3" fontId="3" fillId="13" borderId="0" xfId="1" applyNumberFormat="1" applyFont="1" applyFill="1" applyBorder="1" applyAlignment="1">
      <alignment horizontal="right"/>
    </xf>
    <xf numFmtId="0" fontId="36" fillId="0" borderId="0" xfId="7" applyFont="1" applyAlignment="1">
      <alignment vertical="top" wrapText="1"/>
    </xf>
    <xf numFmtId="0" fontId="25" fillId="0" borderId="0" xfId="7" applyNumberFormat="1" applyFont="1" applyAlignment="1">
      <alignment vertical="top" wrapText="1"/>
    </xf>
    <xf numFmtId="0" fontId="23" fillId="0" borderId="0" xfId="7" applyFont="1" applyFill="1" applyBorder="1" applyAlignment="1">
      <alignment vertical="center"/>
    </xf>
    <xf numFmtId="3" fontId="12" fillId="0" borderId="0" xfId="6" applyNumberFormat="1" applyFont="1" applyFill="1" applyBorder="1" applyAlignment="1">
      <alignment horizontal="left" vertical="center" wrapText="1"/>
    </xf>
    <xf numFmtId="0" fontId="60" fillId="0" borderId="0" xfId="0" applyFont="1"/>
    <xf numFmtId="0" fontId="54" fillId="0" borderId="0" xfId="0" applyFont="1" applyAlignment="1">
      <alignment horizontal="left"/>
    </xf>
    <xf numFmtId="0" fontId="60" fillId="0" borderId="0" xfId="0" applyFont="1" applyAlignment="1">
      <alignment horizontal="left"/>
    </xf>
    <xf numFmtId="0" fontId="54" fillId="15" borderId="0" xfId="0" applyFont="1" applyFill="1" applyAlignment="1">
      <alignment horizontal="center"/>
    </xf>
    <xf numFmtId="0" fontId="59" fillId="15" borderId="0" xfId="0" applyFont="1" applyFill="1" applyAlignment="1">
      <alignment horizontal="center" vertical="center"/>
    </xf>
    <xf numFmtId="0" fontId="61" fillId="16" borderId="0" xfId="0" applyFont="1" applyFill="1" applyAlignment="1">
      <alignment horizontal="center" vertical="center"/>
    </xf>
    <xf numFmtId="0" fontId="60" fillId="0" borderId="0" xfId="12" applyFont="1" applyAlignment="1" applyProtection="1">
      <alignment horizontal="left" vertical="top"/>
    </xf>
    <xf numFmtId="0" fontId="36" fillId="6" borderId="0" xfId="4" applyFont="1" applyFill="1" applyBorder="1"/>
    <xf numFmtId="0" fontId="36" fillId="6" borderId="9" xfId="4" applyFont="1" applyFill="1" applyBorder="1" applyAlignment="1">
      <alignment horizontal="center" vertical="center" wrapText="1"/>
    </xf>
    <xf numFmtId="3" fontId="36" fillId="6" borderId="0" xfId="4" applyNumberFormat="1" applyFont="1" applyFill="1" applyBorder="1" applyAlignment="1">
      <alignment horizontal="center" vertical="center" wrapText="1"/>
    </xf>
    <xf numFmtId="3" fontId="36" fillId="0" borderId="0" xfId="2" applyNumberFormat="1" applyFont="1" applyFill="1" applyBorder="1" applyAlignment="1">
      <alignment horizontal="center" vertical="center"/>
    </xf>
    <xf numFmtId="3" fontId="60" fillId="0" borderId="0" xfId="21" applyNumberFormat="1" applyFont="1" applyFill="1" applyBorder="1" applyAlignment="1">
      <alignment horizontal="center" vertical="center"/>
    </xf>
    <xf numFmtId="0" fontId="36" fillId="6" borderId="0" xfId="4" applyFont="1" applyFill="1" applyBorder="1" applyAlignment="1">
      <alignment horizontal="center" vertical="center"/>
    </xf>
    <xf numFmtId="3" fontId="36" fillId="6" borderId="0" xfId="4" applyNumberFormat="1" applyFont="1" applyFill="1" applyBorder="1" applyAlignment="1">
      <alignment horizontal="center" vertical="center"/>
    </xf>
    <xf numFmtId="3" fontId="60" fillId="0" borderId="0" xfId="0" applyNumberFormat="1" applyFont="1" applyBorder="1" applyAlignment="1">
      <alignment horizontal="center" vertical="center"/>
    </xf>
    <xf numFmtId="3" fontId="63" fillId="0" borderId="0" xfId="0" applyNumberFormat="1" applyFont="1" applyBorder="1" applyAlignment="1">
      <alignment horizontal="center" vertical="center"/>
    </xf>
    <xf numFmtId="4" fontId="25" fillId="0" borderId="0" xfId="2" applyNumberFormat="1" applyFont="1" applyFill="1" applyBorder="1" applyAlignment="1">
      <alignment horizontal="center" vertical="center"/>
    </xf>
    <xf numFmtId="0" fontId="10" fillId="17" borderId="8" xfId="2" applyFont="1" applyFill="1" applyBorder="1" applyAlignment="1">
      <alignment horizontal="center" vertical="center"/>
    </xf>
    <xf numFmtId="0" fontId="24" fillId="12" borderId="14" xfId="4" applyFont="1" applyFill="1" applyBorder="1" applyAlignment="1">
      <alignment horizontal="center" vertical="center" wrapText="1"/>
    </xf>
    <xf numFmtId="0" fontId="17" fillId="12" borderId="14" xfId="4" applyFont="1" applyFill="1" applyBorder="1" applyAlignment="1">
      <alignment horizontal="center" vertical="center" wrapText="1"/>
    </xf>
    <xf numFmtId="0" fontId="16" fillId="0" borderId="0" xfId="4" applyFont="1" applyFill="1" applyBorder="1" applyAlignment="1">
      <alignment horizontal="left" vertical="top" wrapText="1"/>
    </xf>
    <xf numFmtId="0" fontId="19" fillId="12" borderId="14" xfId="4" applyFont="1" applyFill="1" applyBorder="1" applyAlignment="1">
      <alignment horizontal="center" vertical="center" wrapText="1"/>
    </xf>
    <xf numFmtId="3" fontId="55" fillId="18" borderId="0" xfId="0" applyNumberFormat="1" applyFont="1" applyFill="1" applyBorder="1" applyAlignment="1">
      <alignment horizontal="center" vertical="center"/>
    </xf>
    <xf numFmtId="3" fontId="55" fillId="0" borderId="0" xfId="0" applyNumberFormat="1" applyFont="1" applyFill="1" applyBorder="1" applyAlignment="1">
      <alignment horizontal="center" vertical="center"/>
    </xf>
    <xf numFmtId="0" fontId="17" fillId="18" borderId="0" xfId="4" applyNumberFormat="1" applyFont="1" applyFill="1" applyBorder="1" applyAlignment="1">
      <alignment vertical="center" wrapText="1"/>
    </xf>
    <xf numFmtId="0" fontId="16" fillId="18" borderId="0" xfId="4" applyNumberFormat="1" applyFont="1" applyFill="1" applyBorder="1" applyAlignment="1">
      <alignment horizontal="left" vertical="center" wrapText="1"/>
    </xf>
    <xf numFmtId="3" fontId="64" fillId="0" borderId="0" xfId="0" applyNumberFormat="1" applyFont="1" applyFill="1" applyBorder="1" applyAlignment="1">
      <alignment horizontal="center" vertical="center"/>
    </xf>
    <xf numFmtId="41" fontId="17" fillId="18" borderId="0" xfId="4" applyNumberFormat="1" applyFont="1" applyFill="1" applyBorder="1" applyAlignment="1">
      <alignment vertical="center" wrapText="1"/>
    </xf>
    <xf numFmtId="3" fontId="19" fillId="0" borderId="0" xfId="4" applyNumberFormat="1" applyFont="1" applyFill="1" applyBorder="1" applyAlignment="1">
      <alignment horizontal="center" vertical="center"/>
    </xf>
    <xf numFmtId="3" fontId="19" fillId="18" borderId="0" xfId="4" applyNumberFormat="1" applyFont="1" applyFill="1" applyBorder="1" applyAlignment="1">
      <alignment horizontal="center" vertical="center"/>
    </xf>
    <xf numFmtId="0" fontId="15" fillId="18" borderId="0" xfId="4" applyNumberFormat="1" applyFont="1" applyFill="1" applyBorder="1" applyAlignment="1">
      <alignment horizontal="left" vertical="top" wrapText="1"/>
    </xf>
    <xf numFmtId="3" fontId="15" fillId="0" borderId="0" xfId="4" applyNumberFormat="1" applyFont="1" applyFill="1" applyBorder="1" applyAlignment="1">
      <alignment horizontal="center" vertical="center"/>
    </xf>
    <xf numFmtId="3" fontId="15" fillId="18" borderId="0" xfId="4" applyNumberFormat="1" applyFont="1" applyFill="1" applyBorder="1" applyAlignment="1">
      <alignment horizontal="center" vertical="center"/>
    </xf>
    <xf numFmtId="3" fontId="55" fillId="18" borderId="0" xfId="10" applyNumberFormat="1" applyFont="1" applyFill="1" applyBorder="1" applyAlignment="1">
      <alignment horizontal="center" vertical="top"/>
    </xf>
    <xf numFmtId="3" fontId="55" fillId="0" borderId="0" xfId="10" applyNumberFormat="1" applyFont="1" applyFill="1" applyBorder="1" applyAlignment="1">
      <alignment horizontal="center" vertical="top"/>
    </xf>
    <xf numFmtId="3" fontId="12" fillId="18" borderId="0" xfId="6" applyNumberFormat="1" applyFont="1" applyFill="1" applyBorder="1" applyAlignment="1">
      <alignment horizontal="left" vertical="center" wrapText="1"/>
    </xf>
    <xf numFmtId="3" fontId="12" fillId="0" borderId="0" xfId="6" applyNumberFormat="1" applyFont="1" applyFill="1" applyBorder="1" applyAlignment="1">
      <alignment horizontal="center" vertical="center" wrapText="1"/>
    </xf>
    <xf numFmtId="3" fontId="12" fillId="0" borderId="0" xfId="6" applyNumberFormat="1" applyFont="1" applyFill="1" applyBorder="1" applyAlignment="1">
      <alignment horizontal="center" vertical="center"/>
    </xf>
    <xf numFmtId="3" fontId="16" fillId="0" borderId="0" xfId="6" applyNumberFormat="1" applyFont="1" applyFill="1" applyBorder="1" applyAlignment="1">
      <alignment horizontal="center" vertical="center"/>
    </xf>
    <xf numFmtId="3" fontId="12" fillId="18" borderId="0" xfId="6" applyNumberFormat="1" applyFont="1" applyFill="1" applyBorder="1" applyAlignment="1">
      <alignment horizontal="center" vertical="center" wrapText="1"/>
    </xf>
    <xf numFmtId="3" fontId="12" fillId="18" borderId="0" xfId="6" applyNumberFormat="1" applyFont="1" applyFill="1" applyBorder="1" applyAlignment="1">
      <alignment horizontal="center" vertical="center"/>
    </xf>
    <xf numFmtId="3" fontId="16" fillId="18" borderId="0" xfId="6" applyNumberFormat="1" applyFont="1" applyFill="1" applyBorder="1" applyAlignment="1">
      <alignment horizontal="center" vertical="center"/>
    </xf>
    <xf numFmtId="3" fontId="20" fillId="18" borderId="0" xfId="6" applyNumberFormat="1" applyFont="1" applyFill="1" applyBorder="1" applyAlignment="1">
      <alignment horizontal="left" vertical="center" wrapText="1"/>
    </xf>
    <xf numFmtId="41" fontId="10" fillId="11" borderId="14" xfId="2" applyNumberFormat="1" applyFont="1" applyFill="1" applyBorder="1" applyAlignment="1">
      <alignment horizontal="center" vertical="center"/>
    </xf>
    <xf numFmtId="0" fontId="10" fillId="11" borderId="14" xfId="2" applyFont="1" applyFill="1" applyBorder="1" applyAlignment="1">
      <alignment horizontal="center" vertical="center"/>
    </xf>
    <xf numFmtId="3" fontId="6" fillId="18" borderId="0" xfId="0" applyNumberFormat="1" applyFont="1" applyFill="1" applyBorder="1" applyAlignment="1">
      <alignment vertical="center" wrapText="1"/>
    </xf>
    <xf numFmtId="3" fontId="5" fillId="18" borderId="0" xfId="2" applyNumberFormat="1" applyFont="1" applyFill="1" applyBorder="1" applyAlignment="1">
      <alignment horizontal="right"/>
    </xf>
    <xf numFmtId="4" fontId="5" fillId="18" borderId="0" xfId="2" applyNumberFormat="1" applyFont="1" applyFill="1" applyBorder="1" applyAlignment="1">
      <alignment horizontal="right"/>
    </xf>
    <xf numFmtId="3" fontId="7" fillId="18" borderId="0" xfId="0" applyNumberFormat="1" applyFont="1" applyFill="1" applyBorder="1" applyAlignment="1">
      <alignment horizontal="left" vertical="top" wrapText="1"/>
    </xf>
    <xf numFmtId="3" fontId="3" fillId="18" borderId="0" xfId="0" applyNumberFormat="1" applyFont="1" applyFill="1" applyBorder="1" applyAlignment="1">
      <alignment horizontal="right"/>
    </xf>
    <xf numFmtId="3" fontId="3" fillId="18" borderId="0" xfId="2" applyNumberFormat="1" applyFont="1" applyFill="1" applyBorder="1" applyAlignment="1">
      <alignment horizontal="left"/>
    </xf>
    <xf numFmtId="3" fontId="5" fillId="18" borderId="0" xfId="2" applyNumberFormat="1" applyFont="1" applyFill="1" applyBorder="1" applyAlignment="1">
      <alignment horizontal="left"/>
    </xf>
    <xf numFmtId="3" fontId="5" fillId="18" borderId="0" xfId="2" applyNumberFormat="1" applyFont="1" applyFill="1" applyBorder="1" applyAlignment="1">
      <alignment horizontal="left" vertical="center"/>
    </xf>
    <xf numFmtId="3" fontId="5" fillId="18" borderId="0" xfId="0" applyNumberFormat="1" applyFont="1" applyFill="1" applyBorder="1" applyAlignment="1">
      <alignment horizontal="right"/>
    </xf>
    <xf numFmtId="3" fontId="3" fillId="18" borderId="0" xfId="2" applyNumberFormat="1" applyFont="1" applyFill="1" applyBorder="1" applyAlignment="1">
      <alignment horizontal="right"/>
    </xf>
    <xf numFmtId="3" fontId="5" fillId="18" borderId="0" xfId="2" applyNumberFormat="1" applyFont="1" applyFill="1" applyBorder="1" applyAlignment="1">
      <alignment horizontal="right" vertical="center"/>
    </xf>
    <xf numFmtId="3" fontId="3" fillId="18" borderId="0" xfId="1" applyNumberFormat="1" applyFont="1" applyFill="1" applyBorder="1" applyAlignment="1">
      <alignment horizontal="right" vertical="center"/>
    </xf>
    <xf numFmtId="3" fontId="3" fillId="18" borderId="0" xfId="0" applyNumberFormat="1" applyFont="1" applyFill="1" applyBorder="1"/>
    <xf numFmtId="3" fontId="3" fillId="18" borderId="0" xfId="1" applyNumberFormat="1" applyFont="1" applyFill="1" applyBorder="1" applyAlignment="1">
      <alignment horizontal="right"/>
    </xf>
    <xf numFmtId="3" fontId="44" fillId="18" borderId="0" xfId="0" applyNumberFormat="1" applyFont="1" applyFill="1"/>
    <xf numFmtId="3" fontId="16" fillId="18" borderId="0" xfId="1" applyNumberFormat="1" applyFont="1" applyFill="1" applyBorder="1" applyAlignment="1">
      <alignment horizontal="right" vertical="center"/>
    </xf>
    <xf numFmtId="3" fontId="8" fillId="18" borderId="0" xfId="1" applyNumberFormat="1" applyFont="1" applyFill="1" applyBorder="1" applyAlignment="1">
      <alignment horizontal="right" vertical="center"/>
    </xf>
    <xf numFmtId="3" fontId="8" fillId="18" borderId="0" xfId="0" applyNumberFormat="1" applyFont="1" applyFill="1" applyBorder="1" applyAlignment="1">
      <alignment horizontal="right" vertical="center"/>
    </xf>
    <xf numFmtId="3" fontId="8" fillId="18" borderId="0" xfId="0" applyNumberFormat="1" applyFont="1" applyFill="1" applyBorder="1" applyAlignment="1">
      <alignment horizontal="right" vertical="top"/>
    </xf>
    <xf numFmtId="3" fontId="17" fillId="18" borderId="0" xfId="1" applyNumberFormat="1" applyFont="1" applyFill="1" applyBorder="1" applyAlignment="1">
      <alignment horizontal="right" vertical="center"/>
    </xf>
    <xf numFmtId="165" fontId="8" fillId="18" borderId="0" xfId="1" applyNumberFormat="1" applyFont="1" applyFill="1" applyBorder="1" applyAlignment="1">
      <alignment horizontal="right" vertical="center"/>
    </xf>
    <xf numFmtId="4" fontId="3" fillId="18" borderId="0" xfId="2" applyNumberFormat="1" applyFont="1" applyFill="1" applyBorder="1" applyAlignment="1">
      <alignment horizontal="right"/>
    </xf>
    <xf numFmtId="166" fontId="8" fillId="18" borderId="0" xfId="0" applyNumberFormat="1" applyFont="1" applyFill="1" applyBorder="1" applyAlignment="1">
      <alignment horizontal="right" vertical="center"/>
    </xf>
    <xf numFmtId="41" fontId="8" fillId="18" borderId="0" xfId="0" applyNumberFormat="1" applyFont="1" applyFill="1" applyBorder="1" applyAlignment="1">
      <alignment horizontal="right" vertical="top"/>
    </xf>
    <xf numFmtId="4" fontId="5" fillId="18" borderId="0" xfId="2" applyNumberFormat="1" applyFont="1" applyFill="1" applyBorder="1" applyAlignment="1">
      <alignment horizontal="right" vertical="center"/>
    </xf>
    <xf numFmtId="0" fontId="3" fillId="0" borderId="0" xfId="3" applyFont="1"/>
    <xf numFmtId="0" fontId="65" fillId="6" borderId="0" xfId="3" applyFont="1" applyFill="1" applyBorder="1" applyAlignment="1">
      <alignment vertical="center" wrapText="1"/>
    </xf>
    <xf numFmtId="0" fontId="66" fillId="6" borderId="0" xfId="3" applyFont="1" applyFill="1" applyBorder="1" applyAlignment="1">
      <alignment horizontal="center" vertical="center" wrapText="1"/>
    </xf>
    <xf numFmtId="0" fontId="66" fillId="6" borderId="0" xfId="3" applyFont="1" applyFill="1" applyBorder="1" applyAlignment="1">
      <alignment vertical="center" wrapText="1"/>
    </xf>
    <xf numFmtId="0" fontId="3" fillId="6" borderId="0" xfId="3" applyFont="1" applyFill="1"/>
    <xf numFmtId="0" fontId="67" fillId="12" borderId="14" xfId="3" applyFont="1" applyFill="1" applyBorder="1" applyAlignment="1">
      <alignment horizontal="center" vertical="center" wrapText="1"/>
    </xf>
    <xf numFmtId="0" fontId="3" fillId="0" borderId="0" xfId="3" applyFont="1" applyAlignment="1">
      <alignment vertical="center"/>
    </xf>
    <xf numFmtId="0" fontId="69" fillId="0" borderId="0" xfId="0" applyFont="1" applyBorder="1" applyAlignment="1">
      <alignment horizontal="left" vertical="center" wrapText="1"/>
    </xf>
    <xf numFmtId="166" fontId="69" fillId="0" borderId="0" xfId="0" applyNumberFormat="1" applyFont="1" applyBorder="1" applyAlignment="1">
      <alignment horizontal="center" vertical="center"/>
    </xf>
    <xf numFmtId="0" fontId="69" fillId="18" borderId="0" xfId="0" applyFont="1" applyFill="1" applyBorder="1" applyAlignment="1">
      <alignment horizontal="left" vertical="center" wrapText="1"/>
    </xf>
    <xf numFmtId="0" fontId="60" fillId="0" borderId="0" xfId="0" applyFont="1" applyBorder="1" applyAlignment="1">
      <alignment horizontal="center" vertical="center"/>
    </xf>
    <xf numFmtId="0" fontId="69" fillId="0" borderId="0" xfId="0" applyFont="1" applyBorder="1" applyAlignment="1">
      <alignment horizontal="center" vertical="center" wrapText="1"/>
    </xf>
    <xf numFmtId="0" fontId="3" fillId="0" borderId="0" xfId="3" applyFont="1" applyFill="1"/>
    <xf numFmtId="0" fontId="65" fillId="0" borderId="0" xfId="3" applyFont="1" applyFill="1" applyBorder="1" applyAlignment="1">
      <alignment vertical="center" wrapText="1"/>
    </xf>
    <xf numFmtId="0" fontId="66" fillId="0" borderId="0" xfId="3" applyFont="1" applyFill="1" applyBorder="1" applyAlignment="1">
      <alignment horizontal="center" vertical="center" wrapText="1"/>
    </xf>
    <xf numFmtId="0" fontId="5" fillId="0" borderId="0" xfId="3" applyFont="1"/>
    <xf numFmtId="0" fontId="33" fillId="14" borderId="14" xfId="3" applyFont="1" applyFill="1" applyBorder="1" applyAlignment="1">
      <alignment horizontal="center" vertical="center" wrapText="1"/>
    </xf>
    <xf numFmtId="0" fontId="5" fillId="0" borderId="0" xfId="3" applyFont="1" applyAlignment="1">
      <alignment vertical="center"/>
    </xf>
    <xf numFmtId="3" fontId="69" fillId="0" borderId="0" xfId="0" applyNumberFormat="1" applyFont="1" applyBorder="1" applyAlignment="1">
      <alignment horizontal="center" vertical="center"/>
    </xf>
    <xf numFmtId="3" fontId="69" fillId="18" borderId="0" xfId="0" applyNumberFormat="1" applyFont="1" applyFill="1" applyBorder="1" applyAlignment="1">
      <alignment horizontal="center" vertical="center"/>
    </xf>
    <xf numFmtId="3" fontId="69" fillId="18" borderId="0" xfId="0" applyNumberFormat="1" applyFont="1" applyFill="1" applyBorder="1" applyAlignment="1">
      <alignment horizontal="center" vertical="center" wrapText="1"/>
    </xf>
    <xf numFmtId="3" fontId="69" fillId="0" borderId="0" xfId="0" applyNumberFormat="1" applyFont="1" applyBorder="1" applyAlignment="1">
      <alignment horizontal="center" vertical="center" wrapText="1"/>
    </xf>
    <xf numFmtId="0" fontId="30" fillId="0" borderId="0" xfId="3" applyFont="1" applyFill="1"/>
    <xf numFmtId="3" fontId="69" fillId="0" borderId="0" xfId="0" applyNumberFormat="1" applyFont="1" applyFill="1" applyBorder="1" applyAlignment="1">
      <alignment horizontal="center" vertical="center"/>
    </xf>
    <xf numFmtId="3" fontId="69" fillId="0" borderId="0" xfId="0" applyNumberFormat="1" applyFont="1" applyFill="1" applyBorder="1" applyAlignment="1">
      <alignment horizontal="center" vertical="center" wrapText="1"/>
    </xf>
    <xf numFmtId="0" fontId="3" fillId="0" borderId="0" xfId="3" applyFont="1" applyBorder="1"/>
    <xf numFmtId="0" fontId="33" fillId="12" borderId="14" xfId="3" applyFont="1" applyFill="1" applyBorder="1" applyAlignment="1">
      <alignment horizontal="center" vertical="center" wrapText="1"/>
    </xf>
    <xf numFmtId="0" fontId="33" fillId="0" borderId="0" xfId="3" applyFont="1" applyFill="1" applyBorder="1" applyAlignment="1">
      <alignment vertical="center" wrapText="1"/>
    </xf>
    <xf numFmtId="0" fontId="33" fillId="18" borderId="0" xfId="3" applyNumberFormat="1" applyFont="1" applyFill="1" applyBorder="1" applyAlignment="1">
      <alignment vertical="center" wrapText="1"/>
    </xf>
    <xf numFmtId="0" fontId="69" fillId="0" borderId="0" xfId="3" applyFont="1" applyFill="1" applyBorder="1" applyAlignment="1">
      <alignment horizontal="left" vertical="center" wrapText="1"/>
    </xf>
    <xf numFmtId="0" fontId="69" fillId="18" borderId="0" xfId="3" applyNumberFormat="1" applyFont="1" applyFill="1" applyBorder="1" applyAlignment="1">
      <alignment horizontal="left" vertical="center" wrapText="1"/>
    </xf>
    <xf numFmtId="0" fontId="3" fillId="0" borderId="0" xfId="3" applyFont="1" applyFill="1" applyBorder="1"/>
    <xf numFmtId="0" fontId="67" fillId="0" borderId="0" xfId="3" applyFont="1" applyBorder="1" applyAlignment="1">
      <alignment horizontal="center" vertical="center" wrapText="1"/>
    </xf>
    <xf numFmtId="0" fontId="3" fillId="0" borderId="0" xfId="3" applyFont="1" applyBorder="1" applyAlignment="1">
      <alignment horizontal="center" vertical="center"/>
    </xf>
    <xf numFmtId="0" fontId="69" fillId="0" borderId="0" xfId="3" applyFont="1" applyFill="1" applyBorder="1" applyAlignment="1">
      <alignment horizontal="left" vertical="top" wrapText="1"/>
    </xf>
    <xf numFmtId="166" fontId="69" fillId="0" borderId="0" xfId="3" applyNumberFormat="1" applyFont="1" applyFill="1" applyBorder="1" applyAlignment="1">
      <alignment horizontal="right" vertical="top"/>
    </xf>
    <xf numFmtId="0" fontId="69" fillId="0" borderId="0" xfId="3" applyFont="1" applyFill="1" applyBorder="1" applyAlignment="1">
      <alignment vertical="top" wrapText="1"/>
    </xf>
    <xf numFmtId="0" fontId="3" fillId="0" borderId="0" xfId="4" applyFont="1"/>
    <xf numFmtId="0" fontId="66" fillId="6" borderId="0" xfId="4" applyFont="1" applyFill="1" applyBorder="1" applyAlignment="1">
      <alignment horizontal="center" vertical="center" wrapText="1"/>
    </xf>
    <xf numFmtId="0" fontId="3" fillId="6" borderId="0" xfId="4" applyFont="1" applyFill="1" applyAlignment="1">
      <alignment vertical="center"/>
    </xf>
    <xf numFmtId="0" fontId="3" fillId="6" borderId="0" xfId="4" applyFont="1" applyFill="1"/>
    <xf numFmtId="0" fontId="67" fillId="12" borderId="14" xfId="4" applyFont="1" applyFill="1" applyBorder="1" applyAlignment="1">
      <alignment horizontal="center" vertical="center" wrapText="1"/>
    </xf>
    <xf numFmtId="0" fontId="3" fillId="0" borderId="0" xfId="4" applyFont="1" applyAlignment="1">
      <alignment vertical="center"/>
    </xf>
    <xf numFmtId="0" fontId="67" fillId="0" borderId="0" xfId="4" applyFont="1" applyFill="1" applyBorder="1" applyAlignment="1">
      <alignment horizontal="left" vertical="center" wrapText="1"/>
    </xf>
    <xf numFmtId="0" fontId="5" fillId="0" borderId="0" xfId="4" applyFont="1"/>
    <xf numFmtId="0" fontId="67" fillId="18" borderId="0" xfId="4" applyNumberFormat="1" applyFont="1" applyFill="1" applyBorder="1" applyAlignment="1">
      <alignment vertical="center" wrapText="1"/>
    </xf>
    <xf numFmtId="0" fontId="67" fillId="0" borderId="0" xfId="4" applyFont="1" applyFill="1" applyBorder="1" applyAlignment="1">
      <alignment vertical="center" wrapText="1"/>
    </xf>
    <xf numFmtId="0" fontId="69" fillId="0" borderId="0"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18" borderId="0" xfId="0" applyFont="1" applyFill="1" applyBorder="1" applyAlignment="1">
      <alignment horizontal="left" vertical="center" wrapText="1"/>
    </xf>
    <xf numFmtId="0" fontId="67" fillId="18" borderId="0" xfId="4" applyNumberFormat="1" applyFont="1" applyFill="1" applyBorder="1" applyAlignment="1">
      <alignment horizontal="left" vertical="center" wrapText="1"/>
    </xf>
    <xf numFmtId="0" fontId="5" fillId="0" borderId="0" xfId="4" applyFont="1" applyAlignment="1">
      <alignment vertical="center"/>
    </xf>
    <xf numFmtId="0" fontId="5" fillId="18" borderId="0" xfId="4" applyNumberFormat="1" applyFont="1" applyFill="1" applyBorder="1" applyAlignment="1">
      <alignment horizontal="left" vertical="center"/>
    </xf>
    <xf numFmtId="0" fontId="69" fillId="0" borderId="0" xfId="4" applyFont="1" applyFill="1" applyBorder="1" applyAlignment="1">
      <alignment horizontal="left" vertical="center" wrapText="1"/>
    </xf>
    <xf numFmtId="41" fontId="69" fillId="0" borderId="0" xfId="4" applyNumberFormat="1" applyFont="1" applyFill="1" applyBorder="1" applyAlignment="1">
      <alignment horizontal="right" vertical="center"/>
    </xf>
    <xf numFmtId="41" fontId="69" fillId="0" borderId="0" xfId="4" applyNumberFormat="1" applyFont="1" applyFill="1" applyBorder="1" applyAlignment="1">
      <alignment vertical="center" wrapText="1"/>
    </xf>
    <xf numFmtId="0" fontId="3" fillId="0" borderId="0" xfId="4" applyFont="1" applyFill="1" applyAlignment="1">
      <alignment vertical="center"/>
    </xf>
    <xf numFmtId="0" fontId="3" fillId="0" borderId="0" xfId="4" applyFont="1" applyFill="1"/>
    <xf numFmtId="0" fontId="36" fillId="0" borderId="0" xfId="4" applyFont="1" applyBorder="1"/>
    <xf numFmtId="0" fontId="72" fillId="0" borderId="0" xfId="4" applyFont="1" applyFill="1" applyBorder="1" applyAlignment="1">
      <alignment horizontal="center" vertical="center" wrapText="1"/>
    </xf>
    <xf numFmtId="0" fontId="73" fillId="0" borderId="0" xfId="4" applyFont="1" applyFill="1" applyAlignment="1">
      <alignment vertical="center"/>
    </xf>
    <xf numFmtId="0" fontId="66" fillId="0" borderId="0" xfId="4" applyFont="1" applyFill="1" applyBorder="1" applyAlignment="1">
      <alignment vertical="center" wrapText="1"/>
    </xf>
    <xf numFmtId="0" fontId="3" fillId="0" borderId="0" xfId="4" applyFont="1" applyFill="1" applyBorder="1"/>
    <xf numFmtId="0" fontId="74" fillId="12" borderId="14" xfId="4" applyFont="1" applyFill="1" applyBorder="1" applyAlignment="1">
      <alignment horizontal="center" vertical="center" wrapText="1"/>
    </xf>
    <xf numFmtId="0" fontId="10" fillId="0" borderId="0" xfId="4" applyFont="1" applyBorder="1"/>
    <xf numFmtId="0" fontId="33" fillId="0" borderId="0" xfId="4" applyFont="1" applyFill="1" applyBorder="1" applyAlignment="1">
      <alignment vertical="center" wrapText="1"/>
    </xf>
    <xf numFmtId="0" fontId="5" fillId="0" borderId="0" xfId="4" applyFont="1" applyBorder="1"/>
    <xf numFmtId="0" fontId="33" fillId="18" borderId="0" xfId="4" applyNumberFormat="1" applyFont="1" applyFill="1" applyBorder="1" applyAlignment="1">
      <alignment vertical="center" wrapText="1"/>
    </xf>
    <xf numFmtId="0" fontId="3" fillId="0" borderId="0" xfId="4" applyFont="1" applyBorder="1"/>
    <xf numFmtId="0" fontId="71" fillId="18" borderId="0" xfId="4" applyNumberFormat="1" applyFont="1" applyFill="1" applyBorder="1" applyAlignment="1">
      <alignment vertical="center" wrapText="1"/>
    </xf>
    <xf numFmtId="0" fontId="71" fillId="0" borderId="0" xfId="4" applyFont="1" applyFill="1" applyBorder="1" applyAlignment="1">
      <alignment vertical="center" wrapText="1"/>
    </xf>
    <xf numFmtId="0" fontId="45" fillId="0" borderId="0" xfId="4" applyFont="1" applyBorder="1"/>
    <xf numFmtId="166" fontId="69" fillId="0" borderId="0" xfId="4" applyNumberFormat="1" applyFont="1" applyFill="1" applyBorder="1" applyAlignment="1">
      <alignment horizontal="right" vertical="top"/>
    </xf>
    <xf numFmtId="0" fontId="69" fillId="0" borderId="0" xfId="4" applyFont="1" applyFill="1" applyBorder="1" applyAlignment="1">
      <alignment horizontal="right" vertical="top" wrapText="1"/>
    </xf>
    <xf numFmtId="0" fontId="3" fillId="0" borderId="0" xfId="4" applyFont="1" applyFill="1" applyBorder="1" applyAlignment="1">
      <alignment vertical="center"/>
    </xf>
    <xf numFmtId="0" fontId="66" fillId="0" borderId="0" xfId="4" applyFont="1" applyFill="1" applyBorder="1" applyAlignment="1">
      <alignment horizontal="center" vertical="center" wrapText="1"/>
    </xf>
    <xf numFmtId="0" fontId="33" fillId="12" borderId="14" xfId="4" applyFont="1" applyFill="1" applyBorder="1" applyAlignment="1">
      <alignment horizontal="center" vertical="center" wrapText="1"/>
    </xf>
    <xf numFmtId="0" fontId="43" fillId="0" borderId="0" xfId="4" applyFont="1"/>
    <xf numFmtId="0" fontId="30" fillId="0" borderId="0" xfId="4" applyFont="1"/>
    <xf numFmtId="0" fontId="67" fillId="0" borderId="0" xfId="4" applyFont="1" applyBorder="1" applyAlignment="1">
      <alignment horizontal="center" vertical="center" wrapText="1"/>
    </xf>
    <xf numFmtId="0" fontId="3" fillId="0" borderId="0" xfId="4" applyFont="1" applyBorder="1" applyAlignment="1">
      <alignment vertical="center"/>
    </xf>
    <xf numFmtId="0" fontId="69" fillId="18" borderId="0" xfId="4" applyNumberFormat="1" applyFont="1" applyFill="1" applyBorder="1" applyAlignment="1">
      <alignment horizontal="left" vertical="center" wrapText="1"/>
    </xf>
    <xf numFmtId="166" fontId="69" fillId="0" borderId="0" xfId="4" applyNumberFormat="1" applyFont="1" applyFill="1" applyBorder="1" applyAlignment="1">
      <alignment horizontal="center" vertical="center"/>
    </xf>
    <xf numFmtId="0" fontId="30" fillId="0" borderId="0" xfId="4" applyFont="1" applyFill="1" applyBorder="1" applyAlignment="1">
      <alignment vertical="center"/>
    </xf>
    <xf numFmtId="0" fontId="76" fillId="0" borderId="0" xfId="4" applyFont="1" applyFill="1" applyBorder="1" applyAlignment="1">
      <alignment vertical="center"/>
    </xf>
    <xf numFmtId="0" fontId="7" fillId="0" borderId="0" xfId="4" applyFont="1" applyBorder="1" applyAlignment="1">
      <alignment vertical="center"/>
    </xf>
    <xf numFmtId="0" fontId="33" fillId="0" borderId="0" xfId="4" applyFont="1" applyBorder="1" applyAlignment="1">
      <alignment horizontal="center" vertical="center" wrapText="1"/>
    </xf>
    <xf numFmtId="0" fontId="3" fillId="0" borderId="0" xfId="4" applyFont="1" applyBorder="1" applyAlignment="1">
      <alignment horizontal="center" vertical="center"/>
    </xf>
    <xf numFmtId="0" fontId="71" fillId="0" borderId="0" xfId="4" applyFont="1" applyFill="1" applyBorder="1" applyAlignment="1">
      <alignment horizontal="left" vertical="center" wrapText="1"/>
    </xf>
    <xf numFmtId="166" fontId="71" fillId="0" borderId="0" xfId="4" applyNumberFormat="1" applyFont="1" applyFill="1" applyBorder="1" applyAlignment="1">
      <alignment horizontal="right" vertical="center"/>
    </xf>
    <xf numFmtId="0" fontId="30" fillId="0" borderId="0" xfId="4" applyFont="1" applyAlignment="1">
      <alignment vertical="center"/>
    </xf>
    <xf numFmtId="0" fontId="71" fillId="18" borderId="0" xfId="4" applyNumberFormat="1" applyFont="1" applyFill="1" applyBorder="1" applyAlignment="1">
      <alignment horizontal="left" vertical="center" wrapText="1"/>
    </xf>
    <xf numFmtId="0" fontId="36" fillId="0" borderId="0" xfId="4" applyFont="1" applyAlignment="1">
      <alignment vertical="center"/>
    </xf>
    <xf numFmtId="166" fontId="71" fillId="0" borderId="0" xfId="4" applyNumberFormat="1" applyFont="1" applyFill="1" applyBorder="1" applyAlignment="1">
      <alignment horizontal="right" vertical="top"/>
    </xf>
    <xf numFmtId="0" fontId="77" fillId="0" borderId="0" xfId="4" applyFont="1" applyAlignment="1">
      <alignment vertical="center"/>
    </xf>
    <xf numFmtId="0" fontId="3" fillId="0" borderId="0" xfId="4" applyFont="1" applyFill="1" applyBorder="1" applyAlignment="1">
      <alignment horizontal="center" vertical="center"/>
    </xf>
    <xf numFmtId="0" fontId="10" fillId="0" borderId="0" xfId="4" applyFont="1" applyFill="1" applyAlignment="1">
      <alignment vertical="center"/>
    </xf>
    <xf numFmtId="41" fontId="71" fillId="0" borderId="0" xfId="4" applyNumberFormat="1" applyFont="1" applyFill="1" applyBorder="1" applyAlignment="1">
      <alignment horizontal="right" vertical="center"/>
    </xf>
    <xf numFmtId="0" fontId="69" fillId="0" borderId="0" xfId="4" applyFont="1" applyBorder="1" applyAlignment="1">
      <alignment horizontal="left" vertical="top" wrapText="1"/>
    </xf>
    <xf numFmtId="41" fontId="69" fillId="0" borderId="0" xfId="4" applyNumberFormat="1" applyFont="1" applyBorder="1" applyAlignment="1">
      <alignment horizontal="right" vertical="top"/>
    </xf>
    <xf numFmtId="0" fontId="78" fillId="0" borderId="0" xfId="4" applyFont="1" applyFill="1" applyBorder="1" applyAlignment="1">
      <alignment horizontal="center" vertical="center" wrapText="1"/>
    </xf>
    <xf numFmtId="41" fontId="71" fillId="0" borderId="0" xfId="4" applyNumberFormat="1" applyFont="1" applyBorder="1" applyAlignment="1">
      <alignment horizontal="right" vertical="top"/>
    </xf>
    <xf numFmtId="41" fontId="71" fillId="0" borderId="0" xfId="4" applyNumberFormat="1" applyFont="1" applyFill="1" applyBorder="1" applyAlignment="1">
      <alignment horizontal="right" vertical="top"/>
    </xf>
    <xf numFmtId="0" fontId="71" fillId="0" borderId="0" xfId="4" applyFont="1" applyBorder="1" applyAlignment="1">
      <alignment vertical="top" wrapText="1"/>
    </xf>
    <xf numFmtId="166" fontId="69" fillId="0" borderId="0" xfId="0" applyNumberFormat="1" applyFont="1" applyBorder="1" applyAlignment="1">
      <alignment horizontal="right" vertical="top"/>
    </xf>
    <xf numFmtId="0" fontId="10" fillId="0" borderId="0" xfId="4" applyFont="1" applyAlignment="1">
      <alignment vertical="center"/>
    </xf>
    <xf numFmtId="0" fontId="10" fillId="0" borderId="0" xfId="4" applyFont="1"/>
    <xf numFmtId="0" fontId="74" fillId="0" borderId="0" xfId="4" applyFont="1" applyBorder="1" applyAlignment="1">
      <alignment horizontal="center" vertical="center" wrapText="1"/>
    </xf>
    <xf numFmtId="0" fontId="33" fillId="0" borderId="0" xfId="4" applyFont="1" applyFill="1" applyBorder="1" applyAlignment="1">
      <alignment horizontal="left" vertical="center" wrapText="1"/>
    </xf>
    <xf numFmtId="0" fontId="33" fillId="18" borderId="0" xfId="4" applyNumberFormat="1" applyFont="1" applyFill="1" applyBorder="1" applyAlignment="1">
      <alignment horizontal="left" vertical="center" wrapText="1"/>
    </xf>
    <xf numFmtId="0" fontId="36" fillId="0" borderId="0" xfId="4" applyFont="1" applyBorder="1" applyAlignment="1">
      <alignment vertical="center"/>
    </xf>
    <xf numFmtId="0" fontId="74" fillId="0" borderId="0" xfId="4" applyFont="1" applyFill="1" applyBorder="1" applyAlignment="1">
      <alignment horizontal="center" vertical="center" wrapText="1"/>
    </xf>
    <xf numFmtId="0" fontId="36" fillId="0" borderId="0" xfId="4" applyFont="1" applyFill="1" applyBorder="1" applyAlignment="1">
      <alignment horizontal="center" vertical="center"/>
    </xf>
    <xf numFmtId="0" fontId="36" fillId="0" borderId="0" xfId="4" applyFont="1" applyFill="1" applyBorder="1" applyAlignment="1">
      <alignment vertical="center"/>
    </xf>
    <xf numFmtId="0" fontId="10" fillId="0" borderId="0" xfId="4" applyFont="1" applyBorder="1" applyAlignment="1">
      <alignment vertical="center"/>
    </xf>
    <xf numFmtId="0" fontId="74" fillId="12" borderId="14" xfId="4" applyFont="1" applyFill="1" applyBorder="1" applyAlignment="1">
      <alignment vertical="center" wrapText="1"/>
    </xf>
    <xf numFmtId="0" fontId="5" fillId="0" borderId="0" xfId="4" applyFont="1" applyBorder="1" applyAlignment="1">
      <alignment vertical="center"/>
    </xf>
    <xf numFmtId="0" fontId="36" fillId="0" borderId="0" xfId="4" applyFont="1" applyFill="1" applyAlignment="1">
      <alignment vertical="center"/>
    </xf>
    <xf numFmtId="41" fontId="33" fillId="0" borderId="0" xfId="4" applyNumberFormat="1" applyFont="1" applyFill="1" applyBorder="1" applyAlignment="1">
      <alignment vertical="center" wrapText="1"/>
    </xf>
    <xf numFmtId="41" fontId="33" fillId="18" borderId="0" xfId="4" applyNumberFormat="1" applyFont="1" applyFill="1" applyBorder="1" applyAlignment="1">
      <alignment vertical="center" wrapText="1"/>
    </xf>
    <xf numFmtId="41" fontId="71" fillId="0" borderId="0" xfId="4" applyNumberFormat="1" applyFont="1" applyFill="1" applyBorder="1" applyAlignment="1">
      <alignment horizontal="left" vertical="center" wrapText="1"/>
    </xf>
    <xf numFmtId="41" fontId="71" fillId="18" borderId="0" xfId="4" applyNumberFormat="1" applyFont="1" applyFill="1" applyBorder="1" applyAlignment="1">
      <alignment horizontal="left" vertical="center" wrapText="1"/>
    </xf>
    <xf numFmtId="0" fontId="67" fillId="12" borderId="0" xfId="4" applyFont="1" applyFill="1" applyBorder="1" applyAlignment="1">
      <alignment horizontal="center" vertical="center" wrapText="1"/>
    </xf>
    <xf numFmtId="41" fontId="71" fillId="0" borderId="0" xfId="4" applyNumberFormat="1" applyFont="1" applyFill="1" applyBorder="1" applyAlignment="1">
      <alignment horizontal="right" vertical="center" wrapText="1"/>
    </xf>
    <xf numFmtId="41" fontId="67" fillId="0" borderId="0" xfId="4" applyNumberFormat="1" applyFont="1" applyFill="1" applyBorder="1" applyAlignment="1">
      <alignment vertical="center" wrapText="1"/>
    </xf>
    <xf numFmtId="41" fontId="67" fillId="18" borderId="0" xfId="4" applyNumberFormat="1" applyFont="1" applyFill="1" applyBorder="1" applyAlignment="1">
      <alignment vertical="center" wrapText="1"/>
    </xf>
    <xf numFmtId="166" fontId="69" fillId="0" borderId="0" xfId="4" applyNumberFormat="1" applyFont="1" applyFill="1" applyBorder="1" applyAlignment="1">
      <alignment horizontal="right" vertical="center"/>
    </xf>
    <xf numFmtId="41" fontId="69" fillId="0" borderId="0" xfId="4" applyNumberFormat="1" applyFont="1" applyFill="1" applyBorder="1" applyAlignment="1">
      <alignment horizontal="right" vertical="center" wrapText="1"/>
    </xf>
    <xf numFmtId="0" fontId="69" fillId="0" borderId="0" xfId="4" applyFont="1" applyFill="1" applyBorder="1" applyAlignment="1">
      <alignment horizontal="left" vertical="top" wrapText="1"/>
    </xf>
    <xf numFmtId="41" fontId="69" fillId="0" borderId="0" xfId="4" applyNumberFormat="1" applyFont="1" applyFill="1" applyBorder="1" applyAlignment="1">
      <alignment horizontal="right" vertical="top"/>
    </xf>
    <xf numFmtId="0" fontId="5" fillId="0" borderId="0" xfId="4" applyFont="1" applyFill="1" applyBorder="1" applyAlignment="1">
      <alignment vertical="center"/>
    </xf>
    <xf numFmtId="0" fontId="70" fillId="0" borderId="0" xfId="4" applyFont="1" applyFill="1" applyBorder="1" applyAlignment="1">
      <alignment horizontal="left" vertical="center" wrapText="1"/>
    </xf>
    <xf numFmtId="0" fontId="30" fillId="0" borderId="0" xfId="4" applyFont="1" applyFill="1" applyBorder="1" applyAlignment="1">
      <alignment horizontal="center" vertical="center"/>
    </xf>
    <xf numFmtId="0" fontId="5" fillId="0" borderId="0" xfId="4" applyFont="1" applyFill="1" applyBorder="1"/>
    <xf numFmtId="0" fontId="67" fillId="0" borderId="0" xfId="4" applyFont="1" applyBorder="1" applyAlignment="1">
      <alignment vertical="center" wrapText="1"/>
    </xf>
    <xf numFmtId="0" fontId="30" fillId="0" borderId="0" xfId="4" applyFont="1" applyBorder="1"/>
    <xf numFmtId="3" fontId="69" fillId="0" borderId="0" xfId="0" applyNumberFormat="1" applyFont="1" applyFill="1" applyBorder="1" applyAlignment="1">
      <alignment horizontal="right" vertical="top"/>
    </xf>
    <xf numFmtId="3" fontId="69" fillId="18" borderId="0" xfId="0" applyNumberFormat="1" applyFont="1" applyFill="1" applyBorder="1" applyAlignment="1">
      <alignment horizontal="right" vertical="top"/>
    </xf>
    <xf numFmtId="41" fontId="70" fillId="0" borderId="0" xfId="4" applyNumberFormat="1" applyFont="1" applyFill="1" applyBorder="1" applyAlignment="1">
      <alignment horizontal="right" vertical="top"/>
    </xf>
    <xf numFmtId="0" fontId="69" fillId="0" borderId="0" xfId="0" applyFont="1" applyFill="1" applyBorder="1" applyAlignment="1">
      <alignment vertical="center" wrapText="1"/>
    </xf>
    <xf numFmtId="0" fontId="69" fillId="18" borderId="0" xfId="0" applyFont="1" applyFill="1" applyBorder="1" applyAlignment="1">
      <alignment vertical="center" wrapText="1"/>
    </xf>
    <xf numFmtId="0" fontId="33" fillId="0" borderId="0" xfId="4" applyFont="1" applyFill="1" applyBorder="1" applyAlignment="1">
      <alignment horizontal="center" vertical="center" wrapText="1"/>
    </xf>
    <xf numFmtId="0" fontId="67" fillId="0" borderId="0" xfId="4" applyFont="1" applyFill="1" applyBorder="1" applyAlignment="1">
      <alignment horizontal="center" vertical="center" wrapText="1"/>
    </xf>
    <xf numFmtId="0" fontId="33" fillId="0" borderId="0" xfId="4" applyFont="1" applyFill="1" applyBorder="1" applyAlignment="1">
      <alignment horizontal="left" vertical="top" wrapText="1"/>
    </xf>
    <xf numFmtId="0" fontId="33" fillId="18" borderId="0" xfId="4" applyNumberFormat="1" applyFont="1" applyFill="1" applyBorder="1" applyAlignment="1">
      <alignment horizontal="left" vertical="top" wrapText="1"/>
    </xf>
    <xf numFmtId="0" fontId="71" fillId="18" borderId="0" xfId="4" applyNumberFormat="1" applyFont="1" applyFill="1" applyBorder="1" applyAlignment="1">
      <alignment horizontal="left" vertical="top" wrapText="1"/>
    </xf>
    <xf numFmtId="0" fontId="30" fillId="0" borderId="0" xfId="4" applyFont="1" applyFill="1" applyBorder="1"/>
    <xf numFmtId="3" fontId="71" fillId="0" borderId="0" xfId="4" applyNumberFormat="1" applyFont="1" applyFill="1" applyBorder="1" applyAlignment="1">
      <alignment horizontal="center" vertical="center" wrapText="1"/>
    </xf>
    <xf numFmtId="3" fontId="71" fillId="18" borderId="0" xfId="4" applyNumberFormat="1" applyFont="1" applyFill="1" applyBorder="1" applyAlignment="1">
      <alignment horizontal="center" vertical="center" wrapText="1"/>
    </xf>
    <xf numFmtId="0" fontId="69" fillId="0" borderId="0" xfId="4" applyFont="1" applyFill="1" applyBorder="1" applyAlignment="1">
      <alignment horizontal="right" vertical="center" wrapText="1"/>
    </xf>
    <xf numFmtId="0" fontId="54" fillId="0" borderId="0" xfId="0" applyFont="1" applyAlignment="1">
      <alignment horizontal="center"/>
    </xf>
    <xf numFmtId="0" fontId="62" fillId="16" borderId="0" xfId="0" applyFont="1" applyFill="1" applyAlignment="1">
      <alignment horizontal="left" vertical="center"/>
    </xf>
    <xf numFmtId="3" fontId="67" fillId="0" borderId="0" xfId="4" applyNumberFormat="1" applyFont="1" applyFill="1" applyBorder="1" applyAlignment="1">
      <alignment horizontal="center" vertical="center"/>
    </xf>
    <xf numFmtId="3" fontId="67" fillId="18" borderId="0" xfId="4" applyNumberFormat="1" applyFont="1" applyFill="1" applyBorder="1" applyAlignment="1">
      <alignment horizontal="center" vertical="center"/>
    </xf>
    <xf numFmtId="0" fontId="69" fillId="0" borderId="23" xfId="0" applyFont="1" applyBorder="1" applyAlignment="1">
      <alignment vertical="center" wrapText="1"/>
    </xf>
    <xf numFmtId="0" fontId="69" fillId="18" borderId="23" xfId="0" applyFont="1" applyFill="1" applyBorder="1" applyAlignment="1">
      <alignment vertical="center" wrapText="1"/>
    </xf>
    <xf numFmtId="0" fontId="60" fillId="0" borderId="0" xfId="0" applyFont="1" applyBorder="1" applyAlignment="1">
      <alignment vertical="center"/>
    </xf>
    <xf numFmtId="3" fontId="45" fillId="0" borderId="0" xfId="14" applyNumberFormat="1" applyFont="1" applyFill="1" applyBorder="1" applyAlignment="1">
      <alignment horizontal="center"/>
    </xf>
    <xf numFmtId="3" fontId="45" fillId="18" borderId="0" xfId="14" applyNumberFormat="1" applyFont="1" applyFill="1" applyBorder="1" applyAlignment="1">
      <alignment horizontal="center"/>
    </xf>
    <xf numFmtId="0" fontId="5" fillId="0" borderId="0" xfId="4" applyFont="1" applyFill="1" applyBorder="1" applyAlignment="1">
      <alignment horizontal="center" vertical="center" wrapText="1"/>
    </xf>
    <xf numFmtId="0" fontId="3" fillId="0" borderId="0" xfId="4" applyFont="1" applyFill="1" applyBorder="1" applyAlignment="1">
      <alignment horizontal="left" vertical="center"/>
    </xf>
    <xf numFmtId="0" fontId="3" fillId="18" borderId="0" xfId="4" applyNumberFormat="1" applyFont="1" applyFill="1" applyBorder="1" applyAlignment="1">
      <alignment horizontal="left" vertical="center"/>
    </xf>
    <xf numFmtId="3" fontId="3" fillId="18" borderId="0" xfId="4" applyNumberFormat="1" applyFont="1" applyFill="1" applyBorder="1" applyAlignment="1">
      <alignment horizontal="center" vertical="center"/>
    </xf>
    <xf numFmtId="3" fontId="3" fillId="0" borderId="0" xfId="4" quotePrefix="1" applyNumberFormat="1" applyFont="1" applyFill="1" applyBorder="1" applyAlignment="1">
      <alignment horizontal="center" vertical="center"/>
    </xf>
    <xf numFmtId="0" fontId="3" fillId="18" borderId="0" xfId="4" applyNumberFormat="1" applyFont="1" applyFill="1" applyBorder="1" applyAlignment="1">
      <alignment vertical="center"/>
    </xf>
    <xf numFmtId="3" fontId="3" fillId="0" borderId="0" xfId="4" applyNumberFormat="1" applyFont="1" applyFill="1" applyBorder="1" applyAlignment="1">
      <alignment horizontal="right"/>
    </xf>
    <xf numFmtId="0" fontId="80" fillId="0" borderId="0" xfId="4" applyFont="1" applyFill="1" applyBorder="1"/>
    <xf numFmtId="3" fontId="80" fillId="0" borderId="0" xfId="4" applyNumberFormat="1" applyFont="1" applyFill="1" applyBorder="1" applyAlignment="1">
      <alignment horizontal="right"/>
    </xf>
    <xf numFmtId="41" fontId="69" fillId="0" borderId="0" xfId="4" applyNumberFormat="1" applyFont="1" applyFill="1" applyBorder="1" applyAlignment="1">
      <alignment horizontal="right" vertical="top" wrapText="1"/>
    </xf>
    <xf numFmtId="0" fontId="67" fillId="0" borderId="0" xfId="0" applyFont="1" applyBorder="1" applyAlignment="1">
      <alignment horizontal="left" vertical="top" wrapText="1"/>
    </xf>
    <xf numFmtId="0" fontId="5" fillId="0" borderId="0" xfId="4" applyFont="1" applyBorder="1" applyAlignment="1">
      <alignment horizontal="center" vertical="center"/>
    </xf>
    <xf numFmtId="0" fontId="20" fillId="12" borderId="8" xfId="4" applyFont="1" applyFill="1" applyBorder="1" applyAlignment="1">
      <alignment horizontal="center" vertical="center"/>
    </xf>
    <xf numFmtId="0" fontId="23" fillId="12" borderId="8" xfId="4" applyFont="1" applyFill="1" applyBorder="1" applyAlignment="1" applyProtection="1">
      <alignment horizontal="center" vertical="center"/>
    </xf>
    <xf numFmtId="0" fontId="12" fillId="0" borderId="0" xfId="4" applyFont="1" applyFill="1" applyBorder="1" applyAlignment="1">
      <alignment horizontal="left" vertical="center"/>
    </xf>
    <xf numFmtId="0" fontId="22" fillId="12" borderId="8" xfId="7" applyFont="1" applyFill="1" applyBorder="1" applyAlignment="1">
      <alignment horizontal="center" vertical="center" wrapText="1"/>
    </xf>
    <xf numFmtId="0" fontId="67" fillId="14" borderId="14" xfId="0" applyFont="1" applyFill="1" applyBorder="1" applyAlignment="1">
      <alignment vertical="center" wrapText="1"/>
    </xf>
    <xf numFmtId="0" fontId="5" fillId="14" borderId="8" xfId="4" applyFont="1" applyFill="1" applyBorder="1" applyAlignment="1">
      <alignment vertical="center"/>
    </xf>
    <xf numFmtId="0" fontId="69" fillId="0" borderId="0" xfId="0" applyFont="1" applyFill="1" applyBorder="1" applyAlignment="1">
      <alignment horizontal="left" vertical="top" wrapText="1"/>
    </xf>
    <xf numFmtId="0" fontId="69" fillId="18" borderId="0" xfId="0" applyFont="1" applyFill="1" applyBorder="1" applyAlignment="1">
      <alignment horizontal="left" vertical="top" wrapText="1"/>
    </xf>
    <xf numFmtId="0" fontId="3" fillId="0" borderId="0" xfId="6" applyFont="1" applyFill="1"/>
    <xf numFmtId="3" fontId="68" fillId="0" borderId="0" xfId="6" applyNumberFormat="1" applyFont="1" applyFill="1" applyBorder="1" applyAlignment="1">
      <alignment horizontal="center" vertical="center" wrapText="1"/>
    </xf>
    <xf numFmtId="0" fontId="3" fillId="0" borderId="0" xfId="6" applyFont="1" applyFill="1" applyBorder="1"/>
    <xf numFmtId="0" fontId="30" fillId="0" borderId="0" xfId="6" applyFont="1" applyFill="1" applyBorder="1"/>
    <xf numFmtId="3" fontId="5" fillId="12" borderId="14" xfId="6" applyNumberFormat="1" applyFont="1" applyFill="1" applyBorder="1" applyAlignment="1">
      <alignment horizontal="center" vertical="center" wrapText="1"/>
    </xf>
    <xf numFmtId="3" fontId="5" fillId="0" borderId="0" xfId="6" applyNumberFormat="1" applyFont="1" applyFill="1" applyBorder="1" applyAlignment="1">
      <alignment horizontal="left" vertical="center" wrapText="1"/>
    </xf>
    <xf numFmtId="37" fontId="5" fillId="0" borderId="0" xfId="6" applyNumberFormat="1" applyFont="1" applyFill="1" applyBorder="1" applyAlignment="1">
      <alignment horizontal="center" vertical="center" wrapText="1"/>
    </xf>
    <xf numFmtId="0" fontId="30" fillId="0" borderId="0" xfId="6" applyFont="1" applyFill="1" applyBorder="1" applyAlignment="1"/>
    <xf numFmtId="0" fontId="30" fillId="0" borderId="0" xfId="6" applyFont="1" applyFill="1" applyAlignment="1"/>
    <xf numFmtId="3" fontId="5" fillId="18" borderId="0" xfId="6" applyNumberFormat="1" applyFont="1" applyFill="1" applyBorder="1" applyAlignment="1">
      <alignment horizontal="left" vertical="center" wrapText="1"/>
    </xf>
    <xf numFmtId="37" fontId="5" fillId="18" borderId="0" xfId="6" applyNumberFormat="1" applyFont="1" applyFill="1" applyBorder="1" applyAlignment="1">
      <alignment horizontal="center" vertical="center" wrapText="1"/>
    </xf>
    <xf numFmtId="41" fontId="3" fillId="0" borderId="0" xfId="6" applyNumberFormat="1" applyFont="1" applyFill="1" applyBorder="1" applyAlignment="1">
      <alignment horizontal="left" vertical="center" wrapText="1"/>
    </xf>
    <xf numFmtId="37" fontId="3" fillId="0" borderId="0" xfId="6" applyNumberFormat="1" applyFont="1" applyFill="1" applyBorder="1" applyAlignment="1">
      <alignment horizontal="center" vertical="center" wrapText="1"/>
    </xf>
    <xf numFmtId="41" fontId="3" fillId="18" borderId="0" xfId="6" applyNumberFormat="1" applyFont="1" applyFill="1" applyBorder="1" applyAlignment="1">
      <alignment horizontal="left" vertical="center" wrapText="1"/>
    </xf>
    <xf numFmtId="37" fontId="3" fillId="18" borderId="0" xfId="6" applyNumberFormat="1" applyFont="1" applyFill="1" applyBorder="1" applyAlignment="1">
      <alignment horizontal="center" vertical="center" wrapText="1"/>
    </xf>
    <xf numFmtId="37" fontId="3" fillId="18" borderId="0" xfId="6" applyNumberFormat="1" applyFont="1" applyFill="1" applyBorder="1" applyAlignment="1">
      <alignment horizontal="center" vertical="center"/>
    </xf>
    <xf numFmtId="0" fontId="30" fillId="0" borderId="0" xfId="6" applyFont="1" applyFill="1" applyBorder="1" applyAlignment="1">
      <alignment vertical="center"/>
    </xf>
    <xf numFmtId="0" fontId="30" fillId="0" borderId="0" xfId="6" applyFont="1" applyFill="1" applyAlignment="1">
      <alignment vertical="center"/>
    </xf>
    <xf numFmtId="41" fontId="5" fillId="18" borderId="0" xfId="6" applyNumberFormat="1" applyFont="1" applyFill="1" applyBorder="1" applyAlignment="1">
      <alignment horizontal="left" vertical="center" wrapText="1"/>
    </xf>
    <xf numFmtId="41" fontId="5" fillId="0" borderId="0" xfId="6" applyNumberFormat="1" applyFont="1" applyFill="1" applyBorder="1" applyAlignment="1">
      <alignment horizontal="left" vertical="center" wrapText="1"/>
    </xf>
    <xf numFmtId="3" fontId="30" fillId="0" borderId="0" xfId="6" applyNumberFormat="1" applyFont="1" applyFill="1" applyAlignment="1"/>
    <xf numFmtId="37" fontId="3" fillId="0" borderId="0" xfId="6" applyNumberFormat="1" applyFont="1" applyFill="1" applyBorder="1" applyAlignment="1">
      <alignment horizontal="center" vertical="center"/>
    </xf>
    <xf numFmtId="0" fontId="3" fillId="0" borderId="0" xfId="6" applyFont="1" applyFill="1" applyBorder="1" applyAlignment="1">
      <alignment vertical="center"/>
    </xf>
    <xf numFmtId="0" fontId="3" fillId="0" borderId="0" xfId="6" applyFont="1" applyFill="1" applyBorder="1" applyAlignment="1">
      <alignment horizontal="right"/>
    </xf>
    <xf numFmtId="3" fontId="3" fillId="0" borderId="0" xfId="6" applyNumberFormat="1" applyFont="1" applyFill="1" applyBorder="1"/>
    <xf numFmtId="0" fontId="5" fillId="0" borderId="0" xfId="4" applyFont="1" applyBorder="1" applyAlignment="1"/>
    <xf numFmtId="0" fontId="5" fillId="0" borderId="0" xfId="4" applyFont="1" applyFill="1" applyBorder="1" applyAlignment="1"/>
    <xf numFmtId="0" fontId="5" fillId="13" borderId="0" xfId="4" applyFont="1" applyFill="1" applyBorder="1" applyAlignment="1">
      <alignment vertical="center"/>
    </xf>
    <xf numFmtId="0" fontId="3" fillId="13" borderId="0" xfId="4" applyFont="1" applyFill="1" applyBorder="1" applyAlignment="1">
      <alignment vertical="center"/>
    </xf>
    <xf numFmtId="0" fontId="5" fillId="9" borderId="0" xfId="4" applyFont="1" applyFill="1" applyBorder="1" applyAlignment="1">
      <alignment vertical="center"/>
    </xf>
    <xf numFmtId="0" fontId="3" fillId="0" borderId="0" xfId="4" applyFont="1" applyFill="1" applyBorder="1" applyAlignment="1"/>
    <xf numFmtId="0" fontId="3" fillId="0" borderId="0" xfId="4" applyFont="1" applyFill="1" applyBorder="1" applyAlignment="1">
      <alignment horizontal="right"/>
    </xf>
    <xf numFmtId="0" fontId="3" fillId="0" borderId="0" xfId="4" applyFont="1" applyFill="1" applyBorder="1" applyAlignment="1">
      <alignment horizontal="right" vertical="center"/>
    </xf>
    <xf numFmtId="2" fontId="3" fillId="0" borderId="0" xfId="4" applyNumberFormat="1" applyFont="1" applyFill="1" applyBorder="1" applyAlignment="1">
      <alignment vertical="center"/>
    </xf>
    <xf numFmtId="37" fontId="5" fillId="0" borderId="0" xfId="4" applyNumberFormat="1" applyFont="1" applyFill="1" applyBorder="1" applyAlignment="1">
      <alignment horizontal="center" vertical="center"/>
    </xf>
    <xf numFmtId="37" fontId="5" fillId="13" borderId="0" xfId="4" applyNumberFormat="1" applyFont="1" applyFill="1" applyBorder="1" applyAlignment="1">
      <alignment horizontal="center" vertical="center"/>
    </xf>
    <xf numFmtId="37" fontId="3" fillId="0" borderId="0" xfId="4" applyNumberFormat="1" applyFont="1" applyFill="1" applyBorder="1" applyAlignment="1">
      <alignment horizontal="center" vertical="center"/>
    </xf>
    <xf numFmtId="37" fontId="3" fillId="13" borderId="0" xfId="4" applyNumberFormat="1" applyFont="1" applyFill="1" applyBorder="1" applyAlignment="1">
      <alignment horizontal="center" vertical="center"/>
    </xf>
    <xf numFmtId="0" fontId="67" fillId="0" borderId="0" xfId="0" applyFont="1" applyBorder="1" applyAlignment="1">
      <alignment vertical="top" wrapText="1"/>
    </xf>
    <xf numFmtId="0" fontId="67" fillId="18" borderId="0" xfId="0" applyFont="1" applyFill="1" applyBorder="1" applyAlignment="1">
      <alignment vertical="top" wrapText="1"/>
    </xf>
    <xf numFmtId="0" fontId="54" fillId="0" borderId="0" xfId="0" applyFont="1" applyAlignment="1"/>
    <xf numFmtId="0" fontId="54" fillId="15" borderId="0" xfId="0" applyFont="1" applyFill="1" applyAlignment="1">
      <alignment horizontal="left"/>
    </xf>
    <xf numFmtId="0" fontId="36" fillId="0" borderId="0" xfId="12" applyFont="1" applyAlignment="1" applyProtection="1">
      <alignment horizontal="center" vertical="center"/>
    </xf>
    <xf numFmtId="0" fontId="59" fillId="15" borderId="0" xfId="0" applyFont="1" applyFill="1" applyAlignment="1">
      <alignment horizontal="left" vertical="center"/>
    </xf>
    <xf numFmtId="0" fontId="60" fillId="15" borderId="0" xfId="0" applyFont="1" applyFill="1"/>
    <xf numFmtId="0" fontId="62" fillId="16" borderId="0" xfId="0" applyFont="1" applyFill="1" applyAlignment="1">
      <alignment horizontal="center" vertical="center"/>
    </xf>
    <xf numFmtId="0" fontId="60" fillId="16" borderId="0" xfId="0" applyFont="1" applyFill="1"/>
    <xf numFmtId="0" fontId="36" fillId="0" borderId="0" xfId="12" applyFont="1" applyAlignment="1" applyProtection="1">
      <alignment horizontal="center" vertical="top"/>
    </xf>
    <xf numFmtId="0" fontId="60" fillId="0" borderId="0" xfId="0" applyFont="1" applyFill="1"/>
    <xf numFmtId="0" fontId="36" fillId="0" borderId="0" xfId="12" applyFont="1" applyAlignment="1" applyProtection="1">
      <alignment horizontal="center"/>
    </xf>
    <xf numFmtId="0" fontId="0" fillId="0" borderId="0" xfId="0" applyAlignment="1">
      <alignment horizontal="center"/>
    </xf>
    <xf numFmtId="180" fontId="12" fillId="0" borderId="0" xfId="4" applyNumberFormat="1" applyFont="1" applyFill="1" applyBorder="1" applyAlignment="1" applyProtection="1">
      <alignment vertical="center"/>
    </xf>
    <xf numFmtId="180" fontId="12" fillId="0" borderId="0" xfId="4" applyNumberFormat="1" applyFont="1" applyFill="1" applyBorder="1" applyAlignment="1">
      <alignment vertical="center"/>
    </xf>
    <xf numFmtId="180" fontId="12" fillId="13" borderId="0" xfId="4" applyNumberFormat="1" applyFont="1" applyFill="1" applyBorder="1" applyAlignment="1" applyProtection="1">
      <alignment vertical="center"/>
    </xf>
    <xf numFmtId="180" fontId="12" fillId="13" borderId="0" xfId="4" applyNumberFormat="1" applyFont="1" applyFill="1" applyBorder="1" applyAlignment="1">
      <alignment vertical="center"/>
    </xf>
    <xf numFmtId="0" fontId="2" fillId="0" borderId="12" xfId="7" applyBorder="1"/>
    <xf numFmtId="41" fontId="55" fillId="0" borderId="0" xfId="25" applyNumberFormat="1" applyFont="1" applyBorder="1" applyAlignment="1">
      <alignment horizontal="right" vertical="top"/>
    </xf>
    <xf numFmtId="0" fontId="12" fillId="13" borderId="0" xfId="7" applyFont="1" applyFill="1" applyBorder="1" applyAlignment="1" applyProtection="1">
      <alignment horizontal="left" vertical="center" wrapText="1"/>
    </xf>
    <xf numFmtId="0" fontId="21" fillId="0" borderId="11" xfId="7" applyFont="1" applyBorder="1"/>
    <xf numFmtId="0" fontId="21" fillId="0" borderId="12" xfId="7" applyFont="1" applyBorder="1"/>
    <xf numFmtId="0" fontId="23" fillId="12" borderId="14" xfId="7" applyFont="1" applyFill="1" applyBorder="1" applyAlignment="1">
      <alignment vertical="center" wrapText="1"/>
    </xf>
    <xf numFmtId="0" fontId="22" fillId="12" borderId="14" xfId="7" applyFont="1" applyFill="1" applyBorder="1" applyAlignment="1">
      <alignment vertical="center" wrapText="1"/>
    </xf>
    <xf numFmtId="0" fontId="22" fillId="12" borderId="20" xfId="7" applyFont="1" applyFill="1" applyBorder="1" applyAlignment="1">
      <alignment vertical="center" wrapText="1"/>
    </xf>
    <xf numFmtId="0" fontId="22" fillId="12" borderId="0" xfId="7" applyFont="1" applyFill="1" applyBorder="1" applyAlignment="1" applyProtection="1">
      <alignment vertical="center" wrapText="1"/>
    </xf>
    <xf numFmtId="0" fontId="22" fillId="12" borderId="0" xfId="7" applyFont="1" applyFill="1" applyBorder="1" applyAlignment="1">
      <alignment vertical="center" wrapText="1"/>
    </xf>
    <xf numFmtId="41" fontId="2" fillId="0" borderId="0" xfId="7" applyNumberFormat="1"/>
    <xf numFmtId="0" fontId="22" fillId="12" borderId="17" xfId="7" applyFont="1" applyFill="1" applyBorder="1" applyAlignment="1">
      <alignment vertical="center" wrapText="1"/>
    </xf>
    <xf numFmtId="0" fontId="22" fillId="12" borderId="20" xfId="7" applyFont="1" applyFill="1" applyBorder="1" applyAlignment="1" applyProtection="1">
      <alignment vertical="center" wrapText="1"/>
    </xf>
    <xf numFmtId="0" fontId="22" fillId="12" borderId="18" xfId="7" applyFont="1" applyFill="1" applyBorder="1" applyAlignment="1">
      <alignment vertical="center" wrapText="1"/>
    </xf>
    <xf numFmtId="0" fontId="22" fillId="12" borderId="21" xfId="7" applyFont="1" applyFill="1" applyBorder="1" applyAlignment="1">
      <alignment vertical="center" wrapText="1"/>
    </xf>
    <xf numFmtId="0" fontId="22" fillId="12" borderId="21" xfId="7" applyFont="1" applyFill="1" applyBorder="1" applyAlignment="1" applyProtection="1">
      <alignment vertical="center" wrapText="1"/>
    </xf>
    <xf numFmtId="0" fontId="22" fillId="12" borderId="11" xfId="7" applyFont="1" applyFill="1" applyBorder="1" applyAlignment="1">
      <alignment vertical="center" wrapText="1"/>
    </xf>
    <xf numFmtId="0" fontId="22" fillId="12" borderId="12" xfId="7" applyFont="1" applyFill="1" applyBorder="1" applyAlignment="1">
      <alignment vertical="center" wrapText="1"/>
    </xf>
    <xf numFmtId="0" fontId="22" fillId="12" borderId="11" xfId="7" applyFont="1" applyFill="1" applyBorder="1" applyAlignment="1" applyProtection="1">
      <alignment vertical="center" wrapText="1"/>
    </xf>
    <xf numFmtId="0" fontId="2" fillId="0" borderId="20" xfId="7" applyBorder="1"/>
    <xf numFmtId="0" fontId="22" fillId="13" borderId="17" xfId="7" applyFont="1" applyFill="1" applyBorder="1" applyAlignment="1">
      <alignment vertical="center"/>
    </xf>
    <xf numFmtId="3" fontId="12" fillId="13" borderId="0" xfId="7" applyNumberFormat="1" applyFont="1" applyFill="1" applyBorder="1" applyAlignment="1">
      <alignment horizontal="center" vertical="center"/>
    </xf>
    <xf numFmtId="3" fontId="18" fillId="13" borderId="0" xfId="11" applyNumberFormat="1" applyFont="1" applyFill="1" applyBorder="1" applyAlignment="1">
      <alignment horizontal="center" vertical="center"/>
    </xf>
    <xf numFmtId="0" fontId="18" fillId="13" borderId="0" xfId="11" applyFont="1" applyFill="1" applyBorder="1" applyAlignment="1">
      <alignment horizontal="center" vertical="center"/>
    </xf>
    <xf numFmtId="3" fontId="12" fillId="13" borderId="10" xfId="7" applyNumberFormat="1" applyFont="1" applyFill="1" applyBorder="1" applyAlignment="1">
      <alignment horizontal="center" vertical="center"/>
    </xf>
    <xf numFmtId="0" fontId="22" fillId="0" borderId="17" xfId="7" applyFont="1" applyBorder="1" applyAlignment="1">
      <alignment vertical="center"/>
    </xf>
    <xf numFmtId="3" fontId="12" fillId="0" borderId="0" xfId="7" applyNumberFormat="1" applyFont="1" applyBorder="1" applyAlignment="1">
      <alignment horizontal="center" vertical="center"/>
    </xf>
    <xf numFmtId="3" fontId="18" fillId="0" borderId="0" xfId="11" applyNumberFormat="1" applyFont="1" applyBorder="1" applyAlignment="1">
      <alignment horizontal="center" vertical="center"/>
    </xf>
    <xf numFmtId="3" fontId="18" fillId="0" borderId="10" xfId="11" applyNumberFormat="1" applyFont="1" applyBorder="1" applyAlignment="1">
      <alignment horizontal="center" vertical="center"/>
    </xf>
    <xf numFmtId="4" fontId="20" fillId="13" borderId="0" xfId="7" applyNumberFormat="1" applyFont="1" applyFill="1" applyBorder="1" applyAlignment="1">
      <alignment horizontal="center" vertical="center"/>
    </xf>
    <xf numFmtId="4" fontId="20" fillId="13" borderId="10" xfId="7" applyNumberFormat="1" applyFont="1" applyFill="1" applyBorder="1" applyAlignment="1">
      <alignment horizontal="center" vertical="center"/>
    </xf>
    <xf numFmtId="0" fontId="20" fillId="0" borderId="17" xfId="7" applyFont="1" applyFill="1" applyBorder="1" applyAlignment="1">
      <alignment horizontal="center" vertical="center"/>
    </xf>
    <xf numFmtId="0" fontId="2" fillId="0" borderId="0" xfId="7" applyFill="1" applyBorder="1" applyAlignment="1"/>
    <xf numFmtId="4" fontId="12" fillId="0" borderId="0" xfId="7" applyNumberFormat="1" applyFont="1" applyFill="1" applyBorder="1" applyAlignment="1">
      <alignment vertical="center"/>
    </xf>
    <xf numFmtId="4" fontId="12" fillId="0" borderId="0" xfId="7" applyNumberFormat="1" applyFont="1" applyFill="1" applyBorder="1" applyAlignment="1" applyProtection="1">
      <alignment vertical="center"/>
    </xf>
    <xf numFmtId="4" fontId="12" fillId="0" borderId="10" xfId="7" applyNumberFormat="1" applyFont="1" applyFill="1" applyBorder="1" applyAlignment="1">
      <alignment vertical="center"/>
    </xf>
    <xf numFmtId="3" fontId="5" fillId="18" borderId="0" xfId="2" applyNumberFormat="1" applyFont="1" applyFill="1" applyBorder="1" applyAlignment="1">
      <alignment horizontal="center"/>
    </xf>
    <xf numFmtId="3" fontId="3" fillId="18" borderId="0" xfId="2" applyNumberFormat="1" applyFont="1" applyFill="1" applyBorder="1" applyAlignment="1">
      <alignment horizontal="center"/>
    </xf>
    <xf numFmtId="0" fontId="22" fillId="0" borderId="17" xfId="7" applyFont="1" applyFill="1" applyBorder="1" applyAlignment="1">
      <alignment vertical="center"/>
    </xf>
    <xf numFmtId="3" fontId="12" fillId="0" borderId="0" xfId="7" applyNumberFormat="1" applyFont="1" applyFill="1" applyBorder="1" applyAlignment="1">
      <alignment horizontal="center" vertical="center"/>
    </xf>
    <xf numFmtId="3" fontId="18" fillId="0" borderId="0" xfId="11" applyNumberFormat="1" applyFont="1" applyFill="1" applyBorder="1" applyAlignment="1">
      <alignment horizontal="center" vertical="center"/>
    </xf>
    <xf numFmtId="3" fontId="12" fillId="0" borderId="10" xfId="0" applyNumberFormat="1" applyFont="1" applyFill="1" applyBorder="1" applyAlignment="1">
      <alignment horizontal="center" vertical="center"/>
    </xf>
    <xf numFmtId="0" fontId="20" fillId="13" borderId="18" xfId="7" applyFont="1" applyFill="1" applyBorder="1" applyAlignment="1">
      <alignment horizontal="center" vertical="center"/>
    </xf>
    <xf numFmtId="4" fontId="20" fillId="13" borderId="12" xfId="7" applyNumberFormat="1" applyFont="1" applyFill="1" applyBorder="1" applyAlignment="1">
      <alignment horizontal="center" vertical="center"/>
    </xf>
    <xf numFmtId="0" fontId="18" fillId="13" borderId="10" xfId="11" applyFont="1" applyFill="1" applyBorder="1" applyAlignment="1">
      <alignment horizontal="center" vertical="center"/>
    </xf>
    <xf numFmtId="3" fontId="18" fillId="0" borderId="10" xfId="11" applyNumberFormat="1" applyFont="1" applyFill="1" applyBorder="1" applyAlignment="1">
      <alignment horizontal="center" vertical="center"/>
    </xf>
    <xf numFmtId="0" fontId="20" fillId="0" borderId="0" xfId="7" applyFont="1" applyFill="1" applyBorder="1" applyAlignment="1">
      <alignment vertical="center"/>
    </xf>
    <xf numFmtId="3" fontId="12" fillId="0" borderId="0" xfId="13" applyNumberFormat="1" applyFont="1" applyFill="1" applyBorder="1" applyAlignment="1">
      <alignment horizontal="center" vertical="center"/>
    </xf>
    <xf numFmtId="3" fontId="12" fillId="0" borderId="0" xfId="0" applyNumberFormat="1" applyFont="1" applyFill="1" applyBorder="1" applyAlignment="1">
      <alignment horizontal="center" vertical="center"/>
    </xf>
    <xf numFmtId="4" fontId="20" fillId="13" borderId="13" xfId="7" applyNumberFormat="1" applyFont="1" applyFill="1" applyBorder="1" applyAlignment="1">
      <alignment horizontal="center" vertical="center"/>
    </xf>
    <xf numFmtId="3" fontId="21" fillId="13" borderId="0" xfId="7" applyNumberFormat="1" applyFont="1" applyFill="1" applyBorder="1" applyAlignment="1">
      <alignment horizontal="center" vertical="center"/>
    </xf>
    <xf numFmtId="3" fontId="38" fillId="13" borderId="0" xfId="11" applyNumberFormat="1" applyFont="1" applyFill="1" applyBorder="1" applyAlignment="1">
      <alignment horizontal="center" vertical="center"/>
    </xf>
    <xf numFmtId="0" fontId="38" fillId="13" borderId="0" xfId="11" applyFont="1" applyFill="1" applyBorder="1" applyAlignment="1">
      <alignment horizontal="center" vertical="center"/>
    </xf>
    <xf numFmtId="0" fontId="38" fillId="13" borderId="10" xfId="11" applyFont="1" applyFill="1" applyBorder="1" applyAlignment="1">
      <alignment horizontal="center" vertical="center"/>
    </xf>
    <xf numFmtId="3" fontId="21" fillId="0" borderId="0" xfId="7" applyNumberFormat="1" applyFont="1" applyFill="1" applyBorder="1" applyAlignment="1">
      <alignment horizontal="center" vertical="center"/>
    </xf>
    <xf numFmtId="3" fontId="38" fillId="0" borderId="0" xfId="11" applyNumberFormat="1" applyFont="1" applyFill="1" applyBorder="1" applyAlignment="1">
      <alignment horizontal="center" vertical="center"/>
    </xf>
    <xf numFmtId="3" fontId="38" fillId="0" borderId="10" xfId="11" applyNumberFormat="1" applyFont="1" applyFill="1" applyBorder="1" applyAlignment="1">
      <alignment horizontal="center" vertical="center"/>
    </xf>
    <xf numFmtId="4" fontId="22" fillId="13" borderId="0" xfId="7" applyNumberFormat="1" applyFont="1" applyFill="1" applyBorder="1" applyAlignment="1">
      <alignment horizontal="center" vertical="center"/>
    </xf>
    <xf numFmtId="4" fontId="22" fillId="13" borderId="10" xfId="7" applyNumberFormat="1" applyFont="1" applyFill="1" applyBorder="1" applyAlignment="1">
      <alignment horizontal="center" vertical="center"/>
    </xf>
    <xf numFmtId="0" fontId="22" fillId="0" borderId="17" xfId="7" applyFont="1" applyFill="1" applyBorder="1" applyAlignment="1">
      <alignment horizontal="center" vertical="center"/>
    </xf>
    <xf numFmtId="4" fontId="21" fillId="0" borderId="0" xfId="7" applyNumberFormat="1" applyFont="1" applyFill="1" applyBorder="1" applyAlignment="1">
      <alignment vertical="center"/>
    </xf>
    <xf numFmtId="4" fontId="21" fillId="0" borderId="0" xfId="7" applyNumberFormat="1" applyFont="1" applyFill="1" applyBorder="1" applyAlignment="1" applyProtection="1">
      <alignment vertical="center"/>
    </xf>
    <xf numFmtId="4" fontId="21" fillId="0" borderId="10" xfId="7" applyNumberFormat="1" applyFont="1" applyFill="1" applyBorder="1" applyAlignment="1">
      <alignment vertical="center"/>
    </xf>
    <xf numFmtId="0" fontId="38" fillId="13" borderId="0" xfId="11" applyNumberFormat="1" applyFont="1" applyFill="1" applyBorder="1" applyAlignment="1">
      <alignment horizontal="center" vertical="center"/>
    </xf>
    <xf numFmtId="3" fontId="21" fillId="13" borderId="0" xfId="7" applyNumberFormat="1" applyFont="1" applyFill="1" applyBorder="1" applyAlignment="1" applyProtection="1">
      <alignment horizontal="center" vertical="center"/>
    </xf>
    <xf numFmtId="3" fontId="21" fillId="13" borderId="10" xfId="7" applyNumberFormat="1" applyFont="1" applyFill="1" applyBorder="1" applyAlignment="1">
      <alignment horizontal="center" vertical="center"/>
    </xf>
    <xf numFmtId="3" fontId="21" fillId="0" borderId="0" xfId="13" applyNumberFormat="1" applyFont="1" applyFill="1" applyBorder="1" applyAlignment="1">
      <alignment horizontal="center" vertical="center"/>
    </xf>
    <xf numFmtId="3" fontId="21" fillId="0" borderId="0" xfId="0" applyNumberFormat="1" applyFont="1" applyFill="1" applyBorder="1" applyAlignment="1">
      <alignment horizontal="center" vertical="center"/>
    </xf>
    <xf numFmtId="3" fontId="21" fillId="0" borderId="10" xfId="0" applyNumberFormat="1" applyFont="1" applyFill="1" applyBorder="1" applyAlignment="1">
      <alignment horizontal="center" vertical="center"/>
    </xf>
    <xf numFmtId="0" fontId="22" fillId="13" borderId="18" xfId="7" applyFont="1" applyFill="1" applyBorder="1" applyAlignment="1">
      <alignment horizontal="center" vertical="center"/>
    </xf>
    <xf numFmtId="4" fontId="22" fillId="13" borderId="12" xfId="7" applyNumberFormat="1" applyFont="1" applyFill="1" applyBorder="1" applyAlignment="1">
      <alignment horizontal="center" vertical="center"/>
    </xf>
    <xf numFmtId="4" fontId="22" fillId="13" borderId="13" xfId="7" applyNumberFormat="1" applyFont="1" applyFill="1" applyBorder="1" applyAlignment="1">
      <alignment horizontal="center" vertical="center"/>
    </xf>
    <xf numFmtId="4" fontId="22" fillId="0" borderId="17" xfId="7" applyNumberFormat="1" applyFont="1" applyFill="1" applyBorder="1" applyAlignment="1">
      <alignment horizontal="center" vertical="center"/>
    </xf>
    <xf numFmtId="0" fontId="22" fillId="13" borderId="17" xfId="7" applyFont="1" applyFill="1" applyBorder="1" applyAlignment="1">
      <alignment vertical="center" wrapText="1"/>
    </xf>
    <xf numFmtId="0" fontId="48" fillId="6" borderId="0" xfId="12" applyFill="1" applyBorder="1" applyAlignment="1" applyProtection="1">
      <alignment horizontal="center" vertical="center"/>
    </xf>
    <xf numFmtId="0" fontId="60" fillId="0" borderId="0" xfId="12" applyFont="1" applyAlignment="1" applyProtection="1">
      <alignment horizontal="center" vertical="center"/>
    </xf>
    <xf numFmtId="0" fontId="36" fillId="0" borderId="0" xfId="7" applyFont="1" applyAlignment="1">
      <alignment horizontal="left" vertical="top" wrapText="1"/>
    </xf>
    <xf numFmtId="0" fontId="25" fillId="0" borderId="0" xfId="7" applyFont="1" applyBorder="1" applyAlignment="1">
      <alignment horizontal="left" vertical="top" wrapText="1"/>
    </xf>
    <xf numFmtId="0" fontId="10" fillId="17" borderId="8" xfId="2" applyFont="1" applyFill="1" applyBorder="1" applyAlignment="1">
      <alignment horizontal="center" vertical="center" wrapText="1"/>
    </xf>
    <xf numFmtId="0" fontId="23" fillId="0" borderId="0" xfId="7" applyFont="1" applyFill="1" applyBorder="1" applyAlignment="1">
      <alignment horizontal="center" vertical="center" wrapText="1"/>
    </xf>
    <xf numFmtId="0" fontId="23" fillId="12" borderId="8" xfId="7" applyFont="1" applyFill="1" applyBorder="1" applyAlignment="1">
      <alignment horizontal="center" vertical="center"/>
    </xf>
    <xf numFmtId="0" fontId="23" fillId="12" borderId="8" xfId="7" applyFont="1" applyFill="1" applyBorder="1" applyAlignment="1">
      <alignment horizontal="center" vertical="center" wrapText="1"/>
    </xf>
    <xf numFmtId="0" fontId="21" fillId="0" borderId="11" xfId="7" applyFont="1" applyFill="1" applyBorder="1" applyAlignment="1"/>
    <xf numFmtId="41" fontId="22" fillId="0" borderId="12" xfId="7" applyNumberFormat="1" applyFont="1" applyFill="1" applyBorder="1" applyAlignment="1">
      <alignment horizontal="right" vertical="center"/>
    </xf>
    <xf numFmtId="43" fontId="21" fillId="0" borderId="13" xfId="7" applyNumberFormat="1" applyFont="1" applyFill="1" applyBorder="1" applyAlignment="1">
      <alignment horizontal="right" vertical="center"/>
    </xf>
    <xf numFmtId="41" fontId="38" fillId="0" borderId="13" xfId="8" applyNumberFormat="1" applyFont="1" applyFill="1" applyBorder="1" applyAlignment="1">
      <alignment horizontal="right" vertical="center"/>
    </xf>
    <xf numFmtId="41" fontId="38" fillId="0" borderId="12" xfId="8" applyNumberFormat="1" applyFont="1" applyFill="1" applyBorder="1" applyAlignment="1">
      <alignment horizontal="right" vertical="center"/>
    </xf>
    <xf numFmtId="0" fontId="64" fillId="0" borderId="0" xfId="28" applyFont="1" applyFill="1" applyBorder="1" applyAlignment="1">
      <alignment horizontal="left" vertical="top" wrapText="1"/>
    </xf>
    <xf numFmtId="0" fontId="21" fillId="13" borderId="0" xfId="7" applyFont="1" applyFill="1" applyBorder="1" applyAlignment="1">
      <alignment horizontal="left" vertical="center"/>
    </xf>
    <xf numFmtId="0" fontId="21" fillId="13" borderId="9" xfId="7" applyFont="1" applyFill="1" applyBorder="1" applyAlignment="1">
      <alignment horizontal="left" vertical="center" wrapText="1"/>
    </xf>
    <xf numFmtId="43" fontId="20" fillId="0" borderId="10" xfId="4" applyNumberFormat="1" applyFont="1" applyFill="1" applyBorder="1" applyAlignment="1" applyProtection="1">
      <alignment vertical="center"/>
    </xf>
    <xf numFmtId="41" fontId="18" fillId="0" borderId="0" xfId="7" applyNumberFormat="1" applyFont="1" applyFill="1" applyBorder="1" applyAlignment="1">
      <alignment vertical="center"/>
    </xf>
    <xf numFmtId="43" fontId="12" fillId="0" borderId="10" xfId="4" applyNumberFormat="1" applyFont="1" applyFill="1" applyBorder="1" applyAlignment="1" applyProtection="1">
      <alignment vertical="center"/>
    </xf>
    <xf numFmtId="41" fontId="18" fillId="0" borderId="0" xfId="7" applyNumberFormat="1" applyFont="1" applyFill="1" applyBorder="1" applyAlignment="1" applyProtection="1">
      <alignment vertical="center"/>
    </xf>
    <xf numFmtId="43" fontId="12" fillId="13" borderId="10" xfId="4" applyNumberFormat="1" applyFont="1" applyFill="1" applyBorder="1" applyAlignment="1">
      <alignment vertical="center"/>
    </xf>
    <xf numFmtId="41" fontId="16" fillId="13" borderId="0" xfId="4" applyNumberFormat="1" applyFont="1" applyFill="1" applyBorder="1" applyAlignment="1">
      <alignment vertical="center"/>
    </xf>
    <xf numFmtId="41" fontId="18" fillId="13" borderId="0" xfId="7" applyNumberFormat="1" applyFont="1" applyFill="1" applyBorder="1" applyAlignment="1">
      <alignment vertical="center"/>
    </xf>
    <xf numFmtId="43" fontId="12" fillId="13" borderId="10" xfId="4" applyNumberFormat="1" applyFont="1" applyFill="1" applyBorder="1" applyAlignment="1" applyProtection="1">
      <alignment vertical="center"/>
    </xf>
    <xf numFmtId="41" fontId="18" fillId="13" borderId="0" xfId="7" applyNumberFormat="1" applyFont="1" applyFill="1" applyBorder="1" applyAlignment="1" applyProtection="1">
      <alignment vertical="center"/>
    </xf>
    <xf numFmtId="41" fontId="18" fillId="13" borderId="0" xfId="4" applyNumberFormat="1" applyFont="1" applyFill="1" applyBorder="1" applyAlignment="1" applyProtection="1">
      <alignment vertical="center"/>
    </xf>
    <xf numFmtId="41" fontId="12" fillId="13" borderId="12" xfId="4" applyNumberFormat="1" applyFont="1" applyFill="1" applyBorder="1" applyAlignment="1" applyProtection="1">
      <alignment vertical="center"/>
    </xf>
    <xf numFmtId="41" fontId="18" fillId="13" borderId="12" xfId="7" applyNumberFormat="1" applyFont="1" applyFill="1" applyBorder="1" applyAlignment="1" applyProtection="1">
      <alignment vertical="center"/>
    </xf>
    <xf numFmtId="43" fontId="12" fillId="13" borderId="13" xfId="4" applyNumberFormat="1" applyFont="1" applyFill="1" applyBorder="1" applyAlignment="1" applyProtection="1">
      <alignment vertical="center"/>
    </xf>
    <xf numFmtId="2" fontId="12" fillId="0" borderId="0" xfId="4" applyNumberFormat="1" applyFont="1" applyFill="1" applyBorder="1" applyAlignment="1" applyProtection="1">
      <alignment horizontal="center" vertical="center"/>
    </xf>
    <xf numFmtId="2" fontId="12" fillId="13" borderId="0" xfId="4" applyNumberFormat="1" applyFont="1" applyFill="1" applyBorder="1" applyAlignment="1" applyProtection="1">
      <alignment horizontal="center" vertical="center"/>
    </xf>
    <xf numFmtId="2" fontId="12" fillId="0" borderId="0" xfId="4" applyNumberFormat="1" applyFont="1" applyFill="1" applyBorder="1" applyAlignment="1" applyProtection="1">
      <alignment horizontal="center" vertical="center" wrapText="1"/>
    </xf>
    <xf numFmtId="2" fontId="12" fillId="0" borderId="0" xfId="4" applyNumberFormat="1" applyFont="1" applyBorder="1" applyAlignment="1" applyProtection="1">
      <alignment horizontal="center" vertical="center"/>
    </xf>
    <xf numFmtId="2" fontId="12" fillId="13" borderId="12" xfId="4" applyNumberFormat="1" applyFont="1" applyFill="1" applyBorder="1" applyAlignment="1" applyProtection="1">
      <alignment horizontal="center" vertical="center"/>
    </xf>
    <xf numFmtId="39" fontId="12" fillId="0" borderId="0" xfId="4" applyNumberFormat="1" applyFont="1" applyFill="1" applyBorder="1" applyAlignment="1" applyProtection="1">
      <alignment vertical="center"/>
    </xf>
    <xf numFmtId="39" fontId="12" fillId="0" borderId="6" xfId="4" applyNumberFormat="1" applyFont="1" applyFill="1" applyBorder="1" applyAlignment="1" applyProtection="1">
      <alignment vertical="center"/>
    </xf>
    <xf numFmtId="39" fontId="12" fillId="13" borderId="0" xfId="4" applyNumberFormat="1" applyFont="1" applyFill="1" applyBorder="1" applyAlignment="1" applyProtection="1">
      <alignment vertical="center"/>
    </xf>
    <xf numFmtId="39" fontId="12" fillId="13" borderId="6" xfId="4" applyNumberFormat="1" applyFont="1" applyFill="1" applyBorder="1" applyAlignment="1" applyProtection="1">
      <alignment vertical="center"/>
    </xf>
    <xf numFmtId="39" fontId="12" fillId="0" borderId="1" xfId="4" applyNumberFormat="1" applyFont="1" applyFill="1" applyBorder="1" applyAlignment="1" applyProtection="1">
      <alignment vertical="center"/>
    </xf>
    <xf numFmtId="39" fontId="12" fillId="0" borderId="3" xfId="4" applyNumberFormat="1" applyFont="1" applyFill="1" applyBorder="1" applyAlignment="1" applyProtection="1">
      <alignment vertical="center"/>
    </xf>
    <xf numFmtId="41" fontId="21" fillId="0" borderId="0" xfId="7" applyNumberFormat="1" applyFont="1" applyFill="1" applyBorder="1" applyAlignment="1">
      <alignment vertical="center"/>
    </xf>
    <xf numFmtId="41" fontId="38" fillId="0" borderId="0" xfId="0" applyNumberFormat="1" applyFont="1" applyFill="1"/>
    <xf numFmtId="41" fontId="22" fillId="0" borderId="0" xfId="7" applyNumberFormat="1" applyFont="1" applyFill="1" applyBorder="1" applyAlignment="1" applyProtection="1">
      <alignment horizontal="right" vertical="center"/>
    </xf>
    <xf numFmtId="41" fontId="38" fillId="0" borderId="0" xfId="11" applyNumberFormat="1" applyFont="1" applyFill="1" applyBorder="1" applyAlignment="1">
      <alignment horizontal="right"/>
    </xf>
    <xf numFmtId="3" fontId="38" fillId="0" borderId="0" xfId="0" applyNumberFormat="1" applyFont="1" applyFill="1"/>
    <xf numFmtId="0" fontId="22" fillId="18" borderId="0" xfId="7" applyNumberFormat="1" applyFont="1" applyFill="1" applyBorder="1" applyAlignment="1">
      <alignment horizontal="left" vertical="center"/>
    </xf>
    <xf numFmtId="3" fontId="22" fillId="18" borderId="0" xfId="7" applyNumberFormat="1" applyFont="1" applyFill="1" applyBorder="1" applyAlignment="1">
      <alignment horizontal="right" vertical="center"/>
    </xf>
    <xf numFmtId="3" fontId="21" fillId="18" borderId="0" xfId="7" applyNumberFormat="1" applyFont="1" applyFill="1" applyBorder="1" applyAlignment="1">
      <alignment horizontal="right" vertical="center"/>
    </xf>
    <xf numFmtId="164" fontId="21" fillId="18" borderId="0" xfId="7" applyNumberFormat="1" applyFont="1" applyFill="1" applyBorder="1" applyAlignment="1">
      <alignment horizontal="right" vertical="center"/>
    </xf>
    <xf numFmtId="0" fontId="21" fillId="18" borderId="0" xfId="7" applyNumberFormat="1" applyFont="1" applyFill="1" applyBorder="1" applyAlignment="1">
      <alignment horizontal="left" vertical="center"/>
    </xf>
    <xf numFmtId="41" fontId="21" fillId="18" borderId="0" xfId="7" applyNumberFormat="1" applyFont="1" applyFill="1" applyBorder="1" applyAlignment="1">
      <alignment horizontal="right" vertical="center"/>
    </xf>
    <xf numFmtId="3" fontId="21" fillId="18" borderId="0" xfId="0" applyNumberFormat="1" applyFont="1" applyFill="1"/>
    <xf numFmtId="41" fontId="38" fillId="18" borderId="0" xfId="0" applyNumberFormat="1" applyFont="1" applyFill="1"/>
    <xf numFmtId="0" fontId="22" fillId="18" borderId="0" xfId="7" applyNumberFormat="1" applyFont="1" applyFill="1" applyBorder="1" applyAlignment="1">
      <alignment vertical="center"/>
    </xf>
    <xf numFmtId="4" fontId="22" fillId="18" borderId="0" xfId="7" applyNumberFormat="1" applyFont="1" applyFill="1" applyBorder="1" applyAlignment="1">
      <alignment horizontal="right" vertical="center"/>
    </xf>
    <xf numFmtId="41" fontId="21" fillId="18" borderId="0" xfId="7" applyNumberFormat="1" applyFont="1" applyFill="1" applyBorder="1" applyAlignment="1">
      <alignment horizontal="right"/>
    </xf>
    <xf numFmtId="49" fontId="21" fillId="18" borderId="0" xfId="7" applyNumberFormat="1" applyFont="1" applyFill="1" applyBorder="1" applyAlignment="1">
      <alignment horizontal="right" vertical="center"/>
    </xf>
    <xf numFmtId="41" fontId="38" fillId="18" borderId="0" xfId="11" applyNumberFormat="1" applyFont="1" applyFill="1" applyBorder="1" applyAlignment="1">
      <alignment horizontal="right"/>
    </xf>
    <xf numFmtId="41" fontId="21" fillId="18" borderId="0" xfId="7" applyNumberFormat="1" applyFont="1" applyFill="1" applyBorder="1" applyAlignment="1">
      <alignment vertical="center"/>
    </xf>
    <xf numFmtId="0" fontId="22" fillId="12" borderId="19" xfId="7" applyFont="1" applyFill="1" applyBorder="1" applyAlignment="1" applyProtection="1">
      <alignment vertical="center" wrapText="1"/>
    </xf>
    <xf numFmtId="0" fontId="22" fillId="12" borderId="15" xfId="7" applyFont="1" applyFill="1" applyBorder="1" applyAlignment="1" applyProtection="1">
      <alignment vertical="center" wrapText="1"/>
    </xf>
    <xf numFmtId="0" fontId="0" fillId="0" borderId="0" xfId="0" applyAlignment="1">
      <alignment vertical="center"/>
    </xf>
    <xf numFmtId="3" fontId="12" fillId="13" borderId="0" xfId="6" applyNumberFormat="1" applyFont="1" applyFill="1" applyBorder="1" applyAlignment="1">
      <alignment horizontal="center" vertical="center" wrapText="1"/>
    </xf>
    <xf numFmtId="0" fontId="12" fillId="0" borderId="0" xfId="7" applyFont="1" applyAlignment="1">
      <alignment horizontal="left" vertical="top" wrapText="1"/>
    </xf>
    <xf numFmtId="0" fontId="69" fillId="0" borderId="0" xfId="0" applyFont="1" applyBorder="1" applyAlignment="1">
      <alignment horizontal="left" vertical="center" wrapText="1"/>
    </xf>
    <xf numFmtId="0" fontId="69" fillId="18" borderId="0" xfId="0" applyFont="1" applyFill="1" applyBorder="1" applyAlignment="1">
      <alignment horizontal="left" vertical="center" wrapText="1"/>
    </xf>
    <xf numFmtId="0" fontId="70" fillId="0" borderId="0" xfId="4" applyFont="1" applyFill="1" applyBorder="1" applyAlignment="1">
      <alignment horizontal="left" vertical="top" wrapText="1"/>
    </xf>
    <xf numFmtId="0" fontId="67" fillId="12" borderId="14" xfId="4" applyFont="1" applyFill="1" applyBorder="1" applyAlignment="1">
      <alignment horizontal="center" vertical="center" wrapText="1"/>
    </xf>
    <xf numFmtId="0" fontId="5" fillId="12" borderId="14" xfId="4" applyFont="1" applyFill="1" applyBorder="1" applyAlignment="1">
      <alignment horizontal="center" vertical="center"/>
    </xf>
    <xf numFmtId="0" fontId="33" fillId="12" borderId="14" xfId="4" applyFont="1" applyFill="1" applyBorder="1" applyAlignment="1">
      <alignment horizontal="center" vertical="center" wrapText="1"/>
    </xf>
    <xf numFmtId="0" fontId="74" fillId="12" borderId="14" xfId="4" applyFont="1" applyFill="1" applyBorder="1" applyAlignment="1">
      <alignment horizontal="center" vertical="center" wrapText="1"/>
    </xf>
    <xf numFmtId="0" fontId="10" fillId="12" borderId="8" xfId="4" applyFont="1" applyFill="1" applyBorder="1" applyAlignment="1">
      <alignment horizontal="center" vertical="center" wrapText="1"/>
    </xf>
    <xf numFmtId="0" fontId="10" fillId="12" borderId="8" xfId="4" applyFont="1" applyFill="1" applyBorder="1" applyAlignment="1">
      <alignment horizontal="center" vertical="center"/>
    </xf>
    <xf numFmtId="0" fontId="24" fillId="12" borderId="8" xfId="4" applyFont="1" applyFill="1" applyBorder="1" applyAlignment="1">
      <alignment horizontal="center" vertical="center" wrapText="1"/>
    </xf>
    <xf numFmtId="0" fontId="69" fillId="0" borderId="0" xfId="0" applyFont="1" applyBorder="1" applyAlignment="1">
      <alignment horizontal="left" vertical="top" wrapText="1"/>
    </xf>
    <xf numFmtId="0" fontId="69" fillId="0" borderId="0" xfId="4" applyFont="1" applyFill="1" applyBorder="1" applyAlignment="1">
      <alignment horizontal="left" vertical="center" wrapText="1"/>
    </xf>
    <xf numFmtId="0" fontId="17" fillId="12" borderId="14" xfId="4" applyFont="1" applyFill="1" applyBorder="1" applyAlignment="1">
      <alignment horizontal="center" vertical="center" wrapText="1"/>
    </xf>
    <xf numFmtId="0" fontId="69" fillId="0" borderId="0" xfId="4" applyFont="1" applyFill="1" applyBorder="1" applyAlignment="1">
      <alignment horizontal="left" vertical="top" wrapText="1"/>
    </xf>
    <xf numFmtId="0" fontId="33" fillId="12" borderId="17" xfId="4" applyFont="1" applyFill="1" applyBorder="1" applyAlignment="1">
      <alignment horizontal="center" vertical="center" wrapText="1"/>
    </xf>
    <xf numFmtId="0" fontId="5" fillId="14" borderId="8" xfId="4" applyFont="1" applyFill="1" applyBorder="1" applyAlignment="1">
      <alignment horizontal="center" vertical="center"/>
    </xf>
    <xf numFmtId="0" fontId="33" fillId="14" borderId="14" xfId="4" applyFont="1" applyFill="1" applyBorder="1" applyAlignment="1">
      <alignment horizontal="center" vertical="center" wrapText="1"/>
    </xf>
    <xf numFmtId="0" fontId="67" fillId="14" borderId="14" xfId="0" applyFont="1" applyFill="1" applyBorder="1" applyAlignment="1">
      <alignment horizontal="center" vertical="center" wrapText="1"/>
    </xf>
    <xf numFmtId="0" fontId="71" fillId="0" borderId="0" xfId="4" applyFont="1" applyFill="1" applyBorder="1" applyAlignment="1">
      <alignment horizontal="left" vertical="top" wrapText="1"/>
    </xf>
    <xf numFmtId="0" fontId="5" fillId="12" borderId="14" xfId="4" applyFont="1" applyFill="1" applyBorder="1" applyAlignment="1">
      <alignment horizontal="center" vertical="center" wrapText="1"/>
    </xf>
    <xf numFmtId="3" fontId="3" fillId="0" borderId="0" xfId="4" applyNumberFormat="1" applyFont="1" applyFill="1" applyBorder="1" applyAlignment="1">
      <alignment horizontal="right" vertical="center"/>
    </xf>
    <xf numFmtId="3" fontId="3" fillId="0" borderId="0" xfId="4" applyNumberFormat="1" applyFont="1" applyFill="1" applyBorder="1" applyAlignment="1">
      <alignment horizontal="center" vertical="center"/>
    </xf>
    <xf numFmtId="0" fontId="15" fillId="0" borderId="0" xfId="4" applyFont="1" applyFill="1" applyBorder="1" applyAlignment="1">
      <alignment horizontal="left" vertical="top" wrapText="1"/>
    </xf>
    <xf numFmtId="3" fontId="20" fillId="14" borderId="14" xfId="6" applyNumberFormat="1" applyFont="1" applyFill="1" applyBorder="1" applyAlignment="1">
      <alignment horizontal="center" vertical="center" wrapText="1"/>
    </xf>
    <xf numFmtId="0" fontId="3" fillId="0" borderId="0" xfId="4" applyFont="1" applyFill="1" applyBorder="1" applyAlignment="1">
      <alignment horizontal="center" vertical="center"/>
    </xf>
    <xf numFmtId="3" fontId="15" fillId="0" borderId="0" xfId="0" applyNumberFormat="1" applyFont="1" applyFill="1" applyBorder="1" applyAlignment="1">
      <alignment horizontal="center" vertical="center"/>
    </xf>
    <xf numFmtId="3" fontId="15" fillId="18" borderId="0" xfId="0" applyNumberFormat="1" applyFont="1" applyFill="1" applyBorder="1" applyAlignment="1">
      <alignment horizontal="center" vertical="center"/>
    </xf>
    <xf numFmtId="3" fontId="5" fillId="0" borderId="0" xfId="2" applyNumberFormat="1" applyFont="1" applyFill="1" applyBorder="1" applyAlignment="1">
      <alignment horizontal="left" vertical="center"/>
    </xf>
    <xf numFmtId="3" fontId="5" fillId="0" borderId="0" xfId="0" applyNumberFormat="1" applyFont="1" applyFill="1" applyBorder="1" applyAlignment="1">
      <alignment horizontal="right"/>
    </xf>
    <xf numFmtId="3" fontId="3" fillId="13" borderId="0" xfId="4" applyNumberFormat="1" applyFont="1" applyFill="1" applyBorder="1" applyAlignment="1">
      <alignment horizontal="center" vertical="center"/>
    </xf>
    <xf numFmtId="41" fontId="18" fillId="0" borderId="0" xfId="7" applyNumberFormat="1" applyFont="1" applyFill="1" applyBorder="1" applyAlignment="1">
      <alignment horizontal="center" vertical="center"/>
    </xf>
    <xf numFmtId="41" fontId="18" fillId="13" borderId="0" xfId="7" applyNumberFormat="1" applyFont="1" applyFill="1" applyBorder="1" applyAlignment="1">
      <alignment horizontal="center" vertical="center"/>
    </xf>
    <xf numFmtId="41" fontId="12" fillId="13" borderId="0" xfId="7" applyNumberFormat="1" applyFont="1" applyFill="1" applyBorder="1" applyAlignment="1">
      <alignment horizontal="center" vertical="center"/>
    </xf>
    <xf numFmtId="41" fontId="16" fillId="13" borderId="10" xfId="7" applyNumberFormat="1" applyFont="1" applyFill="1" applyBorder="1" applyAlignment="1">
      <alignment horizontal="center" vertical="center"/>
    </xf>
    <xf numFmtId="41" fontId="12" fillId="0" borderId="0" xfId="7" applyNumberFormat="1" applyFont="1" applyFill="1" applyBorder="1" applyAlignment="1">
      <alignment horizontal="center" vertical="center"/>
    </xf>
    <xf numFmtId="41" fontId="16" fillId="0" borderId="10" xfId="7" applyNumberFormat="1" applyFont="1" applyFill="1" applyBorder="1" applyAlignment="1">
      <alignment horizontal="center" vertical="center"/>
    </xf>
    <xf numFmtId="179" fontId="20" fillId="0" borderId="0" xfId="7" applyNumberFormat="1" applyFont="1" applyFill="1" applyBorder="1" applyAlignment="1">
      <alignment horizontal="center" vertical="center"/>
    </xf>
    <xf numFmtId="4" fontId="20" fillId="0" borderId="0" xfId="7" applyNumberFormat="1" applyFont="1" applyFill="1" applyBorder="1" applyAlignment="1">
      <alignment horizontal="center" vertical="center"/>
    </xf>
    <xf numFmtId="3" fontId="20" fillId="0" borderId="0" xfId="7" applyNumberFormat="1" applyFont="1" applyFill="1" applyBorder="1" applyAlignment="1">
      <alignment horizontal="center" vertical="center"/>
    </xf>
    <xf numFmtId="3" fontId="20" fillId="0" borderId="10" xfId="7" applyNumberFormat="1" applyFont="1" applyFill="1" applyBorder="1" applyAlignment="1">
      <alignment horizontal="center" vertical="center"/>
    </xf>
    <xf numFmtId="3" fontId="18" fillId="0" borderId="0" xfId="7" applyNumberFormat="1" applyFont="1" applyFill="1" applyBorder="1" applyAlignment="1">
      <alignment horizontal="center" vertical="center"/>
    </xf>
    <xf numFmtId="4" fontId="18" fillId="0" borderId="0" xfId="7" applyNumberFormat="1" applyFont="1" applyFill="1" applyBorder="1" applyAlignment="1">
      <alignment horizontal="center" vertical="center"/>
    </xf>
    <xf numFmtId="41" fontId="18" fillId="0" borderId="10" xfId="7" applyNumberFormat="1" applyFont="1" applyFill="1" applyBorder="1" applyAlignment="1">
      <alignment horizontal="center" vertical="center"/>
    </xf>
    <xf numFmtId="3" fontId="18" fillId="13" borderId="0" xfId="7" applyNumberFormat="1" applyFont="1" applyFill="1" applyBorder="1" applyAlignment="1">
      <alignment horizontal="center" vertical="center"/>
    </xf>
    <xf numFmtId="4" fontId="18" fillId="13" borderId="0" xfId="7" applyNumberFormat="1" applyFont="1" applyFill="1" applyBorder="1" applyAlignment="1">
      <alignment horizontal="center" vertical="center"/>
    </xf>
    <xf numFmtId="41" fontId="18" fillId="13" borderId="10" xfId="7" applyNumberFormat="1" applyFont="1" applyFill="1" applyBorder="1" applyAlignment="1">
      <alignment horizontal="center" vertical="center"/>
    </xf>
    <xf numFmtId="3" fontId="18" fillId="0" borderId="10" xfId="7" applyNumberFormat="1" applyFont="1" applyFill="1" applyBorder="1" applyAlignment="1">
      <alignment horizontal="center" vertical="center"/>
    </xf>
    <xf numFmtId="3" fontId="20" fillId="13" borderId="0" xfId="7" applyNumberFormat="1" applyFont="1" applyFill="1" applyBorder="1" applyAlignment="1">
      <alignment horizontal="center" vertical="center"/>
    </xf>
    <xf numFmtId="3" fontId="20" fillId="13" borderId="10" xfId="7" applyNumberFormat="1" applyFont="1" applyFill="1" applyBorder="1" applyAlignment="1">
      <alignment horizontal="center" vertical="center"/>
    </xf>
    <xf numFmtId="4" fontId="20" fillId="0" borderId="10" xfId="7" applyNumberFormat="1" applyFont="1" applyFill="1" applyBorder="1" applyAlignment="1">
      <alignment horizontal="center" vertical="center"/>
    </xf>
    <xf numFmtId="4" fontId="12" fillId="13" borderId="0" xfId="7" applyNumberFormat="1" applyFont="1" applyFill="1" applyBorder="1" applyAlignment="1">
      <alignment horizontal="center" vertical="center"/>
    </xf>
    <xf numFmtId="4" fontId="12" fillId="0" borderId="0" xfId="7" applyNumberFormat="1" applyFont="1" applyFill="1" applyBorder="1" applyAlignment="1">
      <alignment horizontal="center" vertical="center"/>
    </xf>
    <xf numFmtId="164" fontId="20" fillId="13" borderId="0" xfId="7" applyNumberFormat="1" applyFont="1" applyFill="1" applyBorder="1" applyAlignment="1">
      <alignment horizontal="center" vertical="center"/>
    </xf>
    <xf numFmtId="176" fontId="20" fillId="13" borderId="0" xfId="9" applyFont="1" applyFill="1" applyBorder="1" applyAlignment="1">
      <alignment horizontal="center" vertical="center"/>
    </xf>
    <xf numFmtId="176" fontId="20" fillId="13" borderId="10" xfId="9" applyFont="1" applyFill="1" applyBorder="1" applyAlignment="1">
      <alignment horizontal="center" vertical="center"/>
    </xf>
    <xf numFmtId="41" fontId="12" fillId="0" borderId="0" xfId="7" applyNumberFormat="1" applyFont="1" applyFill="1" applyBorder="1" applyAlignment="1">
      <alignment horizontal="center" vertical="center" wrapText="1"/>
    </xf>
    <xf numFmtId="3" fontId="12" fillId="0" borderId="10" xfId="7" applyNumberFormat="1" applyFont="1" applyFill="1" applyBorder="1" applyAlignment="1">
      <alignment horizontal="center" vertical="center"/>
    </xf>
    <xf numFmtId="41" fontId="12" fillId="13" borderId="0" xfId="7" applyNumberFormat="1" applyFont="1" applyFill="1" applyBorder="1" applyAlignment="1">
      <alignment horizontal="center" vertical="center" wrapText="1"/>
    </xf>
    <xf numFmtId="3" fontId="12" fillId="0" borderId="12" xfId="7" applyNumberFormat="1" applyFont="1" applyFill="1" applyBorder="1" applyAlignment="1">
      <alignment horizontal="center" vertical="center"/>
    </xf>
    <xf numFmtId="4" fontId="12" fillId="0" borderId="12" xfId="7" applyNumberFormat="1" applyFont="1" applyFill="1" applyBorder="1" applyAlignment="1">
      <alignment horizontal="center" vertical="center"/>
    </xf>
    <xf numFmtId="3" fontId="12" fillId="0" borderId="13" xfId="7" applyNumberFormat="1" applyFont="1" applyFill="1" applyBorder="1" applyAlignment="1">
      <alignment horizontal="center" vertical="center"/>
    </xf>
    <xf numFmtId="0" fontId="48" fillId="0" borderId="0" xfId="29" applyBorder="1" applyAlignment="1" applyProtection="1">
      <alignment horizontal="center" vertical="center"/>
    </xf>
    <xf numFmtId="0" fontId="22" fillId="12" borderId="22" xfId="7" applyFont="1" applyFill="1" applyBorder="1" applyAlignment="1">
      <alignment vertical="center" wrapText="1"/>
    </xf>
    <xf numFmtId="0" fontId="22" fillId="12" borderId="19" xfId="7" applyFont="1" applyFill="1" applyBorder="1" applyAlignment="1">
      <alignment vertical="center" wrapText="1"/>
    </xf>
    <xf numFmtId="41" fontId="15" fillId="0" borderId="0" xfId="30" applyNumberFormat="1" applyFont="1" applyFill="1" applyBorder="1" applyAlignment="1">
      <alignment horizontal="right" vertical="top"/>
    </xf>
    <xf numFmtId="41" fontId="15" fillId="18" borderId="0" xfId="30" applyNumberFormat="1" applyFont="1" applyFill="1" applyBorder="1" applyAlignment="1">
      <alignment horizontal="right" vertical="top"/>
    </xf>
    <xf numFmtId="0" fontId="3" fillId="0" borderId="0" xfId="7" applyFont="1" applyAlignment="1">
      <alignment vertical="center"/>
    </xf>
    <xf numFmtId="0" fontId="33" fillId="12" borderId="14" xfId="7" applyFont="1" applyFill="1" applyBorder="1" applyAlignment="1">
      <alignment horizontal="center" vertical="center" wrapText="1"/>
    </xf>
    <xf numFmtId="0" fontId="5" fillId="0" borderId="0" xfId="7" applyFont="1" applyAlignment="1">
      <alignment vertical="center"/>
    </xf>
    <xf numFmtId="0" fontId="71" fillId="0" borderId="0" xfId="7" applyFont="1" applyFill="1" applyBorder="1" applyAlignment="1">
      <alignment horizontal="left" vertical="center" wrapText="1"/>
    </xf>
    <xf numFmtId="166" fontId="71" fillId="0" borderId="0" xfId="7" applyNumberFormat="1" applyFont="1" applyFill="1" applyBorder="1" applyAlignment="1">
      <alignment horizontal="right" vertical="center"/>
    </xf>
    <xf numFmtId="0" fontId="71" fillId="0" borderId="0" xfId="7" applyFont="1" applyFill="1" applyBorder="1" applyAlignment="1">
      <alignment vertical="center" wrapText="1"/>
    </xf>
    <xf numFmtId="0" fontId="3" fillId="0" borderId="0" xfId="7" applyFont="1" applyFill="1" applyAlignment="1">
      <alignment vertical="center"/>
    </xf>
    <xf numFmtId="0" fontId="60" fillId="0" borderId="0" xfId="0" applyFont="1" applyAlignment="1">
      <alignment horizontal="center" vertical="center" wrapText="1"/>
    </xf>
    <xf numFmtId="0" fontId="47" fillId="6" borderId="0" xfId="0" applyFont="1" applyFill="1" applyAlignment="1">
      <alignment horizontal="center" vertical="center"/>
    </xf>
    <xf numFmtId="0" fontId="62" fillId="16" borderId="0" xfId="0" applyFont="1" applyFill="1" applyAlignment="1">
      <alignment horizontal="left" vertical="center"/>
    </xf>
    <xf numFmtId="0" fontId="0" fillId="0" borderId="0" xfId="0" applyAlignment="1">
      <alignment horizontal="left" vertical="center" wrapText="1"/>
    </xf>
    <xf numFmtId="0" fontId="10" fillId="0" borderId="0" xfId="4" applyFont="1" applyFill="1" applyBorder="1" applyAlignment="1">
      <alignment horizontal="center" vertical="center" wrapText="1"/>
    </xf>
    <xf numFmtId="0" fontId="45" fillId="0" borderId="0" xfId="2" applyFont="1" applyFill="1" applyBorder="1" applyAlignment="1">
      <alignment horizontal="left" vertical="center" wrapText="1"/>
    </xf>
    <xf numFmtId="0" fontId="45" fillId="0" borderId="0" xfId="2" applyFont="1" applyFill="1" applyBorder="1" applyAlignment="1">
      <alignment horizontal="left" vertical="center"/>
    </xf>
    <xf numFmtId="0" fontId="10" fillId="0" borderId="0" xfId="4" applyFont="1" applyFill="1" applyBorder="1" applyAlignment="1">
      <alignment horizontal="center"/>
    </xf>
    <xf numFmtId="0" fontId="10" fillId="14" borderId="0" xfId="4" applyFont="1" applyFill="1" applyBorder="1" applyAlignment="1">
      <alignment horizontal="center" vertical="center"/>
    </xf>
    <xf numFmtId="0" fontId="10" fillId="14" borderId="12" xfId="4" applyFont="1" applyFill="1" applyBorder="1" applyAlignment="1">
      <alignment horizontal="center" vertical="center"/>
    </xf>
    <xf numFmtId="41" fontId="10" fillId="17" borderId="14" xfId="2" applyNumberFormat="1" applyFont="1" applyFill="1" applyBorder="1" applyAlignment="1">
      <alignment horizontal="center" vertical="center" wrapText="1"/>
    </xf>
    <xf numFmtId="41" fontId="10" fillId="17" borderId="18" xfId="2" applyNumberFormat="1" applyFont="1" applyFill="1" applyBorder="1" applyAlignment="1">
      <alignment horizontal="center" vertical="center" wrapText="1"/>
    </xf>
    <xf numFmtId="0" fontId="10" fillId="14" borderId="8" xfId="4" applyFont="1" applyFill="1" applyBorder="1" applyAlignment="1">
      <alignment horizontal="center" vertical="center"/>
    </xf>
    <xf numFmtId="0" fontId="23" fillId="0" borderId="0" xfId="4" applyFont="1" applyFill="1" applyBorder="1" applyAlignment="1">
      <alignment horizontal="center" vertical="center" wrapText="1"/>
    </xf>
    <xf numFmtId="0" fontId="23" fillId="0" borderId="0" xfId="4" applyFont="1" applyFill="1" applyBorder="1" applyAlignment="1">
      <alignment horizontal="center" vertical="center"/>
    </xf>
    <xf numFmtId="0" fontId="23" fillId="0" borderId="0" xfId="4" applyFont="1" applyFill="1" applyBorder="1" applyAlignment="1">
      <alignment horizontal="center"/>
    </xf>
    <xf numFmtId="0" fontId="12" fillId="6" borderId="0" xfId="4" applyFont="1" applyFill="1" applyBorder="1" applyAlignment="1">
      <alignment horizontal="left" vertical="top" wrapText="1"/>
    </xf>
    <xf numFmtId="0" fontId="12" fillId="6" borderId="0" xfId="4" applyNumberFormat="1" applyFont="1" applyFill="1" applyBorder="1" applyAlignment="1">
      <alignment horizontal="left" vertical="top" wrapText="1"/>
    </xf>
    <xf numFmtId="0" fontId="12" fillId="6" borderId="0" xfId="4" applyFont="1" applyFill="1" applyBorder="1" applyAlignment="1">
      <alignment horizontal="left" vertical="center" wrapText="1"/>
    </xf>
    <xf numFmtId="0" fontId="3" fillId="0" borderId="0" xfId="4" applyFont="1" applyAlignment="1">
      <alignment horizontal="left" vertical="top" wrapText="1"/>
    </xf>
    <xf numFmtId="0" fontId="20" fillId="12" borderId="8" xfId="4" applyFont="1" applyFill="1" applyBorder="1" applyAlignment="1">
      <alignment horizontal="center" vertical="center"/>
    </xf>
    <xf numFmtId="0" fontId="23" fillId="0" borderId="0" xfId="7" applyFont="1" applyFill="1" applyBorder="1" applyAlignment="1">
      <alignment horizontal="center" vertical="center" wrapText="1"/>
    </xf>
    <xf numFmtId="0" fontId="36" fillId="0" borderId="0" xfId="7" applyFont="1" applyAlignment="1">
      <alignment horizontal="left" vertical="center" wrapText="1"/>
    </xf>
    <xf numFmtId="0" fontId="25" fillId="0" borderId="0" xfId="7" applyNumberFormat="1" applyFont="1" applyAlignment="1">
      <alignment horizontal="left" vertical="center" wrapText="1"/>
    </xf>
    <xf numFmtId="0" fontId="23" fillId="0" borderId="0" xfId="7" applyFont="1" applyFill="1" applyBorder="1" applyAlignment="1">
      <alignment horizontal="center" wrapText="1"/>
    </xf>
    <xf numFmtId="0" fontId="23" fillId="0" borderId="0" xfId="7" applyFont="1" applyFill="1" applyBorder="1" applyAlignment="1">
      <alignment horizontal="center"/>
    </xf>
    <xf numFmtId="0" fontId="12" fillId="0" borderId="0" xfId="7" applyFont="1" applyBorder="1" applyAlignment="1">
      <alignment horizontal="left" vertical="top" wrapText="1"/>
    </xf>
    <xf numFmtId="0" fontId="36" fillId="0" borderId="0" xfId="7" applyFont="1" applyAlignment="1">
      <alignment horizontal="left" vertical="top" wrapText="1"/>
    </xf>
    <xf numFmtId="0" fontId="23" fillId="0" borderId="0" xfId="7" applyFont="1" applyFill="1" applyBorder="1" applyAlignment="1">
      <alignment horizontal="center" vertical="center"/>
    </xf>
    <xf numFmtId="0" fontId="23" fillId="12" borderId="8" xfId="7" applyFont="1" applyFill="1" applyBorder="1" applyAlignment="1">
      <alignment horizontal="center" vertical="center"/>
    </xf>
    <xf numFmtId="0" fontId="23" fillId="12" borderId="8" xfId="7" applyFont="1" applyFill="1" applyBorder="1" applyAlignment="1">
      <alignment horizontal="center" vertical="center" wrapText="1"/>
    </xf>
    <xf numFmtId="0" fontId="20" fillId="0" borderId="10" xfId="7" applyFont="1" applyFill="1" applyBorder="1" applyAlignment="1">
      <alignment horizontal="center" vertical="center"/>
    </xf>
    <xf numFmtId="0" fontId="20" fillId="13" borderId="10" xfId="7" applyFont="1" applyFill="1" applyBorder="1" applyAlignment="1">
      <alignment horizontal="center" vertical="center"/>
    </xf>
    <xf numFmtId="0" fontId="22" fillId="12" borderId="8" xfId="7" applyFont="1" applyFill="1" applyBorder="1" applyAlignment="1" applyProtection="1">
      <alignment horizontal="center" vertical="center" wrapText="1"/>
    </xf>
    <xf numFmtId="0" fontId="22" fillId="12" borderId="14" xfId="7" applyFont="1" applyFill="1" applyBorder="1" applyAlignment="1" applyProtection="1">
      <alignment horizontal="center" vertical="center" wrapText="1"/>
    </xf>
    <xf numFmtId="0" fontId="22" fillId="12" borderId="8" xfId="7" applyFont="1" applyFill="1" applyBorder="1" applyAlignment="1">
      <alignment horizontal="center" vertical="center" wrapText="1"/>
    </xf>
    <xf numFmtId="0" fontId="22" fillId="12" borderId="14" xfId="7" applyFont="1" applyFill="1" applyBorder="1" applyAlignment="1">
      <alignment horizontal="center" vertical="center" wrapText="1"/>
    </xf>
    <xf numFmtId="0" fontId="12" fillId="0" borderId="0" xfId="7" applyFont="1" applyAlignment="1">
      <alignment horizontal="left" vertical="top" wrapText="1"/>
    </xf>
    <xf numFmtId="0" fontId="21" fillId="0" borderId="0" xfId="7" applyFont="1" applyBorder="1" applyAlignment="1">
      <alignment horizontal="left" vertical="center"/>
    </xf>
    <xf numFmtId="0" fontId="23" fillId="7" borderId="0" xfId="7" applyFont="1" applyFill="1" applyBorder="1" applyAlignment="1">
      <alignment horizontal="center"/>
    </xf>
    <xf numFmtId="0" fontId="23" fillId="0" borderId="12" xfId="4" applyFont="1" applyFill="1" applyBorder="1" applyAlignment="1">
      <alignment horizontal="center" vertical="center" wrapText="1"/>
    </xf>
    <xf numFmtId="0" fontId="13" fillId="0" borderId="0" xfId="4" applyFont="1" applyFill="1" applyBorder="1" applyAlignment="1" applyProtection="1">
      <alignment horizontal="left" wrapText="1"/>
    </xf>
    <xf numFmtId="0" fontId="27" fillId="0" borderId="0" xfId="4" applyFont="1" applyFill="1" applyBorder="1" applyAlignment="1" applyProtection="1">
      <alignment horizontal="left" wrapText="1"/>
    </xf>
    <xf numFmtId="0" fontId="23" fillId="12" borderId="8" xfId="4" applyFont="1" applyFill="1" applyBorder="1" applyAlignment="1">
      <alignment horizontal="center" vertical="center"/>
    </xf>
    <xf numFmtId="0" fontId="25" fillId="12" borderId="8" xfId="4" applyFont="1" applyFill="1" applyBorder="1" applyAlignment="1">
      <alignment horizontal="center" vertical="center"/>
    </xf>
    <xf numFmtId="0" fontId="23" fillId="12" borderId="8" xfId="4" applyFont="1" applyFill="1" applyBorder="1" applyAlignment="1" applyProtection="1">
      <alignment horizontal="center" vertical="center"/>
    </xf>
    <xf numFmtId="0" fontId="20" fillId="0" borderId="9" xfId="4" applyFont="1" applyFill="1" applyBorder="1" applyAlignment="1" applyProtection="1">
      <alignment horizontal="left" vertical="center"/>
    </xf>
    <xf numFmtId="0" fontId="12" fillId="0" borderId="0" xfId="4" applyFont="1" applyFill="1" applyBorder="1" applyAlignment="1">
      <alignment horizontal="left" vertical="center"/>
    </xf>
    <xf numFmtId="0" fontId="20" fillId="13" borderId="9" xfId="4" applyFont="1" applyFill="1" applyBorder="1" applyAlignment="1">
      <alignment horizontal="left" vertical="center"/>
    </xf>
    <xf numFmtId="0" fontId="12" fillId="13" borderId="0" xfId="4" applyFont="1" applyFill="1" applyBorder="1" applyAlignment="1">
      <alignment vertical="center"/>
    </xf>
    <xf numFmtId="0" fontId="12" fillId="13" borderId="0" xfId="4" applyFont="1" applyFill="1" applyBorder="1" applyAlignment="1">
      <alignment horizontal="left" vertical="center"/>
    </xf>
    <xf numFmtId="0" fontId="22" fillId="12" borderId="8" xfId="7" applyFont="1" applyFill="1" applyBorder="1" applyAlignment="1" applyProtection="1">
      <alignment horizontal="center" vertical="center"/>
    </xf>
    <xf numFmtId="0" fontId="22" fillId="12" borderId="14" xfId="7" applyFont="1" applyFill="1" applyBorder="1" applyAlignment="1" applyProtection="1">
      <alignment horizontal="center" vertical="center"/>
    </xf>
    <xf numFmtId="0" fontId="27" fillId="0" borderId="0" xfId="7" applyFont="1" applyFill="1" applyBorder="1" applyAlignment="1" applyProtection="1">
      <alignment horizontal="left" vertical="top" wrapText="1"/>
    </xf>
    <xf numFmtId="0" fontId="54" fillId="0" borderId="0" xfId="0" applyFont="1" applyFill="1" applyBorder="1" applyAlignment="1">
      <alignment horizontal="center" vertical="center" wrapText="1"/>
    </xf>
    <xf numFmtId="0" fontId="10" fillId="11" borderId="8" xfId="2" applyFont="1" applyFill="1" applyBorder="1" applyAlignment="1">
      <alignment horizontal="center" vertical="center"/>
    </xf>
    <xf numFmtId="0" fontId="3" fillId="0" borderId="0" xfId="0" applyFont="1" applyFill="1" applyBorder="1" applyAlignment="1">
      <alignment vertical="top" wrapText="1"/>
    </xf>
    <xf numFmtId="41" fontId="9" fillId="11" borderId="8" xfId="0" applyNumberFormat="1" applyFont="1" applyFill="1" applyBorder="1" applyAlignment="1">
      <alignment horizontal="center" vertical="center" wrapText="1"/>
    </xf>
    <xf numFmtId="0" fontId="30" fillId="0" borderId="0" xfId="2" applyFont="1" applyFill="1" applyBorder="1" applyAlignment="1">
      <alignment horizontal="left" vertical="center" wrapText="1"/>
    </xf>
    <xf numFmtId="0" fontId="69" fillId="0" borderId="0" xfId="0" applyFont="1" applyBorder="1" applyAlignment="1">
      <alignment horizontal="left" vertical="center" wrapText="1"/>
    </xf>
    <xf numFmtId="0" fontId="69" fillId="18" borderId="0" xfId="0" applyFont="1" applyFill="1" applyBorder="1" applyAlignment="1">
      <alignment horizontal="left" vertical="center" wrapText="1"/>
    </xf>
    <xf numFmtId="0" fontId="67" fillId="12" borderId="11" xfId="3" applyFont="1" applyFill="1" applyBorder="1" applyAlignment="1">
      <alignment horizontal="center" vertical="center" wrapText="1"/>
    </xf>
    <xf numFmtId="0" fontId="67" fillId="12" borderId="12" xfId="3" applyFont="1" applyFill="1" applyBorder="1" applyAlignment="1">
      <alignment horizontal="center" vertical="center" wrapText="1"/>
    </xf>
    <xf numFmtId="0" fontId="67" fillId="12" borderId="8" xfId="3" applyFont="1" applyFill="1" applyBorder="1" applyAlignment="1">
      <alignment horizontal="center" vertical="center" wrapText="1"/>
    </xf>
    <xf numFmtId="0" fontId="68" fillId="12" borderId="14" xfId="3" applyFont="1" applyFill="1" applyBorder="1" applyAlignment="1">
      <alignment horizontal="center" vertical="center"/>
    </xf>
    <xf numFmtId="0" fontId="70" fillId="0" borderId="0" xfId="3" applyFont="1" applyFill="1" applyBorder="1" applyAlignment="1">
      <alignment horizontal="left" vertical="top" wrapText="1"/>
    </xf>
    <xf numFmtId="0" fontId="30" fillId="0" borderId="0" xfId="3" applyFont="1" applyFill="1" applyBorder="1" applyAlignment="1">
      <alignment horizontal="center" vertical="center"/>
    </xf>
    <xf numFmtId="0" fontId="68" fillId="12" borderId="8" xfId="3" applyFont="1" applyFill="1" applyBorder="1" applyAlignment="1">
      <alignment horizontal="center" vertical="center"/>
    </xf>
    <xf numFmtId="0" fontId="67" fillId="12" borderId="14" xfId="3" applyFont="1" applyFill="1" applyBorder="1" applyAlignment="1">
      <alignment horizontal="center" vertical="center" wrapText="1"/>
    </xf>
    <xf numFmtId="0" fontId="67" fillId="12" borderId="17" xfId="3" applyFont="1" applyFill="1" applyBorder="1" applyAlignment="1">
      <alignment horizontal="center" vertical="center" wrapText="1"/>
    </xf>
    <xf numFmtId="0" fontId="33" fillId="14" borderId="8" xfId="3" applyFont="1" applyFill="1" applyBorder="1" applyAlignment="1">
      <alignment horizontal="center" vertical="center" wrapText="1"/>
    </xf>
    <xf numFmtId="0" fontId="33" fillId="14" borderId="14" xfId="3" applyFont="1" applyFill="1" applyBorder="1" applyAlignment="1">
      <alignment horizontal="center" vertical="center" wrapText="1"/>
    </xf>
    <xf numFmtId="0" fontId="33" fillId="14" borderId="17" xfId="3" applyFont="1" applyFill="1" applyBorder="1" applyAlignment="1">
      <alignment horizontal="center" vertical="center" wrapText="1"/>
    </xf>
    <xf numFmtId="0" fontId="54" fillId="0" borderId="0" xfId="3" applyFont="1" applyFill="1" applyBorder="1" applyAlignment="1">
      <alignment horizontal="center" vertical="top" wrapText="1"/>
    </xf>
    <xf numFmtId="0" fontId="33" fillId="14" borderId="9" xfId="3" applyFont="1" applyFill="1" applyBorder="1" applyAlignment="1">
      <alignment horizontal="center" vertical="center" wrapText="1"/>
    </xf>
    <xf numFmtId="0" fontId="33" fillId="14" borderId="0" xfId="3" applyFont="1" applyFill="1" applyBorder="1" applyAlignment="1">
      <alignment horizontal="center" vertical="center" wrapText="1"/>
    </xf>
    <xf numFmtId="0" fontId="54" fillId="0" borderId="0" xfId="3" applyFont="1" applyFill="1" applyBorder="1" applyAlignment="1">
      <alignment horizontal="center" vertical="center" wrapText="1"/>
    </xf>
    <xf numFmtId="0" fontId="33" fillId="12" borderId="8" xfId="3" applyFont="1" applyFill="1" applyBorder="1" applyAlignment="1">
      <alignment horizontal="center" vertical="center" wrapText="1"/>
    </xf>
    <xf numFmtId="0" fontId="33" fillId="12" borderId="14" xfId="3" applyFont="1" applyFill="1" applyBorder="1" applyAlignment="1">
      <alignment horizontal="center" vertical="center" wrapText="1"/>
    </xf>
    <xf numFmtId="0" fontId="33" fillId="12" borderId="11" xfId="3" applyFont="1" applyFill="1" applyBorder="1" applyAlignment="1">
      <alignment horizontal="center" vertical="center" wrapText="1"/>
    </xf>
    <xf numFmtId="0" fontId="33" fillId="12" borderId="12" xfId="3" applyFont="1" applyFill="1" applyBorder="1" applyAlignment="1">
      <alignment horizontal="center" vertical="center" wrapText="1"/>
    </xf>
    <xf numFmtId="0" fontId="71" fillId="0" borderId="0" xfId="3" applyFont="1" applyFill="1" applyBorder="1" applyAlignment="1">
      <alignment horizontal="left" vertical="center" wrapText="1"/>
    </xf>
    <xf numFmtId="0" fontId="71" fillId="18" borderId="0" xfId="3" applyNumberFormat="1" applyFont="1" applyFill="1" applyBorder="1" applyAlignment="1">
      <alignment horizontal="left" vertical="center" wrapText="1"/>
    </xf>
    <xf numFmtId="0" fontId="67" fillId="18" borderId="0" xfId="3" applyNumberFormat="1" applyFont="1" applyFill="1" applyBorder="1" applyAlignment="1">
      <alignment horizontal="left" vertical="center" wrapText="1"/>
    </xf>
    <xf numFmtId="0" fontId="33" fillId="18" borderId="0" xfId="3" applyNumberFormat="1" applyFont="1" applyFill="1" applyBorder="1" applyAlignment="1">
      <alignment horizontal="left" vertical="center" wrapText="1"/>
    </xf>
    <xf numFmtId="0" fontId="69" fillId="0" borderId="0" xfId="3" applyFont="1" applyFill="1" applyBorder="1" applyAlignment="1">
      <alignment horizontal="left" vertical="center" wrapText="1"/>
    </xf>
    <xf numFmtId="0" fontId="33" fillId="0" borderId="0" xfId="3" applyFont="1" applyFill="1" applyBorder="1" applyAlignment="1">
      <alignment horizontal="left" vertical="center" wrapText="1"/>
    </xf>
    <xf numFmtId="0" fontId="5" fillId="12" borderId="14" xfId="3" applyFont="1" applyFill="1" applyBorder="1" applyAlignment="1">
      <alignment horizontal="center" vertical="center"/>
    </xf>
    <xf numFmtId="0" fontId="33" fillId="12" borderId="8" xfId="3" applyFont="1" applyFill="1" applyBorder="1" applyAlignment="1">
      <alignment horizontal="center" wrapText="1"/>
    </xf>
    <xf numFmtId="0" fontId="5" fillId="12" borderId="8" xfId="3" applyFont="1" applyFill="1" applyBorder="1" applyAlignment="1">
      <alignment horizontal="center" vertical="center"/>
    </xf>
    <xf numFmtId="0" fontId="71" fillId="18" borderId="0" xfId="7" applyNumberFormat="1" applyFont="1" applyFill="1" applyBorder="1" applyAlignment="1">
      <alignment horizontal="left" vertical="center" wrapText="1"/>
    </xf>
    <xf numFmtId="0" fontId="54" fillId="0" borderId="0" xfId="7" applyFont="1" applyFill="1" applyBorder="1" applyAlignment="1">
      <alignment horizontal="center" vertical="center" wrapText="1"/>
    </xf>
    <xf numFmtId="0" fontId="33" fillId="12" borderId="8" xfId="7" applyFont="1" applyFill="1" applyBorder="1" applyAlignment="1">
      <alignment horizontal="center" vertical="center" wrapText="1"/>
    </xf>
    <xf numFmtId="0" fontId="5" fillId="12" borderId="8" xfId="7" applyFont="1" applyFill="1" applyBorder="1" applyAlignment="1">
      <alignment horizontal="center" vertical="center"/>
    </xf>
    <xf numFmtId="0" fontId="5" fillId="12" borderId="14" xfId="7" applyFont="1" applyFill="1" applyBorder="1" applyAlignment="1">
      <alignment horizontal="center" vertical="center"/>
    </xf>
    <xf numFmtId="0" fontId="33" fillId="0" borderId="0" xfId="7" applyFont="1" applyFill="1" applyBorder="1" applyAlignment="1">
      <alignment horizontal="left" vertical="center" wrapText="1"/>
    </xf>
    <xf numFmtId="0" fontId="33" fillId="18" borderId="0" xfId="7" applyNumberFormat="1" applyFont="1" applyFill="1" applyBorder="1" applyAlignment="1">
      <alignment horizontal="left" vertical="center" wrapText="1"/>
    </xf>
    <xf numFmtId="0" fontId="71" fillId="0" borderId="0" xfId="7" applyFont="1" applyFill="1" applyBorder="1" applyAlignment="1">
      <alignment horizontal="left" vertical="center" wrapText="1"/>
    </xf>
    <xf numFmtId="0" fontId="70" fillId="0" borderId="0" xfId="7" applyFont="1" applyFill="1" applyBorder="1" applyAlignment="1">
      <alignment horizontal="left" vertical="center" wrapText="1"/>
    </xf>
    <xf numFmtId="0" fontId="54" fillId="0" borderId="0" xfId="4" applyFont="1" applyFill="1" applyBorder="1" applyAlignment="1">
      <alignment horizontal="center" vertical="center" wrapText="1"/>
    </xf>
    <xf numFmtId="0" fontId="70" fillId="0" borderId="0" xfId="4" applyFont="1" applyFill="1" applyBorder="1" applyAlignment="1">
      <alignment horizontal="left" vertical="top" wrapText="1"/>
    </xf>
    <xf numFmtId="0" fontId="67" fillId="12" borderId="8" xfId="4" applyFont="1" applyFill="1" applyBorder="1" applyAlignment="1">
      <alignment horizontal="center" vertical="center" wrapText="1"/>
    </xf>
    <xf numFmtId="0" fontId="67" fillId="12" borderId="14" xfId="4" applyFont="1" applyFill="1" applyBorder="1" applyAlignment="1">
      <alignment horizontal="center" vertical="center" wrapText="1"/>
    </xf>
    <xf numFmtId="0" fontId="5" fillId="12" borderId="14" xfId="4" applyFont="1" applyFill="1" applyBorder="1" applyAlignment="1">
      <alignment horizontal="center" vertical="center"/>
    </xf>
    <xf numFmtId="0" fontId="5" fillId="12" borderId="8" xfId="4" applyFont="1" applyFill="1" applyBorder="1" applyAlignment="1">
      <alignment horizontal="center" vertical="center"/>
    </xf>
    <xf numFmtId="0" fontId="67" fillId="12" borderId="9" xfId="4" applyFont="1" applyFill="1" applyBorder="1" applyAlignment="1">
      <alignment horizontal="center" vertical="center" wrapText="1"/>
    </xf>
    <xf numFmtId="0" fontId="67" fillId="12" borderId="0" xfId="4" applyFont="1" applyFill="1" applyBorder="1" applyAlignment="1">
      <alignment horizontal="center" vertical="center" wrapText="1"/>
    </xf>
    <xf numFmtId="0" fontId="74" fillId="12" borderId="8" xfId="4" applyFont="1" applyFill="1" applyBorder="1" applyAlignment="1">
      <alignment horizontal="center" vertical="center" wrapText="1"/>
    </xf>
    <xf numFmtId="0" fontId="10" fillId="12" borderId="14" xfId="4" applyFont="1" applyFill="1" applyBorder="1" applyAlignment="1">
      <alignment horizontal="center" vertical="center" wrapText="1"/>
    </xf>
    <xf numFmtId="0" fontId="74" fillId="12" borderId="11" xfId="4" applyFont="1" applyFill="1" applyBorder="1" applyAlignment="1">
      <alignment horizontal="center" vertical="center" wrapText="1"/>
    </xf>
    <xf numFmtId="0" fontId="74" fillId="12" borderId="12" xfId="4" applyFont="1" applyFill="1" applyBorder="1" applyAlignment="1">
      <alignment horizontal="center" vertical="center" wrapText="1"/>
    </xf>
    <xf numFmtId="0" fontId="70" fillId="0" borderId="0" xfId="4" applyFont="1" applyFill="1" applyBorder="1" applyAlignment="1">
      <alignment horizontal="left" vertical="center" wrapText="1"/>
    </xf>
    <xf numFmtId="0" fontId="54" fillId="0" borderId="0" xfId="4" applyFont="1" applyFill="1" applyBorder="1" applyAlignment="1">
      <alignment horizontal="center" vertical="top" wrapText="1"/>
    </xf>
    <xf numFmtId="0" fontId="33" fillId="12" borderId="8" xfId="4" applyFont="1" applyFill="1" applyBorder="1" applyAlignment="1">
      <alignment horizontal="center" vertical="center" wrapText="1"/>
    </xf>
    <xf numFmtId="0" fontId="75" fillId="0" borderId="0" xfId="4" applyFont="1" applyFill="1" applyBorder="1" applyAlignment="1">
      <alignment horizontal="center" vertical="center" wrapText="1"/>
    </xf>
    <xf numFmtId="0" fontId="33" fillId="12" borderId="14" xfId="4" applyFont="1" applyFill="1" applyBorder="1" applyAlignment="1">
      <alignment horizontal="center" vertical="center" wrapText="1"/>
    </xf>
    <xf numFmtId="0" fontId="30" fillId="0" borderId="0" xfId="4" applyFont="1" applyFill="1" applyBorder="1" applyAlignment="1">
      <alignment horizontal="center" vertical="center"/>
    </xf>
    <xf numFmtId="0" fontId="33" fillId="12" borderId="11" xfId="4" applyFont="1" applyFill="1" applyBorder="1" applyAlignment="1">
      <alignment horizontal="center" vertical="center" wrapText="1"/>
    </xf>
    <xf numFmtId="0" fontId="33" fillId="12" borderId="12" xfId="4" applyFont="1" applyFill="1" applyBorder="1" applyAlignment="1">
      <alignment horizontal="center" vertical="center" wrapText="1"/>
    </xf>
    <xf numFmtId="0" fontId="74" fillId="12" borderId="14" xfId="4" applyFont="1" applyFill="1" applyBorder="1" applyAlignment="1">
      <alignment horizontal="center" vertical="center" wrapText="1"/>
    </xf>
    <xf numFmtId="0" fontId="10" fillId="12" borderId="8" xfId="4" applyFont="1" applyFill="1" applyBorder="1" applyAlignment="1">
      <alignment horizontal="center" vertical="center" wrapText="1"/>
    </xf>
    <xf numFmtId="0" fontId="10" fillId="12" borderId="8" xfId="4" applyFont="1" applyFill="1" applyBorder="1" applyAlignment="1">
      <alignment horizontal="center" vertical="center"/>
    </xf>
    <xf numFmtId="0" fontId="10" fillId="12" borderId="14" xfId="4" applyFont="1" applyFill="1" applyBorder="1" applyAlignment="1">
      <alignment horizontal="center" vertical="center"/>
    </xf>
    <xf numFmtId="0" fontId="24" fillId="12" borderId="8" xfId="4" applyFont="1" applyFill="1" applyBorder="1" applyAlignment="1">
      <alignment horizontal="center" vertical="center" wrapText="1"/>
    </xf>
    <xf numFmtId="0" fontId="24" fillId="12" borderId="14" xfId="4" applyFont="1" applyFill="1" applyBorder="1" applyAlignment="1">
      <alignment horizontal="center" vertical="center" wrapText="1"/>
    </xf>
    <xf numFmtId="0" fontId="14" fillId="0" borderId="0" xfId="4" applyFont="1" applyFill="1" applyBorder="1" applyAlignment="1">
      <alignment horizontal="left" vertical="center" wrapText="1"/>
    </xf>
    <xf numFmtId="0" fontId="47" fillId="0" borderId="0" xfId="4" applyFont="1" applyFill="1" applyBorder="1" applyAlignment="1">
      <alignment horizontal="center" vertical="center" wrapText="1"/>
    </xf>
    <xf numFmtId="0" fontId="70" fillId="0" borderId="0" xfId="4" applyFont="1" applyBorder="1" applyAlignment="1">
      <alignment horizontal="left" vertical="top" wrapText="1"/>
    </xf>
    <xf numFmtId="0" fontId="69" fillId="0" borderId="0" xfId="0" applyFont="1" applyBorder="1" applyAlignment="1">
      <alignment horizontal="left" vertical="top" wrapText="1"/>
    </xf>
    <xf numFmtId="0" fontId="60" fillId="0" borderId="0" xfId="0" applyFont="1" applyBorder="1" applyAlignment="1">
      <alignment horizontal="center" vertical="center"/>
    </xf>
    <xf numFmtId="0" fontId="74" fillId="12" borderId="17" xfId="4" applyFont="1" applyFill="1" applyBorder="1" applyAlignment="1">
      <alignment horizontal="center" vertical="center" wrapText="1"/>
    </xf>
    <xf numFmtId="0" fontId="69" fillId="0" borderId="0" xfId="4" applyFont="1" applyFill="1" applyBorder="1" applyAlignment="1">
      <alignment horizontal="left" vertical="center" wrapText="1"/>
    </xf>
    <xf numFmtId="0" fontId="74" fillId="12" borderId="19" xfId="4" applyFont="1" applyFill="1" applyBorder="1" applyAlignment="1">
      <alignment horizontal="center" vertical="center" wrapText="1"/>
    </xf>
    <xf numFmtId="0" fontId="74" fillId="12" borderId="15" xfId="4" applyFont="1" applyFill="1" applyBorder="1" applyAlignment="1">
      <alignment horizontal="center" vertical="center" wrapText="1"/>
    </xf>
    <xf numFmtId="0" fontId="74" fillId="12" borderId="16" xfId="4" applyFont="1" applyFill="1" applyBorder="1" applyAlignment="1">
      <alignment horizontal="center" vertical="center" wrapText="1"/>
    </xf>
    <xf numFmtId="0" fontId="74" fillId="12" borderId="13" xfId="4" applyFont="1" applyFill="1" applyBorder="1" applyAlignment="1">
      <alignment horizontal="center" vertical="center" wrapText="1"/>
    </xf>
    <xf numFmtId="0" fontId="14" fillId="0" borderId="0" xfId="4" applyFont="1" applyFill="1" applyBorder="1" applyAlignment="1">
      <alignment horizontal="left" vertical="top" wrapText="1"/>
    </xf>
    <xf numFmtId="0" fontId="29" fillId="12" borderId="8" xfId="4" applyFont="1" applyFill="1" applyBorder="1" applyAlignment="1">
      <alignment horizontal="center" vertical="center" wrapText="1"/>
    </xf>
    <xf numFmtId="0" fontId="23" fillId="12" borderId="14" xfId="4" applyFont="1" applyFill="1" applyBorder="1" applyAlignment="1">
      <alignment horizontal="center" vertical="center"/>
    </xf>
    <xf numFmtId="0" fontId="19" fillId="12" borderId="0" xfId="4" applyFont="1" applyFill="1" applyBorder="1" applyAlignment="1">
      <alignment horizontal="center" vertical="center" wrapText="1"/>
    </xf>
    <xf numFmtId="0" fontId="19" fillId="14" borderId="20" xfId="4" applyFont="1" applyFill="1" applyBorder="1" applyAlignment="1">
      <alignment horizontal="center" vertical="center" wrapText="1"/>
    </xf>
    <xf numFmtId="0" fontId="19" fillId="14" borderId="21" xfId="4" applyFont="1" applyFill="1" applyBorder="1" applyAlignment="1">
      <alignment horizontal="center" vertical="center" wrapText="1"/>
    </xf>
    <xf numFmtId="0" fontId="19" fillId="14" borderId="22" xfId="4" applyFont="1" applyFill="1" applyBorder="1" applyAlignment="1">
      <alignment horizontal="center" vertical="center" wrapText="1"/>
    </xf>
    <xf numFmtId="0" fontId="19" fillId="14" borderId="8" xfId="4" applyFont="1" applyFill="1" applyBorder="1" applyAlignment="1">
      <alignment horizontal="center" vertical="center" wrapText="1"/>
    </xf>
    <xf numFmtId="0" fontId="24" fillId="12" borderId="0" xfId="4" applyFont="1" applyFill="1" applyBorder="1" applyAlignment="1">
      <alignment horizontal="center" vertical="center" wrapText="1"/>
    </xf>
    <xf numFmtId="0" fontId="47" fillId="14" borderId="8" xfId="4" applyFont="1" applyFill="1" applyBorder="1" applyAlignment="1">
      <alignment horizontal="center" vertical="center" wrapText="1"/>
    </xf>
    <xf numFmtId="0" fontId="68" fillId="14" borderId="8" xfId="4" applyFont="1" applyFill="1" applyBorder="1" applyAlignment="1">
      <alignment horizontal="center" vertical="center"/>
    </xf>
    <xf numFmtId="0" fontId="79" fillId="14" borderId="8" xfId="4" applyFont="1" applyFill="1" applyBorder="1" applyAlignment="1">
      <alignment horizontal="center" vertical="center" wrapText="1"/>
    </xf>
    <xf numFmtId="0" fontId="17" fillId="12" borderId="9" xfId="4" applyFont="1" applyFill="1" applyBorder="1" applyAlignment="1">
      <alignment horizontal="center" vertical="center" wrapText="1"/>
    </xf>
    <xf numFmtId="0" fontId="17" fillId="12" borderId="0" xfId="4" applyFont="1" applyFill="1" applyBorder="1" applyAlignment="1">
      <alignment horizontal="center" vertical="center" wrapText="1"/>
    </xf>
    <xf numFmtId="0" fontId="17" fillId="12" borderId="8" xfId="4" applyFont="1" applyFill="1" applyBorder="1" applyAlignment="1">
      <alignment horizontal="center" vertical="center" wrapText="1"/>
    </xf>
    <xf numFmtId="0" fontId="17" fillId="12" borderId="14" xfId="4" applyFont="1" applyFill="1" applyBorder="1" applyAlignment="1">
      <alignment horizontal="center" vertical="center" wrapText="1"/>
    </xf>
    <xf numFmtId="0" fontId="74" fillId="12" borderId="20" xfId="4" applyFont="1" applyFill="1" applyBorder="1" applyAlignment="1">
      <alignment horizontal="center" vertical="center" wrapText="1"/>
    </xf>
    <xf numFmtId="0" fontId="74" fillId="12" borderId="21" xfId="4" applyFont="1" applyFill="1" applyBorder="1" applyAlignment="1">
      <alignment horizontal="center" vertical="center" wrapText="1"/>
    </xf>
    <xf numFmtId="0" fontId="74" fillId="12" borderId="10" xfId="4" applyFont="1" applyFill="1" applyBorder="1" applyAlignment="1">
      <alignment horizontal="center" vertical="center" wrapText="1"/>
    </xf>
    <xf numFmtId="0" fontId="67" fillId="12" borderId="11" xfId="4" applyFont="1" applyFill="1" applyBorder="1" applyAlignment="1">
      <alignment horizontal="center" vertical="center" wrapText="1"/>
    </xf>
    <xf numFmtId="0" fontId="67" fillId="12" borderId="12" xfId="4" applyFont="1" applyFill="1" applyBorder="1" applyAlignment="1">
      <alignment horizontal="center" vertical="center" wrapText="1"/>
    </xf>
    <xf numFmtId="0" fontId="5" fillId="4" borderId="2" xfId="2" applyFont="1" applyFill="1" applyBorder="1" applyAlignment="1">
      <alignment horizontal="center" vertical="center"/>
    </xf>
    <xf numFmtId="0" fontId="30" fillId="0" borderId="0" xfId="0" applyFont="1" applyBorder="1" applyAlignment="1">
      <alignment vertical="top" wrapText="1"/>
    </xf>
    <xf numFmtId="0" fontId="4" fillId="2" borderId="0" xfId="0" applyFont="1" applyFill="1" applyBorder="1" applyAlignment="1">
      <alignment horizontal="center" vertical="center" wrapText="1"/>
    </xf>
    <xf numFmtId="41" fontId="6" fillId="4" borderId="2" xfId="0" applyNumberFormat="1" applyFont="1" applyFill="1" applyBorder="1" applyAlignment="1">
      <alignment horizontal="center" vertical="center" wrapText="1"/>
    </xf>
    <xf numFmtId="0" fontId="10" fillId="12" borderId="2" xfId="2" applyFont="1" applyFill="1" applyBorder="1" applyAlignment="1">
      <alignment horizontal="center" vertical="center"/>
    </xf>
    <xf numFmtId="0" fontId="30" fillId="0" borderId="0" xfId="0" applyFont="1" applyFill="1" applyBorder="1" applyAlignment="1">
      <alignment vertical="top" wrapText="1"/>
    </xf>
    <xf numFmtId="41" fontId="9" fillId="12" borderId="5" xfId="0" applyNumberFormat="1" applyFont="1" applyFill="1" applyBorder="1" applyAlignment="1">
      <alignment horizontal="center" vertical="center"/>
    </xf>
    <xf numFmtId="41" fontId="9" fillId="12" borderId="4" xfId="0" applyNumberFormat="1" applyFont="1" applyFill="1" applyBorder="1" applyAlignment="1">
      <alignment horizontal="center" vertical="center"/>
    </xf>
    <xf numFmtId="0" fontId="33" fillId="12" borderId="9" xfId="4" applyFont="1" applyFill="1" applyBorder="1" applyAlignment="1">
      <alignment horizontal="center" vertical="center" wrapText="1"/>
    </xf>
    <xf numFmtId="0" fontId="33" fillId="12" borderId="0" xfId="4" applyFont="1" applyFill="1" applyBorder="1" applyAlignment="1">
      <alignment horizontal="center" vertical="center" wrapText="1"/>
    </xf>
    <xf numFmtId="0" fontId="69" fillId="0" borderId="0" xfId="4" applyFont="1" applyFill="1" applyBorder="1" applyAlignment="1">
      <alignment horizontal="left" vertical="top" wrapText="1"/>
    </xf>
    <xf numFmtId="0" fontId="74" fillId="14" borderId="8" xfId="4" applyFont="1" applyFill="1" applyBorder="1" applyAlignment="1">
      <alignment horizontal="center" vertical="center" wrapText="1"/>
    </xf>
    <xf numFmtId="0" fontId="74" fillId="14" borderId="14" xfId="4" applyFont="1" applyFill="1" applyBorder="1" applyAlignment="1">
      <alignment horizontal="center" vertical="center" wrapText="1"/>
    </xf>
    <xf numFmtId="0" fontId="67" fillId="14" borderId="8" xfId="0" applyFont="1" applyFill="1" applyBorder="1" applyAlignment="1">
      <alignment horizontal="center" vertical="center" wrapText="1"/>
    </xf>
    <xf numFmtId="0" fontId="54" fillId="14" borderId="8" xfId="0" applyFont="1" applyFill="1" applyBorder="1" applyAlignment="1">
      <alignment horizontal="center" vertical="center"/>
    </xf>
    <xf numFmtId="0" fontId="33" fillId="12" borderId="17" xfId="4" applyFont="1" applyFill="1" applyBorder="1" applyAlignment="1">
      <alignment horizontal="center" vertical="center" wrapText="1"/>
    </xf>
    <xf numFmtId="0" fontId="33" fillId="14" borderId="8" xfId="4" applyFont="1" applyFill="1" applyBorder="1" applyAlignment="1">
      <alignment horizontal="center" vertical="center" wrapText="1"/>
    </xf>
    <xf numFmtId="0" fontId="33" fillId="14" borderId="14" xfId="4" applyFont="1" applyFill="1" applyBorder="1" applyAlignment="1">
      <alignment horizontal="center" vertical="center" wrapText="1"/>
    </xf>
    <xf numFmtId="0" fontId="54" fillId="14" borderId="14" xfId="0" applyFont="1" applyFill="1" applyBorder="1" applyAlignment="1">
      <alignment horizontal="center" vertical="center"/>
    </xf>
    <xf numFmtId="0" fontId="5" fillId="14" borderId="8" xfId="4" applyFont="1" applyFill="1" applyBorder="1" applyAlignment="1">
      <alignment horizontal="center" vertical="center"/>
    </xf>
    <xf numFmtId="0" fontId="33" fillId="12" borderId="13" xfId="4" applyFont="1" applyFill="1" applyBorder="1" applyAlignment="1">
      <alignment horizontal="center" vertical="center" wrapText="1"/>
    </xf>
    <xf numFmtId="0" fontId="54" fillId="0" borderId="12" xfId="4" applyFont="1" applyFill="1" applyBorder="1" applyAlignment="1">
      <alignment horizontal="center" vertical="center" wrapText="1"/>
    </xf>
    <xf numFmtId="0" fontId="74" fillId="12" borderId="9" xfId="4" applyFont="1" applyFill="1" applyBorder="1" applyAlignment="1">
      <alignment horizontal="center" vertical="center" wrapText="1"/>
    </xf>
    <xf numFmtId="0" fontId="67" fillId="14" borderId="14" xfId="0" applyFont="1" applyFill="1" applyBorder="1" applyAlignment="1">
      <alignment horizontal="center" vertical="center" wrapText="1"/>
    </xf>
    <xf numFmtId="0" fontId="67" fillId="14" borderId="17" xfId="0" applyFont="1" applyFill="1" applyBorder="1" applyAlignment="1">
      <alignment horizontal="center" vertical="center" wrapText="1"/>
    </xf>
    <xf numFmtId="0" fontId="67" fillId="14" borderId="18" xfId="0" applyFont="1" applyFill="1" applyBorder="1" applyAlignment="1">
      <alignment horizontal="center" vertical="center" wrapText="1"/>
    </xf>
    <xf numFmtId="0" fontId="5" fillId="14" borderId="20" xfId="4" applyFont="1" applyFill="1" applyBorder="1" applyAlignment="1">
      <alignment horizontal="center" vertical="center"/>
    </xf>
    <xf numFmtId="0" fontId="5" fillId="14" borderId="21" xfId="4" applyFont="1" applyFill="1" applyBorder="1" applyAlignment="1">
      <alignment horizontal="center" vertical="center"/>
    </xf>
    <xf numFmtId="0" fontId="5" fillId="14" borderId="22" xfId="4" applyFont="1" applyFill="1" applyBorder="1" applyAlignment="1">
      <alignment horizontal="center" vertical="center"/>
    </xf>
    <xf numFmtId="0" fontId="69" fillId="14" borderId="8" xfId="0" applyFont="1" applyFill="1" applyBorder="1" applyAlignment="1">
      <alignment horizontal="center" vertical="center" wrapText="1"/>
    </xf>
    <xf numFmtId="0" fontId="60" fillId="14" borderId="8" xfId="0" applyFont="1" applyFill="1" applyBorder="1" applyAlignment="1">
      <alignment horizontal="center" vertical="center"/>
    </xf>
    <xf numFmtId="0" fontId="60" fillId="14" borderId="14" xfId="0" applyFont="1" applyFill="1" applyBorder="1" applyAlignment="1">
      <alignment horizontal="center" vertical="center"/>
    </xf>
    <xf numFmtId="0" fontId="67" fillId="14" borderId="20" xfId="0" applyFont="1" applyFill="1" applyBorder="1" applyAlignment="1">
      <alignment horizontal="center" vertical="center" wrapText="1"/>
    </xf>
    <xf numFmtId="0" fontId="67" fillId="14" borderId="21" xfId="0" applyFont="1" applyFill="1" applyBorder="1" applyAlignment="1">
      <alignment horizontal="center" vertical="center" wrapText="1"/>
    </xf>
    <xf numFmtId="0" fontId="67" fillId="14" borderId="22" xfId="0" applyFont="1" applyFill="1" applyBorder="1" applyAlignment="1">
      <alignment horizontal="center" vertical="center" wrapText="1"/>
    </xf>
    <xf numFmtId="0" fontId="33" fillId="12" borderId="20" xfId="4" applyFont="1" applyFill="1" applyBorder="1" applyAlignment="1">
      <alignment horizontal="center" vertical="center" wrapText="1"/>
    </xf>
    <xf numFmtId="0" fontId="33" fillId="12" borderId="21" xfId="4" applyFont="1" applyFill="1" applyBorder="1" applyAlignment="1">
      <alignment horizontal="center" vertical="center" wrapText="1"/>
    </xf>
    <xf numFmtId="0" fontId="33" fillId="12" borderId="22" xfId="4" applyFont="1" applyFill="1" applyBorder="1" applyAlignment="1">
      <alignment horizontal="center" vertical="center" wrapText="1"/>
    </xf>
    <xf numFmtId="0" fontId="71" fillId="0" borderId="0" xfId="4" applyFont="1" applyFill="1" applyBorder="1" applyAlignment="1">
      <alignment horizontal="left" vertical="top" wrapText="1"/>
    </xf>
    <xf numFmtId="0" fontId="67" fillId="12" borderId="20" xfId="4" applyFont="1" applyFill="1" applyBorder="1" applyAlignment="1">
      <alignment horizontal="center" vertical="center" wrapText="1"/>
    </xf>
    <xf numFmtId="0" fontId="67" fillId="12" borderId="22" xfId="4" applyFont="1" applyFill="1" applyBorder="1" applyAlignment="1">
      <alignment horizontal="center" vertical="center" wrapText="1"/>
    </xf>
    <xf numFmtId="0" fontId="67" fillId="12" borderId="17" xfId="4" applyFont="1" applyFill="1" applyBorder="1" applyAlignment="1">
      <alignment horizontal="center" vertical="center" wrapText="1"/>
    </xf>
    <xf numFmtId="0" fontId="54" fillId="0" borderId="0" xfId="4" applyFont="1" applyFill="1" applyBorder="1" applyAlignment="1">
      <alignment horizontal="center" vertical="center"/>
    </xf>
    <xf numFmtId="0" fontId="5" fillId="12" borderId="8" xfId="4" applyFont="1" applyFill="1" applyBorder="1" applyAlignment="1">
      <alignment horizontal="center" vertical="center" wrapText="1"/>
    </xf>
    <xf numFmtId="0" fontId="5" fillId="12" borderId="14" xfId="4" applyFont="1" applyFill="1" applyBorder="1" applyAlignment="1">
      <alignment horizontal="center" vertical="center" wrapText="1"/>
    </xf>
    <xf numFmtId="3" fontId="3" fillId="0" borderId="0" xfId="4" applyNumberFormat="1" applyFont="1" applyFill="1" applyBorder="1" applyAlignment="1">
      <alignment horizontal="right" vertical="center"/>
    </xf>
    <xf numFmtId="0" fontId="5" fillId="0" borderId="0" xfId="4" applyFont="1" applyFill="1" applyBorder="1" applyAlignment="1">
      <alignment horizontal="left" vertical="center"/>
    </xf>
    <xf numFmtId="3" fontId="3" fillId="0" borderId="0" xfId="4" applyNumberFormat="1" applyFont="1" applyFill="1" applyBorder="1" applyAlignment="1">
      <alignment horizontal="center" vertical="center"/>
    </xf>
    <xf numFmtId="0" fontId="15" fillId="0" borderId="0" xfId="4" applyFont="1" applyFill="1" applyBorder="1" applyAlignment="1">
      <alignment horizontal="left" vertical="top" wrapText="1"/>
    </xf>
    <xf numFmtId="0" fontId="20" fillId="12" borderId="14" xfId="4" applyFont="1" applyFill="1" applyBorder="1" applyAlignment="1">
      <alignment horizontal="center" vertical="center"/>
    </xf>
    <xf numFmtId="0" fontId="67" fillId="12" borderId="21" xfId="4" applyFont="1" applyFill="1" applyBorder="1" applyAlignment="1">
      <alignment horizontal="center" vertical="center" wrapText="1"/>
    </xf>
    <xf numFmtId="0" fontId="33" fillId="12" borderId="19" xfId="4" applyFont="1" applyFill="1" applyBorder="1" applyAlignment="1">
      <alignment horizontal="center" vertical="center" wrapText="1"/>
    </xf>
    <xf numFmtId="0" fontId="54" fillId="0" borderId="0" xfId="6" applyFont="1" applyFill="1" applyBorder="1" applyAlignment="1">
      <alignment horizontal="center" vertical="top" wrapText="1"/>
    </xf>
    <xf numFmtId="0" fontId="47" fillId="0" borderId="0" xfId="6" applyFont="1" applyFill="1" applyBorder="1" applyAlignment="1">
      <alignment horizontal="center" vertical="top" wrapText="1"/>
    </xf>
    <xf numFmtId="4" fontId="20" fillId="14" borderId="8" xfId="6" applyNumberFormat="1" applyFont="1" applyFill="1" applyBorder="1" applyAlignment="1">
      <alignment horizontal="center" vertical="center" wrapText="1"/>
    </xf>
    <xf numFmtId="4" fontId="20" fillId="14" borderId="14" xfId="6" applyNumberFormat="1" applyFont="1" applyFill="1" applyBorder="1" applyAlignment="1">
      <alignment horizontal="center" vertical="center" wrapText="1"/>
    </xf>
    <xf numFmtId="3" fontId="20" fillId="14" borderId="8" xfId="6" applyNumberFormat="1" applyFont="1" applyFill="1" applyBorder="1" applyAlignment="1">
      <alignment horizontal="center" vertical="center" wrapText="1"/>
    </xf>
    <xf numFmtId="3" fontId="20" fillId="14" borderId="14" xfId="6" applyNumberFormat="1" applyFont="1" applyFill="1" applyBorder="1" applyAlignment="1">
      <alignment horizontal="center" vertical="center" wrapText="1"/>
    </xf>
    <xf numFmtId="0" fontId="54" fillId="0" borderId="0" xfId="6" applyFont="1" applyFill="1" applyBorder="1" applyAlignment="1">
      <alignment horizontal="center" vertical="center" wrapText="1"/>
    </xf>
    <xf numFmtId="4" fontId="5" fillId="12" borderId="8" xfId="6" applyNumberFormat="1" applyFont="1" applyFill="1" applyBorder="1" applyAlignment="1">
      <alignment horizontal="center" vertical="center" wrapText="1"/>
    </xf>
    <xf numFmtId="4" fontId="5" fillId="12" borderId="14" xfId="6" applyNumberFormat="1" applyFont="1" applyFill="1" applyBorder="1" applyAlignment="1">
      <alignment horizontal="center" vertical="center" wrapText="1"/>
    </xf>
    <xf numFmtId="3" fontId="5" fillId="12" borderId="8" xfId="6" applyNumberFormat="1" applyFont="1" applyFill="1" applyBorder="1" applyAlignment="1">
      <alignment horizontal="center" vertical="center" wrapText="1"/>
    </xf>
    <xf numFmtId="0" fontId="10" fillId="12" borderId="8" xfId="4" applyFont="1" applyFill="1" applyBorder="1" applyAlignment="1">
      <alignment horizontal="center"/>
    </xf>
    <xf numFmtId="0" fontId="3" fillId="0" borderId="0" xfId="4" applyFont="1" applyFill="1" applyBorder="1" applyAlignment="1">
      <alignment horizontal="center" vertical="center"/>
    </xf>
    <xf numFmtId="0" fontId="33" fillId="14" borderId="0" xfId="4" applyFont="1" applyFill="1" applyBorder="1" applyAlignment="1">
      <alignment horizontal="center" vertical="center" wrapText="1"/>
    </xf>
    <xf numFmtId="0" fontId="33" fillId="14" borderId="12" xfId="4" applyFont="1" applyFill="1" applyBorder="1" applyAlignment="1">
      <alignment horizontal="center" vertical="center" wrapText="1"/>
    </xf>
    <xf numFmtId="0" fontId="69" fillId="0" borderId="0" xfId="4" applyFont="1" applyFill="1" applyBorder="1" applyAlignment="1">
      <alignment horizontal="center" vertical="top" wrapText="1"/>
    </xf>
    <xf numFmtId="0" fontId="43" fillId="0" borderId="0" xfId="0" applyFont="1" applyFill="1" applyBorder="1" applyAlignment="1">
      <alignment vertical="top" wrapText="1"/>
    </xf>
    <xf numFmtId="41" fontId="9" fillId="11" borderId="14" xfId="0" applyNumberFormat="1" applyFont="1" applyFill="1" applyBorder="1" applyAlignment="1">
      <alignment horizontal="center" vertical="center" wrapText="1"/>
    </xf>
    <xf numFmtId="0" fontId="30" fillId="0" borderId="0" xfId="2" applyFont="1" applyFill="1" applyBorder="1" applyAlignment="1">
      <alignment horizontal="left" vertical="center"/>
    </xf>
    <xf numFmtId="0" fontId="30" fillId="0" borderId="0" xfId="0" applyFont="1" applyFill="1" applyBorder="1" applyAlignment="1">
      <alignment horizontal="left" vertical="top" wrapText="1"/>
    </xf>
  </cellXfs>
  <cellStyles count="31">
    <cellStyle name="Hipervínculo" xfId="12" builtinId="8"/>
    <cellStyle name="Hipervínculo 2" xfId="29"/>
    <cellStyle name="Millares" xfId="1" builtinId="3"/>
    <cellStyle name="Millares 2" xfId="5"/>
    <cellStyle name="Millares 2 2" xfId="14"/>
    <cellStyle name="Millares 3" xfId="9"/>
    <cellStyle name="Normal" xfId="0" builtinId="0"/>
    <cellStyle name="Normal 2" xfId="3"/>
    <cellStyle name="Normal 2 2" xfId="7"/>
    <cellStyle name="Normal 2 2 2" xfId="15"/>
    <cellStyle name="Normal 2 3" xfId="11"/>
    <cellStyle name="Normal 2 3 2" xfId="16"/>
    <cellStyle name="Normal 2 3 2 2" xfId="23"/>
    <cellStyle name="Normal 2 3 2 2 2" xfId="26"/>
    <cellStyle name="Normal 3" xfId="4"/>
    <cellStyle name="Normal 3 2" xfId="8"/>
    <cellStyle name="Normal 4" xfId="6"/>
    <cellStyle name="Normal 4 2" xfId="18"/>
    <cellStyle name="Normal 4 3" xfId="17"/>
    <cellStyle name="Normal 5" xfId="19"/>
    <cellStyle name="Normal 5 2" xfId="20"/>
    <cellStyle name="Normal 5 2 2" xfId="24"/>
    <cellStyle name="Normal 5 2 2 2" xfId="27"/>
    <cellStyle name="Normal 6" xfId="21"/>
    <cellStyle name="Normal 7" xfId="13"/>
    <cellStyle name="Normal_ANEXO SERIE DE RECURSOS 1997-2006" xfId="2"/>
    <cellStyle name="Normal_Hoja1 2" xfId="25"/>
    <cellStyle name="Normal_Hoja2" xfId="10"/>
    <cellStyle name="Normal_Hoja2 2" xfId="30"/>
    <cellStyle name="Normal_Hoja4" xfId="28"/>
    <cellStyle name="Porcentual 2" xfId="22"/>
  </cellStyles>
  <dxfs count="1">
    <dxf>
      <fill>
        <patternFill>
          <bgColor rgb="FFDCE6F1"/>
        </patternFill>
      </fill>
    </dxf>
  </dxfs>
  <tableStyles count="1" defaultTableStyle="TableStyleMedium9" defaultPivotStyle="PivotStyleLight16">
    <tableStyle name="Estilo de tabla 1" pivot="0" count="1">
      <tableStyleElement type="secondRowStripe" dxfId="0"/>
    </tableStyle>
  </tableStyles>
  <colors>
    <mruColors>
      <color rgb="FF99CCFF"/>
      <color rgb="FFDCE6F1"/>
      <color rgb="FF222B35"/>
      <color rgb="FF849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Año 2002</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'ga8'!$A$2:$A$17</c:f>
              <c:strCache>
                <c:ptCount val="16"/>
                <c:pt idx="0">
                  <c:v>Trabajadoras Sociales</c:v>
                </c:pt>
                <c:pt idx="1">
                  <c:v>Bioquímicos y Quimicos Farmacéuticos</c:v>
                </c:pt>
                <c:pt idx="2">
                  <c:v>Otros Profecionales 1/</c:v>
                </c:pt>
                <c:pt idx="3">
                  <c:v>Obstetrices</c:v>
                </c:pt>
                <c:pt idx="4">
                  <c:v>Estadística y Registros Médicos</c:v>
                </c:pt>
                <c:pt idx="5">
                  <c:v>Rurales</c:v>
                </c:pt>
                <c:pt idx="6">
                  <c:v>Estudiantes Internos</c:v>
                </c:pt>
                <c:pt idx="7">
                  <c:v>Odontólogos</c:v>
                </c:pt>
                <c:pt idx="8">
                  <c:v>Residentes</c:v>
                </c:pt>
                <c:pt idx="9">
                  <c:v>Licenciados y/o Tecnólogos</c:v>
                </c:pt>
                <c:pt idx="10">
                  <c:v>Auxiliares Servico Técnico 2/</c:v>
                </c:pt>
                <c:pt idx="11">
                  <c:v>Personal Administrativo</c:v>
                </c:pt>
                <c:pt idx="12">
                  <c:v>Enfermeras</c:v>
                </c:pt>
                <c:pt idx="13">
                  <c:v>Personal de Servicio</c:v>
                </c:pt>
                <c:pt idx="14">
                  <c:v>Auxiliares de Enfermería</c:v>
                </c:pt>
                <c:pt idx="15">
                  <c:v>Especializados y Generales</c:v>
                </c:pt>
              </c:strCache>
            </c:strRef>
          </c:cat>
          <c:val>
            <c:numRef>
              <c:f>'ga8'!$B$2:$B$17</c:f>
              <c:numCache>
                <c:formatCode>General</c:formatCode>
                <c:ptCount val="16"/>
                <c:pt idx="0">
                  <c:v>0.59</c:v>
                </c:pt>
                <c:pt idx="1">
                  <c:v>0.7</c:v>
                </c:pt>
                <c:pt idx="2">
                  <c:v>0.96</c:v>
                </c:pt>
                <c:pt idx="3">
                  <c:v>1.54</c:v>
                </c:pt>
                <c:pt idx="4">
                  <c:v>1.62</c:v>
                </c:pt>
                <c:pt idx="5">
                  <c:v>1.81</c:v>
                </c:pt>
                <c:pt idx="6">
                  <c:v>2.59</c:v>
                </c:pt>
                <c:pt idx="7">
                  <c:v>3.15</c:v>
                </c:pt>
                <c:pt idx="8">
                  <c:v>3.26</c:v>
                </c:pt>
                <c:pt idx="9">
                  <c:v>4.57</c:v>
                </c:pt>
                <c:pt idx="10">
                  <c:v>5.53</c:v>
                </c:pt>
                <c:pt idx="11">
                  <c:v>6.82</c:v>
                </c:pt>
                <c:pt idx="12">
                  <c:v>9.7100000000000009</c:v>
                </c:pt>
                <c:pt idx="13">
                  <c:v>14.2</c:v>
                </c:pt>
                <c:pt idx="14">
                  <c:v>18.95</c:v>
                </c:pt>
                <c:pt idx="15">
                  <c:v>24</c:v>
                </c:pt>
              </c:numCache>
            </c:numRef>
          </c:val>
        </c:ser>
        <c:dLbls>
          <c:showLegendKey val="0"/>
          <c:showVal val="1"/>
          <c:showCatName val="0"/>
          <c:showSerName val="0"/>
          <c:showPercent val="0"/>
          <c:showBubbleSize val="0"/>
        </c:dLbls>
        <c:gapWidth val="75"/>
        <c:axId val="661402416"/>
        <c:axId val="661402976"/>
      </c:barChart>
      <c:catAx>
        <c:axId val="661402416"/>
        <c:scaling>
          <c:orientation val="minMax"/>
        </c:scaling>
        <c:delete val="0"/>
        <c:axPos val="b"/>
        <c:numFmt formatCode="General" sourceLinked="0"/>
        <c:majorTickMark val="none"/>
        <c:minorTickMark val="none"/>
        <c:tickLblPos val="nextTo"/>
        <c:crossAx val="661402976"/>
        <c:crosses val="autoZero"/>
        <c:auto val="1"/>
        <c:lblAlgn val="ctr"/>
        <c:lblOffset val="100"/>
        <c:noMultiLvlLbl val="0"/>
      </c:catAx>
      <c:valAx>
        <c:axId val="661402976"/>
        <c:scaling>
          <c:orientation val="minMax"/>
        </c:scaling>
        <c:delete val="1"/>
        <c:axPos val="l"/>
        <c:numFmt formatCode="General" sourceLinked="1"/>
        <c:majorTickMark val="none"/>
        <c:minorTickMark val="none"/>
        <c:tickLblPos val="none"/>
        <c:crossAx val="661402416"/>
        <c:crosses val="autoZero"/>
        <c:crossBetween val="between"/>
      </c:valAx>
    </c:plotArea>
    <c:legend>
      <c:legendPos val="b"/>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t>Sector Privado</a:t>
            </a:r>
          </a:p>
        </c:rich>
      </c:tx>
      <c:layout>
        <c:manualLayout>
          <c:xMode val="edge"/>
          <c:yMode val="edge"/>
          <c:x val="0.38329668936310635"/>
          <c:y val="4.2832153938432052E-2"/>
        </c:manualLayout>
      </c:layout>
      <c:overlay val="0"/>
    </c:title>
    <c:autoTitleDeleted val="0"/>
    <c:plotArea>
      <c:layout>
        <c:manualLayout>
          <c:layoutTarget val="inner"/>
          <c:xMode val="edge"/>
          <c:yMode val="edge"/>
          <c:x val="0.12123118668137522"/>
          <c:y val="0.33803279909160522"/>
          <c:w val="0.39208881186502703"/>
          <c:h val="0.5690733449985419"/>
        </c:manualLayout>
      </c:layout>
      <c:pieChart>
        <c:varyColors val="1"/>
        <c:ser>
          <c:idx val="0"/>
          <c:order val="0"/>
          <c:explosion val="25"/>
          <c:dLbls>
            <c:dLbl>
              <c:idx val="1"/>
              <c:layout>
                <c:manualLayout>
                  <c:x val="-4.5809353376282357E-2"/>
                  <c:y val="1.957276173811617E-2"/>
                </c:manualLayout>
              </c:layout>
              <c:showLegendKey val="0"/>
              <c:showVal val="0"/>
              <c:showCatName val="0"/>
              <c:showSerName val="0"/>
              <c:showPercent val="1"/>
              <c:showBubbleSize val="0"/>
              <c:extLst>
                <c:ext xmlns:c15="http://schemas.microsoft.com/office/drawing/2012/chart" uri="{CE6537A1-D6FC-4f65-9D91-7224C49458BB}"/>
              </c:extLst>
            </c:dLbl>
            <c:dLbl>
              <c:idx val="2"/>
              <c:layout>
                <c:manualLayout>
                  <c:x val="-6.0218444285373422E-2"/>
                  <c:y val="-5.1110017497812792E-2"/>
                </c:manualLayout>
              </c:layout>
              <c:showLegendKey val="0"/>
              <c:showVal val="0"/>
              <c:showCatName val="0"/>
              <c:showSerName val="0"/>
              <c:showPercent val="1"/>
              <c:showBubbleSize val="0"/>
              <c:extLst>
                <c:ext xmlns:c15="http://schemas.microsoft.com/office/drawing/2012/chart" uri="{CE6537A1-D6FC-4f65-9D91-7224C49458BB}"/>
              </c:extLst>
            </c:dLbl>
            <c:dLbl>
              <c:idx val="3"/>
              <c:layout>
                <c:manualLayout>
                  <c:x val="2.670126461465059E-3"/>
                  <c:y val="-6.7208005249343838E-2"/>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6.1651037938439512E-2"/>
                  <c:y val="-7.0662000583260429E-2"/>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9.2776067764257231E-2"/>
                  <c:y val="2.7070209973753478E-2"/>
                </c:manualLayout>
              </c:layout>
              <c:showLegendKey val="0"/>
              <c:showVal val="0"/>
              <c:showCatName val="0"/>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('2.1.3'!$C$17,'2.1.3'!$C$18,'2.1.3'!$C$19:$C$21,'2.1.3'!$C$22)</c:f>
              <c:strCache>
                <c:ptCount val="6"/>
                <c:pt idx="0">
                  <c:v>Clínica General</c:v>
                </c:pt>
                <c:pt idx="1">
                  <c:v>Clínica Especializada:</c:v>
                </c:pt>
                <c:pt idx="2">
                  <c:v>Hospital Básico</c:v>
                </c:pt>
                <c:pt idx="3">
                  <c:v>Hospital General</c:v>
                </c:pt>
                <c:pt idx="4">
                  <c:v>Hospital Especializado:</c:v>
                </c:pt>
                <c:pt idx="5">
                  <c:v>Hospital de Especialidades</c:v>
                </c:pt>
              </c:strCache>
            </c:strRef>
          </c:cat>
          <c:val>
            <c:numRef>
              <c:f>('2.1.3'!$D$17,'2.1.3'!$D$18,'2.1.3'!$D$19:$D$21,'2.1.3'!$D$22)</c:f>
              <c:numCache>
                <c:formatCode>_(* #,##0_);_(* \(#,##0\);_(* "-"_);_(@_)</c:formatCode>
                <c:ptCount val="6"/>
                <c:pt idx="0">
                  <c:v>516</c:v>
                </c:pt>
                <c:pt idx="1">
                  <c:v>34</c:v>
                </c:pt>
                <c:pt idx="2">
                  <c:v>2</c:v>
                </c:pt>
                <c:pt idx="3">
                  <c:v>14</c:v>
                </c:pt>
                <c:pt idx="4">
                  <c:v>3</c:v>
                </c:pt>
                <c:pt idx="5">
                  <c:v>4</c:v>
                </c:pt>
              </c:numCache>
            </c:numRef>
          </c:val>
        </c:ser>
        <c:ser>
          <c:idx val="1"/>
          <c:order val="1"/>
          <c:explosion val="25"/>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('2.1.3'!$C$17,'2.1.3'!$C$18,'2.1.3'!$C$19:$C$21,'2.1.3'!$C$22)</c:f>
              <c:strCache>
                <c:ptCount val="6"/>
                <c:pt idx="0">
                  <c:v>Clínica General</c:v>
                </c:pt>
                <c:pt idx="1">
                  <c:v>Clínica Especializada:</c:v>
                </c:pt>
                <c:pt idx="2">
                  <c:v>Hospital Básico</c:v>
                </c:pt>
                <c:pt idx="3">
                  <c:v>Hospital General</c:v>
                </c:pt>
                <c:pt idx="4">
                  <c:v>Hospital Especializado:</c:v>
                </c:pt>
                <c:pt idx="5">
                  <c:v>Hospital de Especialidades</c:v>
                </c:pt>
              </c:strCache>
            </c:strRef>
          </c:cat>
          <c:val>
            <c:numRef>
              <c:f>('2.1.3'!$E$17,'2.1.3'!$E$18,'2.1.3'!$E$19:$E$21,'2.1.3'!$E$22)</c:f>
              <c:numCache>
                <c:formatCode>_(* #,##0.00_);_(* \(#,##0.00\);_(* "-"??_);_(@_)</c:formatCode>
                <c:ptCount val="6"/>
                <c:pt idx="0">
                  <c:v>90.052356020942398</c:v>
                </c:pt>
                <c:pt idx="1">
                  <c:v>5.9336823734729496</c:v>
                </c:pt>
                <c:pt idx="2">
                  <c:v>0.34904013961605584</c:v>
                </c:pt>
                <c:pt idx="3">
                  <c:v>2.4432809773123907</c:v>
                </c:pt>
                <c:pt idx="4">
                  <c:v>0.52356020942408377</c:v>
                </c:pt>
                <c:pt idx="5">
                  <c:v>0.69808027923211169</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0.5959730822194147"/>
          <c:y val="0.31982145862275374"/>
          <c:w val="0.33310586176728169"/>
          <c:h val="0.61721852421015122"/>
        </c:manualLayout>
      </c:layout>
      <c:overlay val="0"/>
      <c:spPr>
        <a:noFill/>
        <a:ln>
          <a:noFill/>
        </a:ln>
      </c:spPr>
    </c:legend>
    <c:plotVisOnly val="1"/>
    <c:dispBlanksAs val="zero"/>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69922980171569E-2"/>
          <c:y val="5.0869385842288881E-2"/>
          <c:w val="0.92143007701982838"/>
          <c:h val="0.60638236359265107"/>
        </c:manualLayout>
      </c:layout>
      <c:barChart>
        <c:barDir val="col"/>
        <c:grouping val="clustered"/>
        <c:varyColors val="0"/>
        <c:ser>
          <c:idx val="0"/>
          <c:order val="0"/>
          <c:tx>
            <c:strRef>
              <c:f>'2.1.4'!$C$3</c:f>
              <c:strCache>
                <c:ptCount val="1"/>
                <c:pt idx="0">
                  <c:v>Sierra</c:v>
                </c:pt>
              </c:strCache>
            </c:strRef>
          </c:tx>
          <c:invertIfNegative val="0"/>
          <c:dLbls>
            <c:dLbl>
              <c:idx val="0"/>
              <c:layout>
                <c:manualLayout>
                  <c:x val="-5.5555555555555679E-3"/>
                  <c:y val="1.851851851851858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51851851851858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5555555555555558E-3"/>
                  <c:y val="2.314814814814814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333333333333367E-3"/>
                  <c:y val="9.259259259259541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'2.1.4'!$A$6:$A$14</c:f>
              <c:strCache>
                <c:ptCount val="9"/>
                <c:pt idx="0">
                  <c:v>Centro de salud</c:v>
                </c:pt>
                <c:pt idx="1">
                  <c:v>Subcentro de salud</c:v>
                </c:pt>
                <c:pt idx="2">
                  <c:v>Puesto de salud</c:v>
                </c:pt>
                <c:pt idx="3">
                  <c:v>Dispensarios médicos</c:v>
                </c:pt>
                <c:pt idx="4">
                  <c:v>Consultorio general</c:v>
                </c:pt>
                <c:pt idx="5">
                  <c:v>Centro de especialidades</c:v>
                </c:pt>
                <c:pt idx="6">
                  <c:v>Centro clínico-quirurgico ambulatorio (hospital del día)</c:v>
                </c:pt>
                <c:pt idx="7">
                  <c:v>Centros Especializados</c:v>
                </c:pt>
                <c:pt idx="8">
                  <c:v>Otros 1/</c:v>
                </c:pt>
              </c:strCache>
            </c:strRef>
          </c:cat>
          <c:val>
            <c:numRef>
              <c:f>'2.1.4'!$C$6:$C$14</c:f>
              <c:numCache>
                <c:formatCode>_(* #,##0_);_(* \(#,##0\);_(* "-"_);_(@_)</c:formatCode>
                <c:ptCount val="9"/>
                <c:pt idx="0">
                  <c:v>257</c:v>
                </c:pt>
                <c:pt idx="1">
                  <c:v>646</c:v>
                </c:pt>
                <c:pt idx="2">
                  <c:v>203</c:v>
                </c:pt>
                <c:pt idx="3">
                  <c:v>670</c:v>
                </c:pt>
                <c:pt idx="4">
                  <c:v>3</c:v>
                </c:pt>
                <c:pt idx="5">
                  <c:v>1</c:v>
                </c:pt>
                <c:pt idx="6">
                  <c:v>0</c:v>
                </c:pt>
                <c:pt idx="7">
                  <c:v>1</c:v>
                </c:pt>
                <c:pt idx="8">
                  <c:v>22</c:v>
                </c:pt>
              </c:numCache>
            </c:numRef>
          </c:val>
        </c:ser>
        <c:ser>
          <c:idx val="1"/>
          <c:order val="1"/>
          <c:tx>
            <c:strRef>
              <c:f>'2.1.4'!$D$3</c:f>
              <c:strCache>
                <c:ptCount val="1"/>
                <c:pt idx="0">
                  <c:v>Costa</c:v>
                </c:pt>
              </c:strCache>
            </c:strRef>
          </c:tx>
          <c:invertIfNegative val="0"/>
          <c:dLbls>
            <c:dLbl>
              <c:idx val="1"/>
              <c:layout>
                <c:manualLayout>
                  <c:x val="3.6111111111111212E-2"/>
                  <c:y val="5.09259259259259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000000000000001E-2"/>
                  <c:y val="1.388888888888923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'2.1.4'!$A$6:$A$14</c:f>
              <c:strCache>
                <c:ptCount val="9"/>
                <c:pt idx="0">
                  <c:v>Centro de salud</c:v>
                </c:pt>
                <c:pt idx="1">
                  <c:v>Subcentro de salud</c:v>
                </c:pt>
                <c:pt idx="2">
                  <c:v>Puesto de salud</c:v>
                </c:pt>
                <c:pt idx="3">
                  <c:v>Dispensarios médicos</c:v>
                </c:pt>
                <c:pt idx="4">
                  <c:v>Consultorio general</c:v>
                </c:pt>
                <c:pt idx="5">
                  <c:v>Centro de especialidades</c:v>
                </c:pt>
                <c:pt idx="6">
                  <c:v>Centro clínico-quirurgico ambulatorio (hospital del día)</c:v>
                </c:pt>
                <c:pt idx="7">
                  <c:v>Centros Especializados</c:v>
                </c:pt>
                <c:pt idx="8">
                  <c:v>Otros 1/</c:v>
                </c:pt>
              </c:strCache>
            </c:strRef>
          </c:cat>
          <c:val>
            <c:numRef>
              <c:f>'2.1.4'!$D$6:$D$14</c:f>
              <c:numCache>
                <c:formatCode>_(* #,##0_);_(* \(#,##0\);_(* "-"_);_(@_)</c:formatCode>
                <c:ptCount val="9"/>
                <c:pt idx="0">
                  <c:v>211</c:v>
                </c:pt>
                <c:pt idx="1">
                  <c:v>544</c:v>
                </c:pt>
                <c:pt idx="2">
                  <c:v>60</c:v>
                </c:pt>
                <c:pt idx="3">
                  <c:v>388</c:v>
                </c:pt>
                <c:pt idx="4">
                  <c:v>2</c:v>
                </c:pt>
                <c:pt idx="5">
                  <c:v>0</c:v>
                </c:pt>
                <c:pt idx="6">
                  <c:v>8</c:v>
                </c:pt>
                <c:pt idx="7">
                  <c:v>1</c:v>
                </c:pt>
                <c:pt idx="8">
                  <c:v>41</c:v>
                </c:pt>
              </c:numCache>
            </c:numRef>
          </c:val>
        </c:ser>
        <c:ser>
          <c:idx val="2"/>
          <c:order val="2"/>
          <c:tx>
            <c:strRef>
              <c:f>'2.1.4'!$E$3</c:f>
              <c:strCache>
                <c:ptCount val="1"/>
                <c:pt idx="0">
                  <c:v>Amazónica</c:v>
                </c:pt>
              </c:strCache>
            </c:strRef>
          </c:tx>
          <c:invertIfNegative val="0"/>
          <c:dLbls>
            <c:dLbl>
              <c:idx val="4"/>
              <c:layout>
                <c:manualLayout>
                  <c:x val="-1.0185067526416636E-16"/>
                  <c:y val="1.85185185185185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'2.1.4'!$A$6:$A$14</c:f>
              <c:strCache>
                <c:ptCount val="9"/>
                <c:pt idx="0">
                  <c:v>Centro de salud</c:v>
                </c:pt>
                <c:pt idx="1">
                  <c:v>Subcentro de salud</c:v>
                </c:pt>
                <c:pt idx="2">
                  <c:v>Puesto de salud</c:v>
                </c:pt>
                <c:pt idx="3">
                  <c:v>Dispensarios médicos</c:v>
                </c:pt>
                <c:pt idx="4">
                  <c:v>Consultorio general</c:v>
                </c:pt>
                <c:pt idx="5">
                  <c:v>Centro de especialidades</c:v>
                </c:pt>
                <c:pt idx="6">
                  <c:v>Centro clínico-quirurgico ambulatorio (hospital del día)</c:v>
                </c:pt>
                <c:pt idx="7">
                  <c:v>Centros Especializados</c:v>
                </c:pt>
                <c:pt idx="8">
                  <c:v>Otros 1/</c:v>
                </c:pt>
              </c:strCache>
            </c:strRef>
          </c:cat>
          <c:val>
            <c:numRef>
              <c:f>'2.1.4'!$E$6:$E$14</c:f>
              <c:numCache>
                <c:formatCode>_(* #,##0_);_(* \(#,##0\);_(* "-"_);_(@_)</c:formatCode>
                <c:ptCount val="9"/>
                <c:pt idx="0">
                  <c:v>37</c:v>
                </c:pt>
                <c:pt idx="1">
                  <c:v>173</c:v>
                </c:pt>
                <c:pt idx="2">
                  <c:v>111</c:v>
                </c:pt>
                <c:pt idx="3">
                  <c:v>68</c:v>
                </c:pt>
                <c:pt idx="4">
                  <c:v>0</c:v>
                </c:pt>
                <c:pt idx="5">
                  <c:v>0</c:v>
                </c:pt>
                <c:pt idx="6">
                  <c:v>0</c:v>
                </c:pt>
                <c:pt idx="7">
                  <c:v>0</c:v>
                </c:pt>
                <c:pt idx="8">
                  <c:v>3</c:v>
                </c:pt>
              </c:numCache>
            </c:numRef>
          </c:val>
        </c:ser>
        <c:ser>
          <c:idx val="3"/>
          <c:order val="3"/>
          <c:tx>
            <c:strRef>
              <c:f>'2.1.4'!$F$3</c:f>
              <c:strCache>
                <c:ptCount val="1"/>
                <c:pt idx="0">
                  <c:v>Insular</c:v>
                </c:pt>
              </c:strCache>
            </c:strRef>
          </c:tx>
          <c:invertIfNegative val="0"/>
          <c:dLbls>
            <c:dLbl>
              <c:idx val="0"/>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'2.1.4'!$A$6:$A$14</c:f>
              <c:strCache>
                <c:ptCount val="9"/>
                <c:pt idx="0">
                  <c:v>Centro de salud</c:v>
                </c:pt>
                <c:pt idx="1">
                  <c:v>Subcentro de salud</c:v>
                </c:pt>
                <c:pt idx="2">
                  <c:v>Puesto de salud</c:v>
                </c:pt>
                <c:pt idx="3">
                  <c:v>Dispensarios médicos</c:v>
                </c:pt>
                <c:pt idx="4">
                  <c:v>Consultorio general</c:v>
                </c:pt>
                <c:pt idx="5">
                  <c:v>Centro de especialidades</c:v>
                </c:pt>
                <c:pt idx="6">
                  <c:v>Centro clínico-quirurgico ambulatorio (hospital del día)</c:v>
                </c:pt>
                <c:pt idx="7">
                  <c:v>Centros Especializados</c:v>
                </c:pt>
                <c:pt idx="8">
                  <c:v>Otros 1/</c:v>
                </c:pt>
              </c:strCache>
            </c:strRef>
          </c:cat>
          <c:val>
            <c:numRef>
              <c:f>'2.1.4'!$F$6:$F$14</c:f>
              <c:numCache>
                <c:formatCode>_(* #,##0_);_(* \(#,##0\);_(* "-"_);_(@_)</c:formatCode>
                <c:ptCount val="9"/>
                <c:pt idx="0">
                  <c:v>1</c:v>
                </c:pt>
                <c:pt idx="1">
                  <c:v>3</c:v>
                </c:pt>
                <c:pt idx="2">
                  <c:v>3</c:v>
                </c:pt>
                <c:pt idx="3">
                  <c:v>1</c:v>
                </c:pt>
                <c:pt idx="4">
                  <c:v>0</c:v>
                </c:pt>
                <c:pt idx="5">
                  <c:v>0</c:v>
                </c:pt>
                <c:pt idx="6">
                  <c:v>0</c:v>
                </c:pt>
                <c:pt idx="7">
                  <c:v>0</c:v>
                </c:pt>
                <c:pt idx="8">
                  <c:v>0</c:v>
                </c:pt>
              </c:numCache>
            </c:numRef>
          </c:val>
        </c:ser>
        <c:ser>
          <c:idx val="4"/>
          <c:order val="4"/>
          <c:tx>
            <c:strRef>
              <c:f>'2.1.4'!$G$3</c:f>
              <c:strCache>
                <c:ptCount val="1"/>
                <c:pt idx="0">
                  <c:v>Zonas No Delimitadas</c:v>
                </c:pt>
              </c:strCache>
            </c:strRef>
          </c:tx>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'2.1.4'!$A$6:$A$14</c:f>
              <c:strCache>
                <c:ptCount val="9"/>
                <c:pt idx="0">
                  <c:v>Centro de salud</c:v>
                </c:pt>
                <c:pt idx="1">
                  <c:v>Subcentro de salud</c:v>
                </c:pt>
                <c:pt idx="2">
                  <c:v>Puesto de salud</c:v>
                </c:pt>
                <c:pt idx="3">
                  <c:v>Dispensarios médicos</c:v>
                </c:pt>
                <c:pt idx="4">
                  <c:v>Consultorio general</c:v>
                </c:pt>
                <c:pt idx="5">
                  <c:v>Centro de especialidades</c:v>
                </c:pt>
                <c:pt idx="6">
                  <c:v>Centro clínico-quirurgico ambulatorio (hospital del día)</c:v>
                </c:pt>
                <c:pt idx="7">
                  <c:v>Centros Especializados</c:v>
                </c:pt>
                <c:pt idx="8">
                  <c:v>Otros 1/</c:v>
                </c:pt>
              </c:strCache>
            </c:strRef>
          </c:cat>
          <c:val>
            <c:numRef>
              <c:f>'2.1.4'!$G$6:$G$14</c:f>
              <c:numCache>
                <c:formatCode>_(* #,##0_);_(* \(#,##0\);_(* "-"_);_(@_)</c:formatCode>
                <c:ptCount val="9"/>
                <c:pt idx="0">
                  <c:v>0</c:v>
                </c:pt>
                <c:pt idx="1">
                  <c:v>0</c:v>
                </c:pt>
                <c:pt idx="2">
                  <c:v>0</c:v>
                </c:pt>
                <c:pt idx="3">
                  <c:v>0</c:v>
                </c:pt>
                <c:pt idx="4">
                  <c:v>0</c:v>
                </c:pt>
                <c:pt idx="5">
                  <c:v>0</c:v>
                </c:pt>
                <c:pt idx="6">
                  <c:v>0</c:v>
                </c:pt>
                <c:pt idx="7">
                  <c:v>0</c:v>
                </c:pt>
                <c:pt idx="8">
                  <c:v>0</c:v>
                </c:pt>
              </c:numCache>
            </c:numRef>
          </c:val>
        </c:ser>
        <c:dLbls>
          <c:showLegendKey val="0"/>
          <c:showVal val="1"/>
          <c:showCatName val="0"/>
          <c:showSerName val="0"/>
          <c:showPercent val="0"/>
          <c:showBubbleSize val="0"/>
        </c:dLbls>
        <c:gapWidth val="75"/>
        <c:overlap val="-40"/>
        <c:axId val="499809008"/>
        <c:axId val="499809568"/>
      </c:barChart>
      <c:catAx>
        <c:axId val="499809008"/>
        <c:scaling>
          <c:orientation val="minMax"/>
        </c:scaling>
        <c:delete val="0"/>
        <c:axPos val="b"/>
        <c:numFmt formatCode="General" sourceLinked="0"/>
        <c:majorTickMark val="none"/>
        <c:minorTickMark val="none"/>
        <c:tickLblPos val="nextTo"/>
        <c:crossAx val="499809568"/>
        <c:crosses val="autoZero"/>
        <c:auto val="1"/>
        <c:lblAlgn val="ctr"/>
        <c:lblOffset val="100"/>
        <c:noMultiLvlLbl val="0"/>
      </c:catAx>
      <c:valAx>
        <c:axId val="499809568"/>
        <c:scaling>
          <c:orientation val="minMax"/>
        </c:scaling>
        <c:delete val="0"/>
        <c:axPos val="l"/>
        <c:numFmt formatCode="_(* #,##0_);_(* \(#,##0\);_(* &quot;-&quot;_);_(@_)" sourceLinked="1"/>
        <c:majorTickMark val="none"/>
        <c:minorTickMark val="none"/>
        <c:tickLblPos val="nextTo"/>
        <c:txPr>
          <a:bodyPr/>
          <a:lstStyle/>
          <a:p>
            <a:pPr>
              <a:defRPr sz="850" baseline="0"/>
            </a:pPr>
            <a:endParaRPr lang="es-EC"/>
          </a:p>
        </c:txPr>
        <c:crossAx val="499809008"/>
        <c:crosses val="autoZero"/>
        <c:crossBetween val="between"/>
      </c:valAx>
    </c:plotArea>
    <c:legend>
      <c:legendPos val="b"/>
      <c:overlay val="0"/>
    </c:legend>
    <c:plotVisOnly val="1"/>
    <c:dispBlanksAs val="gap"/>
    <c:showDLblsOverMax val="0"/>
  </c:chart>
  <c:spPr>
    <a:noFill/>
    <a:ln>
      <a:noFill/>
    </a:ln>
  </c:spPr>
  <c:printSettings>
    <c:headerFooter/>
    <c:pageMargins b="0.75000000000000966" l="0.70000000000000062" r="0.70000000000000062" t="0.750000000000009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59744366537173E-2"/>
          <c:y val="4.5810803676276005E-2"/>
          <c:w val="0.87918983229902925"/>
          <c:h val="0.55126202697557858"/>
        </c:manualLayout>
      </c:layout>
      <c:barChart>
        <c:barDir val="col"/>
        <c:grouping val="stacked"/>
        <c:varyColors val="0"/>
        <c:ser>
          <c:idx val="0"/>
          <c:order val="0"/>
          <c:tx>
            <c:strRef>
              <c:f>'2.1.4'!$A$15</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'2.1.4'!$A$16:$A$24</c:f>
              <c:strCache>
                <c:ptCount val="9"/>
                <c:pt idx="0">
                  <c:v>Centro de salud</c:v>
                </c:pt>
                <c:pt idx="1">
                  <c:v>Subcentro de salud</c:v>
                </c:pt>
                <c:pt idx="2">
                  <c:v>Puesto de salud</c:v>
                </c:pt>
                <c:pt idx="3">
                  <c:v>Dispensarios médicos</c:v>
                </c:pt>
                <c:pt idx="4">
                  <c:v>Consultorio general</c:v>
                </c:pt>
                <c:pt idx="5">
                  <c:v>Centro de especialidades</c:v>
                </c:pt>
                <c:pt idx="6">
                  <c:v>Centro clínico-quirurgico ambulatorio (hospital del día)</c:v>
                </c:pt>
                <c:pt idx="7">
                  <c:v>Centros Especializados</c:v>
                </c:pt>
                <c:pt idx="8">
                  <c:v>Otros 1/</c:v>
                </c:pt>
              </c:strCache>
            </c:strRef>
          </c:cat>
          <c:val>
            <c:numRef>
              <c:f>'2.1.4'!$B$16:$B$24</c:f>
              <c:numCache>
                <c:formatCode>_(* #,##0_);_(* \(#,##0\);_(* "-"_);_(@_)</c:formatCode>
                <c:ptCount val="9"/>
                <c:pt idx="0">
                  <c:v>448</c:v>
                </c:pt>
                <c:pt idx="1">
                  <c:v>594</c:v>
                </c:pt>
                <c:pt idx="2">
                  <c:v>113</c:v>
                </c:pt>
                <c:pt idx="3">
                  <c:v>665</c:v>
                </c:pt>
                <c:pt idx="4">
                  <c:v>5</c:v>
                </c:pt>
                <c:pt idx="5">
                  <c:v>1</c:v>
                </c:pt>
                <c:pt idx="6">
                  <c:v>7</c:v>
                </c:pt>
                <c:pt idx="7">
                  <c:v>2</c:v>
                </c:pt>
                <c:pt idx="8">
                  <c:v>64</c:v>
                </c:pt>
              </c:numCache>
            </c:numRef>
          </c:val>
        </c:ser>
        <c:ser>
          <c:idx val="1"/>
          <c:order val="1"/>
          <c:tx>
            <c:strRef>
              <c:f>'2.1.4'!$A$25</c:f>
              <c:strCache>
                <c:ptCount val="1"/>
                <c:pt idx="0">
                  <c:v>Rural</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'2.1.4'!$A$16:$A$24</c:f>
              <c:strCache>
                <c:ptCount val="9"/>
                <c:pt idx="0">
                  <c:v>Centro de salud</c:v>
                </c:pt>
                <c:pt idx="1">
                  <c:v>Subcentro de salud</c:v>
                </c:pt>
                <c:pt idx="2">
                  <c:v>Puesto de salud</c:v>
                </c:pt>
                <c:pt idx="3">
                  <c:v>Dispensarios médicos</c:v>
                </c:pt>
                <c:pt idx="4">
                  <c:v>Consultorio general</c:v>
                </c:pt>
                <c:pt idx="5">
                  <c:v>Centro de especialidades</c:v>
                </c:pt>
                <c:pt idx="6">
                  <c:v>Centro clínico-quirurgico ambulatorio (hospital del día)</c:v>
                </c:pt>
                <c:pt idx="7">
                  <c:v>Centros Especializados</c:v>
                </c:pt>
                <c:pt idx="8">
                  <c:v>Otros 1/</c:v>
                </c:pt>
              </c:strCache>
            </c:strRef>
          </c:cat>
          <c:val>
            <c:numRef>
              <c:f>'2.1.4'!$B$26:$B$31</c:f>
              <c:numCache>
                <c:formatCode>_(* #,##0_);_(* \(#,##0\);_(* "-"_);_(@_)</c:formatCode>
                <c:ptCount val="6"/>
                <c:pt idx="0">
                  <c:v>58</c:v>
                </c:pt>
                <c:pt idx="1">
                  <c:v>772</c:v>
                </c:pt>
                <c:pt idx="2">
                  <c:v>264</c:v>
                </c:pt>
                <c:pt idx="3">
                  <c:v>462</c:v>
                </c:pt>
                <c:pt idx="4">
                  <c:v>1</c:v>
                </c:pt>
                <c:pt idx="5">
                  <c:v>2</c:v>
                </c:pt>
              </c:numCache>
            </c:numRef>
          </c:val>
        </c:ser>
        <c:dLbls>
          <c:showLegendKey val="0"/>
          <c:showVal val="1"/>
          <c:showCatName val="0"/>
          <c:showSerName val="0"/>
          <c:showPercent val="0"/>
          <c:showBubbleSize val="0"/>
        </c:dLbls>
        <c:gapWidth val="75"/>
        <c:overlap val="100"/>
        <c:axId val="499812928"/>
        <c:axId val="499813488"/>
      </c:barChart>
      <c:catAx>
        <c:axId val="499812928"/>
        <c:scaling>
          <c:orientation val="minMax"/>
        </c:scaling>
        <c:delete val="0"/>
        <c:axPos val="b"/>
        <c:numFmt formatCode="General" sourceLinked="0"/>
        <c:majorTickMark val="none"/>
        <c:minorTickMark val="none"/>
        <c:tickLblPos val="nextTo"/>
        <c:txPr>
          <a:bodyPr/>
          <a:lstStyle/>
          <a:p>
            <a:pPr>
              <a:defRPr sz="900" baseline="0"/>
            </a:pPr>
            <a:endParaRPr lang="es-EC"/>
          </a:p>
        </c:txPr>
        <c:crossAx val="499813488"/>
        <c:crosses val="autoZero"/>
        <c:auto val="1"/>
        <c:lblAlgn val="ctr"/>
        <c:lblOffset val="100"/>
        <c:noMultiLvlLbl val="0"/>
      </c:catAx>
      <c:valAx>
        <c:axId val="499813488"/>
        <c:scaling>
          <c:orientation val="minMax"/>
        </c:scaling>
        <c:delete val="0"/>
        <c:axPos val="l"/>
        <c:numFmt formatCode="_(* #,##0_);_(* \(#,##0\);_(* &quot;-&quot;_);_(@_)" sourceLinked="1"/>
        <c:majorTickMark val="none"/>
        <c:minorTickMark val="none"/>
        <c:tickLblPos val="nextTo"/>
        <c:txPr>
          <a:bodyPr/>
          <a:lstStyle/>
          <a:p>
            <a:pPr>
              <a:defRPr sz="850" baseline="0"/>
            </a:pPr>
            <a:endParaRPr lang="es-EC"/>
          </a:p>
        </c:txPr>
        <c:crossAx val="499812928"/>
        <c:crosses val="autoZero"/>
        <c:crossBetween val="between"/>
      </c:valAx>
    </c:plotArea>
    <c:legend>
      <c:legendPos val="b"/>
      <c:overlay val="0"/>
    </c:legend>
    <c:plotVisOnly val="1"/>
    <c:dispBlanksAs val="gap"/>
    <c:showDLblsOverMax val="0"/>
  </c:chart>
  <c:spPr>
    <a:noFill/>
    <a:ln>
      <a:noFill/>
    </a:ln>
  </c:spPr>
  <c:printSettings>
    <c:headerFooter/>
    <c:pageMargins b="0.75000000000000988" l="0.70000000000000062" r="0.70000000000000062" t="0.75000000000000988"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16591426071772"/>
          <c:y val="9.2540310648199564E-2"/>
          <c:w val="0.88627710470662491"/>
          <c:h val="0.54876968028716111"/>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'2.1.5'!$B$76:$B$100</c:f>
              <c:strCache>
                <c:ptCount val="25"/>
                <c:pt idx="0">
                  <c:v>Zonas No Delimitadas</c:v>
                </c:pt>
                <c:pt idx="1">
                  <c:v>Galápagos</c:v>
                </c:pt>
                <c:pt idx="2">
                  <c:v>Pastaza</c:v>
                </c:pt>
                <c:pt idx="3">
                  <c:v>Zamora Chinchipe</c:v>
                </c:pt>
                <c:pt idx="4">
                  <c:v>Carchi</c:v>
                </c:pt>
                <c:pt idx="5">
                  <c:v>Napo</c:v>
                </c:pt>
                <c:pt idx="6">
                  <c:v>Bolívar</c:v>
                </c:pt>
                <c:pt idx="7">
                  <c:v>Orellana</c:v>
                </c:pt>
                <c:pt idx="8">
                  <c:v>Sucumbíos</c:v>
                </c:pt>
                <c:pt idx="9">
                  <c:v>Cañar</c:v>
                </c:pt>
                <c:pt idx="10">
                  <c:v>Morona Santiago</c:v>
                </c:pt>
                <c:pt idx="11">
                  <c:v>Santa Elena</c:v>
                </c:pt>
                <c:pt idx="12">
                  <c:v>Imbabura</c:v>
                </c:pt>
                <c:pt idx="13">
                  <c:v>Cotopaxi</c:v>
                </c:pt>
                <c:pt idx="14">
                  <c:v>Chimborazo</c:v>
                </c:pt>
                <c:pt idx="15">
                  <c:v>Esmeraldas</c:v>
                </c:pt>
                <c:pt idx="16">
                  <c:v>Loja</c:v>
                </c:pt>
                <c:pt idx="17">
                  <c:v>Tungurahua</c:v>
                </c:pt>
                <c:pt idx="18">
                  <c:v>Santo Domingo de Los Tsáchilas</c:v>
                </c:pt>
                <c:pt idx="19">
                  <c:v>Azuay</c:v>
                </c:pt>
                <c:pt idx="20">
                  <c:v>El Oro</c:v>
                </c:pt>
                <c:pt idx="21">
                  <c:v>Manabí</c:v>
                </c:pt>
                <c:pt idx="22">
                  <c:v>Los Ríos</c:v>
                </c:pt>
                <c:pt idx="23">
                  <c:v>Pichincha</c:v>
                </c:pt>
                <c:pt idx="24">
                  <c:v>Guayas</c:v>
                </c:pt>
              </c:strCache>
            </c:strRef>
          </c:cat>
          <c:val>
            <c:numRef>
              <c:f>'2.1.5'!$C$76:$C$100</c:f>
              <c:numCache>
                <c:formatCode>_(* #,##0_);_(* \(#,##0\);_(* "-"_);_(@_)</c:formatCode>
                <c:ptCount val="25"/>
                <c:pt idx="0">
                  <c:v>0</c:v>
                </c:pt>
                <c:pt idx="1">
                  <c:v>2</c:v>
                </c:pt>
                <c:pt idx="2">
                  <c:v>4</c:v>
                </c:pt>
                <c:pt idx="3">
                  <c:v>4</c:v>
                </c:pt>
                <c:pt idx="4">
                  <c:v>6</c:v>
                </c:pt>
                <c:pt idx="5">
                  <c:v>6</c:v>
                </c:pt>
                <c:pt idx="6">
                  <c:v>7</c:v>
                </c:pt>
                <c:pt idx="7">
                  <c:v>8</c:v>
                </c:pt>
                <c:pt idx="8">
                  <c:v>8</c:v>
                </c:pt>
                <c:pt idx="9">
                  <c:v>9</c:v>
                </c:pt>
                <c:pt idx="10">
                  <c:v>9</c:v>
                </c:pt>
                <c:pt idx="11">
                  <c:v>13</c:v>
                </c:pt>
                <c:pt idx="12">
                  <c:v>16</c:v>
                </c:pt>
                <c:pt idx="13">
                  <c:v>22</c:v>
                </c:pt>
                <c:pt idx="14">
                  <c:v>24</c:v>
                </c:pt>
                <c:pt idx="15">
                  <c:v>27</c:v>
                </c:pt>
                <c:pt idx="16">
                  <c:v>31</c:v>
                </c:pt>
                <c:pt idx="17">
                  <c:v>32</c:v>
                </c:pt>
                <c:pt idx="18">
                  <c:v>33</c:v>
                </c:pt>
                <c:pt idx="19">
                  <c:v>43</c:v>
                </c:pt>
                <c:pt idx="20">
                  <c:v>60</c:v>
                </c:pt>
                <c:pt idx="21">
                  <c:v>63</c:v>
                </c:pt>
                <c:pt idx="22">
                  <c:v>66</c:v>
                </c:pt>
                <c:pt idx="23">
                  <c:v>123</c:v>
                </c:pt>
                <c:pt idx="24">
                  <c:v>149</c:v>
                </c:pt>
              </c:numCache>
            </c:numRef>
          </c:val>
        </c:ser>
        <c:dLbls>
          <c:showLegendKey val="0"/>
          <c:showVal val="1"/>
          <c:showCatName val="0"/>
          <c:showSerName val="0"/>
          <c:showPercent val="0"/>
          <c:showBubbleSize val="0"/>
        </c:dLbls>
        <c:gapWidth val="75"/>
        <c:axId val="499816288"/>
        <c:axId val="499816848"/>
      </c:barChart>
      <c:catAx>
        <c:axId val="499816288"/>
        <c:scaling>
          <c:orientation val="minMax"/>
        </c:scaling>
        <c:delete val="0"/>
        <c:axPos val="b"/>
        <c:numFmt formatCode="General" sourceLinked="0"/>
        <c:majorTickMark val="none"/>
        <c:minorTickMark val="none"/>
        <c:tickLblPos val="nextTo"/>
        <c:crossAx val="499816848"/>
        <c:crosses val="autoZero"/>
        <c:auto val="1"/>
        <c:lblAlgn val="ctr"/>
        <c:lblOffset val="100"/>
        <c:noMultiLvlLbl val="0"/>
      </c:catAx>
      <c:valAx>
        <c:axId val="499816848"/>
        <c:scaling>
          <c:orientation val="minMax"/>
        </c:scaling>
        <c:delete val="1"/>
        <c:axPos val="l"/>
        <c:numFmt formatCode="_(* #,##0_);_(* \(#,##0\);_(* &quot;-&quot;_);_(@_)" sourceLinked="1"/>
        <c:majorTickMark val="none"/>
        <c:minorTickMark val="none"/>
        <c:tickLblPos val="none"/>
        <c:crossAx val="499816288"/>
        <c:crosses val="autoZero"/>
        <c:crossBetween val="between"/>
      </c:valAx>
    </c:plotArea>
    <c:plotVisOnly val="1"/>
    <c:dispBlanksAs val="gap"/>
    <c:showDLblsOverMax val="0"/>
  </c:chart>
  <c:spPr>
    <a:noFill/>
    <a:ln>
      <a:noFill/>
    </a:ln>
  </c:spPr>
  <c:printSettings>
    <c:headerFooter/>
    <c:pageMargins b="0.75000000000000244" l="0.70000000000000062" r="0.70000000000000062" t="0.75000000000000244"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50491199059417"/>
          <c:y val="0.10461540996133527"/>
          <c:w val="0.8883148106691019"/>
          <c:h val="0.55431000710115252"/>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'2.1.5'!$G$76:$G$100</c:f>
              <c:strCache>
                <c:ptCount val="25"/>
                <c:pt idx="0">
                  <c:v>Zonas No Delimitadas</c:v>
                </c:pt>
                <c:pt idx="1">
                  <c:v>Galápagos</c:v>
                </c:pt>
                <c:pt idx="2">
                  <c:v>Napo</c:v>
                </c:pt>
                <c:pt idx="3">
                  <c:v>Orellana</c:v>
                </c:pt>
                <c:pt idx="4">
                  <c:v>Pastaza</c:v>
                </c:pt>
                <c:pt idx="5">
                  <c:v>Santa Elena</c:v>
                </c:pt>
                <c:pt idx="6">
                  <c:v>Sucumbíos</c:v>
                </c:pt>
                <c:pt idx="7">
                  <c:v>Zamora Chinchipe</c:v>
                </c:pt>
                <c:pt idx="8">
                  <c:v>Santo Domingo de Los Tsáchilas</c:v>
                </c:pt>
                <c:pt idx="9">
                  <c:v>Bolívar</c:v>
                </c:pt>
                <c:pt idx="10">
                  <c:v>Carchi</c:v>
                </c:pt>
                <c:pt idx="11">
                  <c:v>Cañar</c:v>
                </c:pt>
                <c:pt idx="12">
                  <c:v>Morona Santiago</c:v>
                </c:pt>
                <c:pt idx="13">
                  <c:v>Imbabura</c:v>
                </c:pt>
                <c:pt idx="14">
                  <c:v>Tungurahua</c:v>
                </c:pt>
                <c:pt idx="15">
                  <c:v>Cotopaxi</c:v>
                </c:pt>
                <c:pt idx="16">
                  <c:v>Los Ríos</c:v>
                </c:pt>
                <c:pt idx="17">
                  <c:v>El Oro</c:v>
                </c:pt>
                <c:pt idx="18">
                  <c:v>Esmeraldas</c:v>
                </c:pt>
                <c:pt idx="19">
                  <c:v>Chimborazo</c:v>
                </c:pt>
                <c:pt idx="20">
                  <c:v>Loja</c:v>
                </c:pt>
                <c:pt idx="21">
                  <c:v>Azuay</c:v>
                </c:pt>
                <c:pt idx="22">
                  <c:v>Manabí</c:v>
                </c:pt>
                <c:pt idx="23">
                  <c:v>Guayas</c:v>
                </c:pt>
                <c:pt idx="24">
                  <c:v>Pichincha</c:v>
                </c:pt>
              </c:strCache>
            </c:strRef>
          </c:cat>
          <c:val>
            <c:numRef>
              <c:f>'2.1.5'!$H$76:$H$100</c:f>
              <c:numCache>
                <c:formatCode>_(* #,##0_);_(* \(#,##0\);_(* "-"_);_(@_)</c:formatCode>
                <c:ptCount val="25"/>
                <c:pt idx="0">
                  <c:v>0</c:v>
                </c:pt>
                <c:pt idx="1">
                  <c:v>8</c:v>
                </c:pt>
                <c:pt idx="2">
                  <c:v>45</c:v>
                </c:pt>
                <c:pt idx="3">
                  <c:v>55</c:v>
                </c:pt>
                <c:pt idx="4">
                  <c:v>56</c:v>
                </c:pt>
                <c:pt idx="5">
                  <c:v>58</c:v>
                </c:pt>
                <c:pt idx="6">
                  <c:v>63</c:v>
                </c:pt>
                <c:pt idx="7">
                  <c:v>64</c:v>
                </c:pt>
                <c:pt idx="8">
                  <c:v>65</c:v>
                </c:pt>
                <c:pt idx="9">
                  <c:v>81</c:v>
                </c:pt>
                <c:pt idx="10">
                  <c:v>88</c:v>
                </c:pt>
                <c:pt idx="11">
                  <c:v>106</c:v>
                </c:pt>
                <c:pt idx="12">
                  <c:v>109</c:v>
                </c:pt>
                <c:pt idx="13">
                  <c:v>110</c:v>
                </c:pt>
                <c:pt idx="14">
                  <c:v>117</c:v>
                </c:pt>
                <c:pt idx="15">
                  <c:v>120</c:v>
                </c:pt>
                <c:pt idx="16">
                  <c:v>131</c:v>
                </c:pt>
                <c:pt idx="17">
                  <c:v>143</c:v>
                </c:pt>
                <c:pt idx="18">
                  <c:v>158</c:v>
                </c:pt>
                <c:pt idx="19">
                  <c:v>164</c:v>
                </c:pt>
                <c:pt idx="20">
                  <c:v>226</c:v>
                </c:pt>
                <c:pt idx="21">
                  <c:v>243</c:v>
                </c:pt>
                <c:pt idx="22">
                  <c:v>350</c:v>
                </c:pt>
                <c:pt idx="23">
                  <c:v>415</c:v>
                </c:pt>
                <c:pt idx="24">
                  <c:v>483</c:v>
                </c:pt>
              </c:numCache>
            </c:numRef>
          </c:val>
        </c:ser>
        <c:dLbls>
          <c:showLegendKey val="0"/>
          <c:showVal val="1"/>
          <c:showCatName val="0"/>
          <c:showSerName val="0"/>
          <c:showPercent val="0"/>
          <c:showBubbleSize val="0"/>
        </c:dLbls>
        <c:gapWidth val="75"/>
        <c:axId val="499819088"/>
        <c:axId val="499819648"/>
      </c:barChart>
      <c:catAx>
        <c:axId val="499819088"/>
        <c:scaling>
          <c:orientation val="minMax"/>
        </c:scaling>
        <c:delete val="0"/>
        <c:axPos val="b"/>
        <c:numFmt formatCode="General" sourceLinked="0"/>
        <c:majorTickMark val="none"/>
        <c:minorTickMark val="none"/>
        <c:tickLblPos val="nextTo"/>
        <c:crossAx val="499819648"/>
        <c:crosses val="autoZero"/>
        <c:auto val="1"/>
        <c:lblAlgn val="ctr"/>
        <c:lblOffset val="100"/>
        <c:noMultiLvlLbl val="0"/>
      </c:catAx>
      <c:valAx>
        <c:axId val="499819648"/>
        <c:scaling>
          <c:orientation val="minMax"/>
        </c:scaling>
        <c:delete val="1"/>
        <c:axPos val="l"/>
        <c:numFmt formatCode="_(* #,##0_);_(* \(#,##0\);_(* &quot;-&quot;_);_(@_)" sourceLinked="1"/>
        <c:majorTickMark val="none"/>
        <c:minorTickMark val="none"/>
        <c:tickLblPos val="none"/>
        <c:crossAx val="499819088"/>
        <c:crosses val="autoZero"/>
        <c:crossBetween val="between"/>
      </c:valAx>
    </c:plotArea>
    <c:plotVisOnly val="1"/>
    <c:dispBlanksAs val="gap"/>
    <c:showDLblsOverMax val="0"/>
  </c:chart>
  <c:spPr>
    <a:noFill/>
    <a:ln>
      <a:noFill/>
    </a:ln>
  </c:spPr>
  <c:printSettings>
    <c:headerFooter/>
    <c:pageMargins b="0.75000000000000244" l="0.70000000000000062" r="0.70000000000000062" t="0.75000000000000244"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'2.1.6 '!$D$118</c:f>
              <c:strCache>
                <c:ptCount val="1"/>
                <c:pt idx="0">
                  <c:v>Total
establecimientos públicos y
privados
1/</c:v>
                </c:pt>
              </c:strCache>
            </c:strRef>
          </c:tx>
          <c:invertIfNegative val="0"/>
          <c:dLbls>
            <c:dLbl>
              <c:idx val="1"/>
              <c:layout>
                <c:manualLayout>
                  <c:x val="-9.5238095238095247E-3"/>
                  <c:y val="-3.27662125771052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sz="9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'2.1.6 '!$B$119:$C$133</c:f>
              <c:multiLvlStrCache>
                <c:ptCount val="15"/>
                <c:lvl>
                  <c:pt idx="0">
                    <c:v>Región Sierra</c:v>
                  </c:pt>
                  <c:pt idx="1">
                    <c:v>Región Costa</c:v>
                  </c:pt>
                  <c:pt idx="2">
                    <c:v>Región Amazónica</c:v>
                  </c:pt>
                  <c:pt idx="3">
                    <c:v>Región Insular</c:v>
                  </c:pt>
                  <c:pt idx="4">
                    <c:v>Zonas No Delimitadas</c:v>
                  </c:pt>
                  <c:pt idx="5">
                    <c:v>Región Sierra</c:v>
                  </c:pt>
                  <c:pt idx="6">
                    <c:v>Región Costa</c:v>
                  </c:pt>
                  <c:pt idx="7">
                    <c:v>Región Amazónica</c:v>
                  </c:pt>
                  <c:pt idx="8">
                    <c:v>Región Insular</c:v>
                  </c:pt>
                  <c:pt idx="9">
                    <c:v>Zonas No Delimitadas</c:v>
                  </c:pt>
                  <c:pt idx="10">
                    <c:v>Región Sierra</c:v>
                  </c:pt>
                  <c:pt idx="11">
                    <c:v>Región Costa</c:v>
                  </c:pt>
                  <c:pt idx="12">
                    <c:v>Región Amazónica</c:v>
                  </c:pt>
                  <c:pt idx="13">
                    <c:v>Región Insular</c:v>
                  </c:pt>
                  <c:pt idx="14">
                    <c:v>Zonas No Delimitadas</c:v>
                  </c:pt>
                </c:lvl>
                <c:lvl>
                  <c:pt idx="0">
                    <c:v>Consultas de morbilidad</c:v>
                  </c:pt>
                  <c:pt idx="5">
                    <c:v>Consultas de prevención</c:v>
                  </c:pt>
                  <c:pt idx="10">
                    <c:v>Consultas estomatología</c:v>
                  </c:pt>
                </c:lvl>
              </c:multiLvlStrCache>
            </c:multiLvlStrRef>
          </c:cat>
          <c:val>
            <c:numRef>
              <c:f>'2.1.6 '!$D$119:$D$133</c:f>
              <c:numCache>
                <c:formatCode>#,##0</c:formatCode>
                <c:ptCount val="15"/>
                <c:pt idx="0">
                  <c:v>15858922</c:v>
                </c:pt>
                <c:pt idx="1">
                  <c:v>17074214</c:v>
                </c:pt>
                <c:pt idx="2">
                  <c:v>2045572</c:v>
                </c:pt>
                <c:pt idx="3">
                  <c:v>68569</c:v>
                </c:pt>
                <c:pt idx="4">
                  <c:v>4861</c:v>
                </c:pt>
                <c:pt idx="5" formatCode="General">
                  <c:v>5308114</c:v>
                </c:pt>
                <c:pt idx="6" formatCode="General">
                  <c:v>7231571</c:v>
                </c:pt>
                <c:pt idx="7" formatCode="General">
                  <c:v>837339</c:v>
                </c:pt>
                <c:pt idx="8" formatCode="General">
                  <c:v>21879</c:v>
                </c:pt>
                <c:pt idx="9" formatCode="General">
                  <c:v>3593</c:v>
                </c:pt>
                <c:pt idx="10" formatCode="General">
                  <c:v>3362215.9999999977</c:v>
                </c:pt>
                <c:pt idx="11" formatCode="General">
                  <c:v>3746968.9999999935</c:v>
                </c:pt>
                <c:pt idx="12" formatCode="General">
                  <c:v>721510.99999999965</c:v>
                </c:pt>
                <c:pt idx="13" formatCode="General">
                  <c:v>30370</c:v>
                </c:pt>
                <c:pt idx="14" formatCode="General">
                  <c:v>1949</c:v>
                </c:pt>
              </c:numCache>
            </c:numRef>
          </c:val>
        </c:ser>
        <c:ser>
          <c:idx val="1"/>
          <c:order val="1"/>
          <c:tx>
            <c:strRef>
              <c:f>'2.1.6 '!$E$118</c:f>
              <c:strCache>
                <c:ptCount val="1"/>
                <c:pt idx="0">
                  <c:v>Total
IESS</c:v>
                </c:pt>
              </c:strCache>
            </c:strRef>
          </c:tx>
          <c:invertIfNegative val="0"/>
          <c:dLbls>
            <c:numFmt formatCode="#,##0" sourceLinked="0"/>
            <c:spPr>
              <a:noFill/>
              <a:ln>
                <a:noFill/>
              </a:ln>
              <a:effectLst/>
            </c:spPr>
            <c:txPr>
              <a:bodyPr/>
              <a:lstStyle/>
              <a:p>
                <a:pPr>
                  <a:defRPr sz="9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'2.1.6 '!$B$119:$C$133</c:f>
              <c:multiLvlStrCache>
                <c:ptCount val="15"/>
                <c:lvl>
                  <c:pt idx="0">
                    <c:v>Región Sierra</c:v>
                  </c:pt>
                  <c:pt idx="1">
                    <c:v>Región Costa</c:v>
                  </c:pt>
                  <c:pt idx="2">
                    <c:v>Región Amazónica</c:v>
                  </c:pt>
                  <c:pt idx="3">
                    <c:v>Región Insular</c:v>
                  </c:pt>
                  <c:pt idx="4">
                    <c:v>Zonas No Delimitadas</c:v>
                  </c:pt>
                  <c:pt idx="5">
                    <c:v>Región Sierra</c:v>
                  </c:pt>
                  <c:pt idx="6">
                    <c:v>Región Costa</c:v>
                  </c:pt>
                  <c:pt idx="7">
                    <c:v>Región Amazónica</c:v>
                  </c:pt>
                  <c:pt idx="8">
                    <c:v>Región Insular</c:v>
                  </c:pt>
                  <c:pt idx="9">
                    <c:v>Zonas No Delimitadas</c:v>
                  </c:pt>
                  <c:pt idx="10">
                    <c:v>Región Sierra</c:v>
                  </c:pt>
                  <c:pt idx="11">
                    <c:v>Región Costa</c:v>
                  </c:pt>
                  <c:pt idx="12">
                    <c:v>Región Amazónica</c:v>
                  </c:pt>
                  <c:pt idx="13">
                    <c:v>Región Insular</c:v>
                  </c:pt>
                  <c:pt idx="14">
                    <c:v>Zonas No Delimitadas</c:v>
                  </c:pt>
                </c:lvl>
                <c:lvl>
                  <c:pt idx="0">
                    <c:v>Consultas de morbilidad</c:v>
                  </c:pt>
                  <c:pt idx="5">
                    <c:v>Consultas de prevención</c:v>
                  </c:pt>
                  <c:pt idx="10">
                    <c:v>Consultas estomatología</c:v>
                  </c:pt>
                </c:lvl>
              </c:multiLvlStrCache>
            </c:multiLvlStrRef>
          </c:cat>
          <c:val>
            <c:numRef>
              <c:f>'2.1.6 '!$E$119:$E$133</c:f>
              <c:numCache>
                <c:formatCode>#,##0</c:formatCode>
                <c:ptCount val="15"/>
                <c:pt idx="0">
                  <c:v>4780581</c:v>
                </c:pt>
                <c:pt idx="1">
                  <c:v>4668560</c:v>
                </c:pt>
                <c:pt idx="2">
                  <c:v>298967</c:v>
                </c:pt>
                <c:pt idx="3">
                  <c:v>20812</c:v>
                </c:pt>
                <c:pt idx="4">
                  <c:v>0</c:v>
                </c:pt>
                <c:pt idx="5" formatCode="General">
                  <c:v>297561</c:v>
                </c:pt>
                <c:pt idx="6" formatCode="General">
                  <c:v>316104</c:v>
                </c:pt>
                <c:pt idx="7" formatCode="General">
                  <c:v>23035</c:v>
                </c:pt>
                <c:pt idx="8" formatCode="General">
                  <c:v>2414</c:v>
                </c:pt>
                <c:pt idx="9" formatCode="General">
                  <c:v>0</c:v>
                </c:pt>
                <c:pt idx="10" formatCode="General">
                  <c:v>579500</c:v>
                </c:pt>
                <c:pt idx="11" formatCode="General">
                  <c:v>545912</c:v>
                </c:pt>
                <c:pt idx="12" formatCode="General">
                  <c:v>87168</c:v>
                </c:pt>
                <c:pt idx="13" formatCode="General">
                  <c:v>5778</c:v>
                </c:pt>
                <c:pt idx="14" formatCode="General">
                  <c:v>0</c:v>
                </c:pt>
              </c:numCache>
            </c:numRef>
          </c:val>
        </c:ser>
        <c:dLbls>
          <c:showLegendKey val="0"/>
          <c:showVal val="1"/>
          <c:showCatName val="0"/>
          <c:showSerName val="0"/>
          <c:showPercent val="0"/>
          <c:showBubbleSize val="0"/>
        </c:dLbls>
        <c:gapWidth val="150"/>
        <c:overlap val="-25"/>
        <c:axId val="499822448"/>
        <c:axId val="499823008"/>
      </c:barChart>
      <c:catAx>
        <c:axId val="499822448"/>
        <c:scaling>
          <c:orientation val="minMax"/>
        </c:scaling>
        <c:delete val="0"/>
        <c:axPos val="l"/>
        <c:numFmt formatCode="General" sourceLinked="0"/>
        <c:majorTickMark val="none"/>
        <c:minorTickMark val="none"/>
        <c:tickLblPos val="nextTo"/>
        <c:crossAx val="499823008"/>
        <c:crosses val="autoZero"/>
        <c:auto val="1"/>
        <c:lblAlgn val="ctr"/>
        <c:lblOffset val="100"/>
        <c:noMultiLvlLbl val="0"/>
      </c:catAx>
      <c:valAx>
        <c:axId val="499823008"/>
        <c:scaling>
          <c:orientation val="minMax"/>
        </c:scaling>
        <c:delete val="1"/>
        <c:axPos val="b"/>
        <c:numFmt formatCode="#,##0" sourceLinked="1"/>
        <c:majorTickMark val="out"/>
        <c:minorTickMark val="none"/>
        <c:tickLblPos val="nextTo"/>
        <c:crossAx val="49982244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Año 2013</a:t>
            </a:r>
          </a:p>
        </c:rich>
      </c:tx>
      <c:overlay val="0"/>
    </c:title>
    <c:autoTitleDeleted val="0"/>
    <c:plotArea>
      <c:layout/>
      <c:barChart>
        <c:barDir val="col"/>
        <c:grouping val="stacked"/>
        <c:varyColors val="0"/>
        <c:ser>
          <c:idx val="0"/>
          <c:order val="0"/>
          <c:invertIfNegative val="0"/>
          <c:dLbls>
            <c:dLbl>
              <c:idx val="0"/>
              <c:layout>
                <c:manualLayout>
                  <c:x val="0"/>
                  <c:y val="-2.744700181708061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245154451847379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1.1450382023513541E-3"/>
                  <c:y val="-3.851120533010296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3.830769230769230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4.1984249080587754E-17"/>
                  <c:y val="-4.936432465172649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4.1984249080587754E-17"/>
                  <c:y val="-4.012356147789226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
                  <c:y val="-5.219442761962453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5.305996365838885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6.0175045427013858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7.5572986069049108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8.029194427619626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7.685350528130470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557492288129099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1.9995962043206137E-4"/>
                  <c:y val="-0.20069525217365849"/>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9.93579648697759E-4"/>
                  <c:y val="-0.2361672754948037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5"/>
              <c:layout>
                <c:manualLayout>
                  <c:x val="0"/>
                  <c:y val="-0.2507246963249050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6"/>
              <c:layout>
                <c:manualLayout>
                  <c:x val="1.515041389057137E-4"/>
                  <c:y val="-0.34374023371079815"/>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7"/>
              <c:layout>
                <c:manualLayout>
                  <c:x val="2.2641510106715499E-3"/>
                  <c:y val="-0.185762601748526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8"/>
              <c:layout>
                <c:manualLayout>
                  <c:x val="1.1320755053357749E-3"/>
                  <c:y val="-0.2104848573366859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9"/>
              <c:layout>
                <c:manualLayout>
                  <c:x val="0"/>
                  <c:y val="-0.22237462478759448"/>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'2.1.7'!$D$621:$D$637</c:f>
              <c:strCache>
                <c:ptCount val="17"/>
                <c:pt idx="0">
                  <c:v>Estu-
diantes
Internos</c:v>
                </c:pt>
                <c:pt idx="1">
                  <c:v>Trabaja-
doras
Sociales</c:v>
                </c:pt>
                <c:pt idx="2">
                  <c:v>Médicos Post-
Gradistas</c:v>
                </c:pt>
                <c:pt idx="3">
                  <c:v>Bioquímicos
y Químico
Farma-
céuticos</c:v>
                </c:pt>
                <c:pt idx="4">
                  <c:v>Otros
Profe-
sionales
1/</c:v>
                </c:pt>
                <c:pt idx="5">
                  <c:v>Obste-
trices</c:v>
                </c:pt>
                <c:pt idx="6">
                  <c:v>Estadís-
tica  y 
Registros
Médicos</c:v>
                </c:pt>
                <c:pt idx="7">
                  <c:v>Médicos Rurales</c:v>
                </c:pt>
                <c:pt idx="8">
                  <c:v>Odontó-
logos</c:v>
                </c:pt>
                <c:pt idx="9">
                  <c:v>Médicos Residentes</c:v>
                </c:pt>
                <c:pt idx="10">
                  <c:v>Auxi-
liares
Servicio
Técnico
2/</c:v>
                </c:pt>
                <c:pt idx="11">
                  <c:v>Licenciados
y/o
Tecnólogos</c:v>
                </c:pt>
                <c:pt idx="12">
                  <c:v>Personal
Adminis-
trativo</c:v>
                </c:pt>
                <c:pt idx="13">
                  <c:v>Personal
de
Servicio</c:v>
                </c:pt>
                <c:pt idx="14">
                  <c:v>Enfer-
meras</c:v>
                </c:pt>
                <c:pt idx="15">
                  <c:v>Auxiliares
de
Enfermería</c:v>
                </c:pt>
                <c:pt idx="16">
                  <c:v>Médicos Especia-
lizados y Generales</c:v>
                </c:pt>
              </c:strCache>
            </c:strRef>
          </c:cat>
          <c:val>
            <c:numRef>
              <c:f>'2.1.7'!$E$621:$E$637</c:f>
              <c:numCache>
                <c:formatCode>#,##0.00</c:formatCode>
                <c:ptCount val="17"/>
                <c:pt idx="0">
                  <c:v>0</c:v>
                </c:pt>
                <c:pt idx="1">
                  <c:v>0.64035491566567615</c:v>
                </c:pt>
                <c:pt idx="2">
                  <c:v>0.99443351609257935</c:v>
                </c:pt>
                <c:pt idx="3">
                  <c:v>0.99694471184028788</c:v>
                </c:pt>
                <c:pt idx="4">
                  <c:v>1.57033440756707</c:v>
                </c:pt>
                <c:pt idx="5">
                  <c:v>1.7745783283806973</c:v>
                </c:pt>
                <c:pt idx="6">
                  <c:v>2.4316745490310971</c:v>
                </c:pt>
                <c:pt idx="7">
                  <c:v>2.769011844473277</c:v>
                </c:pt>
                <c:pt idx="8">
                  <c:v>3.4838655673209726</c:v>
                </c:pt>
                <c:pt idx="9">
                  <c:v>3.5592014397522282</c:v>
                </c:pt>
                <c:pt idx="10">
                  <c:v>5.2283095467291671</c:v>
                </c:pt>
                <c:pt idx="11">
                  <c:v>5.4158121625580717</c:v>
                </c:pt>
                <c:pt idx="12">
                  <c:v>8.8553132716695266</c:v>
                </c:pt>
                <c:pt idx="13">
                  <c:v>11.544803917465368</c:v>
                </c:pt>
                <c:pt idx="14">
                  <c:v>13.205541371949945</c:v>
                </c:pt>
                <c:pt idx="15">
                  <c:v>15.457246892395263</c:v>
                </c:pt>
                <c:pt idx="16">
                  <c:v>22.073410622358015</c:v>
                </c:pt>
              </c:numCache>
            </c:numRef>
          </c:val>
        </c:ser>
        <c:dLbls>
          <c:showLegendKey val="0"/>
          <c:showVal val="0"/>
          <c:showCatName val="0"/>
          <c:showSerName val="0"/>
          <c:showPercent val="0"/>
          <c:showBubbleSize val="0"/>
        </c:dLbls>
        <c:gapWidth val="150"/>
        <c:overlap val="100"/>
        <c:axId val="499825808"/>
        <c:axId val="499826368"/>
      </c:barChart>
      <c:catAx>
        <c:axId val="499825808"/>
        <c:scaling>
          <c:orientation val="minMax"/>
        </c:scaling>
        <c:delete val="0"/>
        <c:axPos val="b"/>
        <c:numFmt formatCode="General" sourceLinked="0"/>
        <c:majorTickMark val="out"/>
        <c:minorTickMark val="none"/>
        <c:tickLblPos val="nextTo"/>
        <c:txPr>
          <a:bodyPr/>
          <a:lstStyle/>
          <a:p>
            <a:pPr>
              <a:defRPr sz="900"/>
            </a:pPr>
            <a:endParaRPr lang="es-EC"/>
          </a:p>
        </c:txPr>
        <c:crossAx val="499826368"/>
        <c:crosses val="autoZero"/>
        <c:auto val="1"/>
        <c:lblAlgn val="ctr"/>
        <c:lblOffset val="100"/>
        <c:noMultiLvlLbl val="0"/>
      </c:catAx>
      <c:valAx>
        <c:axId val="499826368"/>
        <c:scaling>
          <c:orientation val="minMax"/>
        </c:scaling>
        <c:delete val="0"/>
        <c:axPos val="l"/>
        <c:numFmt formatCode="#,##0.00" sourceLinked="1"/>
        <c:majorTickMark val="out"/>
        <c:minorTickMark val="none"/>
        <c:tickLblPos val="nextTo"/>
        <c:crossAx val="499825808"/>
        <c:crosses val="autoZero"/>
        <c:crossBetween val="between"/>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Año 2004</a:t>
            </a:r>
          </a:p>
        </c:rich>
      </c:tx>
      <c:overlay val="0"/>
    </c:title>
    <c:autoTitleDeleted val="0"/>
    <c:plotArea>
      <c:layout>
        <c:manualLayout>
          <c:layoutTarget val="inner"/>
          <c:xMode val="edge"/>
          <c:yMode val="edge"/>
          <c:x val="3.355086085813215E-2"/>
          <c:y val="0.14766914052360267"/>
          <c:w val="0.95944291434222662"/>
          <c:h val="0.5992133035097944"/>
        </c:manualLayout>
      </c:layout>
      <c:barChart>
        <c:barDir val="col"/>
        <c:grouping val="stacked"/>
        <c:varyColors val="0"/>
        <c:ser>
          <c:idx val="0"/>
          <c:order val="0"/>
          <c:invertIfNegative val="0"/>
          <c:dLbls>
            <c:dLbl>
              <c:idx val="0"/>
              <c:layout>
                <c:manualLayout>
                  <c:x val="0"/>
                  <c:y val="-2.448980378910622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67347056836593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754479690373924E-17"/>
                  <c:y val="-3.265307171880821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857143775395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508959380747817E-17"/>
                  <c:y val="-4.081633964851041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48979736133613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3.67347056836594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122450947276525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6.122450947276525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3017918761495869E-17"/>
                  <c:y val="-6.53061434376165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3017918761495869E-17"/>
                  <c:y val="-7.346941136731852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8.3017918761495869E-17"/>
                  <c:y val="-8.9795947226722767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1020411705097768"/>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0"/>
                  <c:y val="-0.1469388227346369"/>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0"/>
                  <c:y val="-0.1836735284182961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0"/>
                  <c:y val="-0.2367347699613594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
                  <c:y val="-0.34609415565934015"/>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'2.1.7'!$J$621:$J$637</c:f>
              <c:strCache>
                <c:ptCount val="17"/>
                <c:pt idx="0">
                  <c:v>Médicos Post-
Gradistas</c:v>
                </c:pt>
                <c:pt idx="1">
                  <c:v>Trabaja-
doras
Sociales</c:v>
                </c:pt>
                <c:pt idx="2">
                  <c:v>Bioquímicos
y Químico
Farma-
céuticos</c:v>
                </c:pt>
                <c:pt idx="3">
                  <c:v>Otros
Profe-
sionales
1/</c:v>
                </c:pt>
                <c:pt idx="4">
                  <c:v>Obste-
trices</c:v>
                </c:pt>
                <c:pt idx="5">
                  <c:v>Estadís-
tica  y 
Registros
Médicos</c:v>
                </c:pt>
                <c:pt idx="6">
                  <c:v>Médicos Rurales</c:v>
                </c:pt>
                <c:pt idx="7">
                  <c:v>Odontó-
logos</c:v>
                </c:pt>
                <c:pt idx="8">
                  <c:v>Estu-
diantes
Internos</c:v>
                </c:pt>
                <c:pt idx="9">
                  <c:v>Médicos Residentes</c:v>
                </c:pt>
                <c:pt idx="10">
                  <c:v>Licenciados
y/o
Tecnólogos</c:v>
                </c:pt>
                <c:pt idx="11">
                  <c:v>Auxi-
liares
Servicio
Técnico
2/</c:v>
                </c:pt>
                <c:pt idx="12">
                  <c:v>Personal
Adminis-
trativo</c:v>
                </c:pt>
                <c:pt idx="13">
                  <c:v>Enfer-
meras</c:v>
                </c:pt>
                <c:pt idx="14">
                  <c:v>Personal
de
Servicio</c:v>
                </c:pt>
                <c:pt idx="15">
                  <c:v>Auxiliares
de
Enfermería</c:v>
                </c:pt>
                <c:pt idx="16">
                  <c:v>Médicos Especia-
lizados y Generales</c:v>
                </c:pt>
              </c:strCache>
            </c:strRef>
          </c:cat>
          <c:val>
            <c:numRef>
              <c:f>'2.1.7'!$K$621:$K$637</c:f>
              <c:numCache>
                <c:formatCode>#,##0.00</c:formatCode>
                <c:ptCount val="17"/>
                <c:pt idx="0">
                  <c:v>0</c:v>
                </c:pt>
                <c:pt idx="1">
                  <c:v>0.60993004143177343</c:v>
                </c:pt>
                <c:pt idx="2">
                  <c:v>0.73082931467771517</c:v>
                </c:pt>
                <c:pt idx="3">
                  <c:v>1.1030360660191536</c:v>
                </c:pt>
                <c:pt idx="4">
                  <c:v>1.438565509746655</c:v>
                </c:pt>
                <c:pt idx="5">
                  <c:v>1.5078448685729811</c:v>
                </c:pt>
                <c:pt idx="6">
                  <c:v>1.9045031583237111</c:v>
                </c:pt>
                <c:pt idx="7">
                  <c:v>3.0985532839774503</c:v>
                </c:pt>
                <c:pt idx="8">
                  <c:v>3.1148543095836447</c:v>
                </c:pt>
                <c:pt idx="9">
                  <c:v>3.5644909325545067</c:v>
                </c:pt>
                <c:pt idx="10">
                  <c:v>4.4909325545065544</c:v>
                </c:pt>
                <c:pt idx="11">
                  <c:v>5.4825782788833797</c:v>
                </c:pt>
                <c:pt idx="12">
                  <c:v>6.6358758405216323</c:v>
                </c:pt>
                <c:pt idx="13">
                  <c:v>9.748013312504245</c:v>
                </c:pt>
                <c:pt idx="14">
                  <c:v>13.421177749100046</c:v>
                </c:pt>
                <c:pt idx="15">
                  <c:v>18.505739319432184</c:v>
                </c:pt>
                <c:pt idx="16">
                  <c:v>24.643075460164368</c:v>
                </c:pt>
              </c:numCache>
            </c:numRef>
          </c:val>
        </c:ser>
        <c:dLbls>
          <c:showLegendKey val="0"/>
          <c:showVal val="0"/>
          <c:showCatName val="0"/>
          <c:showSerName val="0"/>
          <c:showPercent val="0"/>
          <c:showBubbleSize val="0"/>
        </c:dLbls>
        <c:gapWidth val="150"/>
        <c:overlap val="100"/>
        <c:axId val="499828608"/>
        <c:axId val="499829168"/>
      </c:barChart>
      <c:catAx>
        <c:axId val="499828608"/>
        <c:scaling>
          <c:orientation val="minMax"/>
        </c:scaling>
        <c:delete val="0"/>
        <c:axPos val="b"/>
        <c:numFmt formatCode="General" sourceLinked="0"/>
        <c:majorTickMark val="out"/>
        <c:minorTickMark val="none"/>
        <c:tickLblPos val="nextTo"/>
        <c:txPr>
          <a:bodyPr/>
          <a:lstStyle/>
          <a:p>
            <a:pPr>
              <a:defRPr sz="900"/>
            </a:pPr>
            <a:endParaRPr lang="es-EC"/>
          </a:p>
        </c:txPr>
        <c:crossAx val="499829168"/>
        <c:crosses val="autoZero"/>
        <c:auto val="1"/>
        <c:lblAlgn val="ctr"/>
        <c:lblOffset val="100"/>
        <c:noMultiLvlLbl val="0"/>
      </c:catAx>
      <c:valAx>
        <c:axId val="499829168"/>
        <c:scaling>
          <c:orientation val="minMax"/>
          <c:max val="25"/>
        </c:scaling>
        <c:delete val="0"/>
        <c:axPos val="l"/>
        <c:numFmt formatCode="#,##0.00" sourceLinked="1"/>
        <c:majorTickMark val="out"/>
        <c:minorTickMark val="none"/>
        <c:tickLblPos val="nextTo"/>
        <c:crossAx val="499828608"/>
        <c:crosses val="autoZero"/>
        <c:crossBetween val="between"/>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73604160816826E-2"/>
          <c:y val="8.0296321649728442E-2"/>
          <c:w val="0.98024839237183581"/>
          <c:h val="0.59598868662344484"/>
        </c:manualLayout>
      </c:layout>
      <c:barChart>
        <c:barDir val="col"/>
        <c:grouping val="clustered"/>
        <c:varyColors val="0"/>
        <c:ser>
          <c:idx val="0"/>
          <c:order val="0"/>
          <c:tx>
            <c:strRef>
              <c:f>'2.1.8'!$A$4</c:f>
              <c:strCache>
                <c:ptCount val="1"/>
                <c:pt idx="0">
                  <c:v>Año 2013</c:v>
                </c:pt>
              </c:strCache>
            </c:strRef>
          </c:tx>
          <c:spPr>
            <a:ln w="19050"/>
          </c:spPr>
          <c:invertIfNegative val="0"/>
          <c:dLbls>
            <c:spPr>
              <a:noFill/>
              <a:ln>
                <a:noFill/>
              </a:ln>
              <a:effectLst/>
            </c:spPr>
            <c:txPr>
              <a:bodyPr/>
              <a:lstStyle/>
              <a:p>
                <a:pPr>
                  <a:defRPr sz="900" b="0"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'2.1.8'!$C$3:$AA$3</c:f>
              <c:strCache>
                <c:ptCount val="25"/>
                <c:pt idx="0">
                  <c:v>Azuay</c:v>
                </c:pt>
                <c:pt idx="1">
                  <c:v>Bolívar</c:v>
                </c:pt>
                <c:pt idx="2">
                  <c:v>Cañar</c:v>
                </c:pt>
                <c:pt idx="3">
                  <c:v>Carchi</c:v>
                </c:pt>
                <c:pt idx="4">
                  <c:v>Cotopaxi</c:v>
                </c:pt>
                <c:pt idx="5">
                  <c:v>Chimbo
razo</c:v>
                </c:pt>
                <c:pt idx="6">
                  <c:v>Imbabura</c:v>
                </c:pt>
                <c:pt idx="7">
                  <c:v>Loja</c:v>
                </c:pt>
                <c:pt idx="8">
                  <c:v>Pichincha</c:v>
                </c:pt>
                <c:pt idx="9">
                  <c:v>Tungu
rahua</c:v>
                </c:pt>
                <c:pt idx="10">
                  <c:v>Santo Domingo de los Tsáchilas 4/</c:v>
                </c:pt>
                <c:pt idx="11">
                  <c:v>El Oro</c:v>
                </c:pt>
                <c:pt idx="12">
                  <c:v>Esme
raldas</c:v>
                </c:pt>
                <c:pt idx="13">
                  <c:v>Guayas</c:v>
                </c:pt>
                <c:pt idx="14">
                  <c:v>Los
Ríos</c:v>
                </c:pt>
                <c:pt idx="15">
                  <c:v>Manabí</c:v>
                </c:pt>
                <c:pt idx="16">
                  <c:v>Santa
Elena
4/</c:v>
                </c:pt>
                <c:pt idx="17">
                  <c:v>Morona
San-
tiago</c:v>
                </c:pt>
                <c:pt idx="18">
                  <c:v>Napo</c:v>
                </c:pt>
                <c:pt idx="19">
                  <c:v>Pas-
taza</c:v>
                </c:pt>
                <c:pt idx="20">
                  <c:v>Zamora
Chin-
chipe</c:v>
                </c:pt>
                <c:pt idx="21">
                  <c:v>Sucum-
bíos</c:v>
                </c:pt>
                <c:pt idx="22">
                  <c:v>Orellana</c:v>
                </c:pt>
                <c:pt idx="23">
                  <c:v>Galá
pagos</c:v>
                </c:pt>
                <c:pt idx="24">
                  <c:v>Zonas
No
Delimi-
tadas</c:v>
                </c:pt>
              </c:strCache>
            </c:strRef>
          </c:cat>
          <c:val>
            <c:numRef>
              <c:f>'2.1.8'!$C$7:$Z$7</c:f>
              <c:numCache>
                <c:formatCode>#,##0.00</c:formatCode>
                <c:ptCount val="24"/>
                <c:pt idx="0">
                  <c:v>22.176210067794745</c:v>
                </c:pt>
                <c:pt idx="1">
                  <c:v>13.100127460699618</c:v>
                </c:pt>
                <c:pt idx="2">
                  <c:v>17.208389992659356</c:v>
                </c:pt>
                <c:pt idx="3">
                  <c:v>12.226738064779068</c:v>
                </c:pt>
                <c:pt idx="4">
                  <c:v>10.68861696047237</c:v>
                </c:pt>
                <c:pt idx="5">
                  <c:v>14.763509322769766</c:v>
                </c:pt>
                <c:pt idx="6">
                  <c:v>15.443551276982866</c:v>
                </c:pt>
                <c:pt idx="7">
                  <c:v>22.062662915945179</c:v>
                </c:pt>
                <c:pt idx="8">
                  <c:v>22.102912033090533</c:v>
                </c:pt>
                <c:pt idx="9">
                  <c:v>12.88389788454116</c:v>
                </c:pt>
                <c:pt idx="10">
                  <c:v>13.620699493627546</c:v>
                </c:pt>
                <c:pt idx="11">
                  <c:v>16.804407713498623</c:v>
                </c:pt>
                <c:pt idx="12">
                  <c:v>10.636649971601177</c:v>
                </c:pt>
                <c:pt idx="13">
                  <c:v>15.809095957377506</c:v>
                </c:pt>
                <c:pt idx="14">
                  <c:v>10.276002741851366</c:v>
                </c:pt>
                <c:pt idx="15">
                  <c:v>14.197971387304708</c:v>
                </c:pt>
                <c:pt idx="16">
                  <c:v>13.463470479661689</c:v>
                </c:pt>
                <c:pt idx="17">
                  <c:v>20.259100063121828</c:v>
                </c:pt>
                <c:pt idx="18">
                  <c:v>25.782849179042721</c:v>
                </c:pt>
                <c:pt idx="19">
                  <c:v>11.12606359869878</c:v>
                </c:pt>
                <c:pt idx="20">
                  <c:v>21.23018191733863</c:v>
                </c:pt>
                <c:pt idx="21">
                  <c:v>11.851306964175338</c:v>
                </c:pt>
                <c:pt idx="22">
                  <c:v>16.021032740418192</c:v>
                </c:pt>
                <c:pt idx="23">
                  <c:v>33.571428571428569</c:v>
                </c:pt>
              </c:numCache>
            </c:numRef>
          </c:val>
        </c:ser>
        <c:ser>
          <c:idx val="1"/>
          <c:order val="1"/>
          <c:tx>
            <c:strRef>
              <c:f>'2.1.8'!$A$8</c:f>
              <c:strCache>
                <c:ptCount val="1"/>
                <c:pt idx="0">
                  <c:v>Año 2004</c:v>
                </c:pt>
              </c:strCache>
            </c:strRef>
          </c:tx>
          <c:spPr>
            <a:ln w="19050">
              <a:solidFill>
                <a:srgbClr val="C0504D">
                  <a:shade val="95000"/>
                  <a:satMod val="105000"/>
                </a:srgbClr>
              </a:solidFill>
            </a:ln>
          </c:spPr>
          <c:invertIfNegative val="0"/>
          <c:dLbls>
            <c:dLbl>
              <c:idx val="24"/>
              <c:delete val="1"/>
              <c:extLst>
                <c:ext xmlns:c15="http://schemas.microsoft.com/office/drawing/2012/chart" uri="{CE6537A1-D6FC-4f65-9D91-7224C49458BB}"/>
              </c:extLst>
            </c:dLbl>
            <c:spPr>
              <a:noFill/>
              <a:ln>
                <a:noFill/>
              </a:ln>
              <a:effectLst/>
            </c:spPr>
            <c:txPr>
              <a:bodyPr/>
              <a:lstStyle/>
              <a:p>
                <a:pPr>
                  <a:defRPr sz="900" b="1"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'2.1.8'!$C$3:$AA$3</c:f>
              <c:strCache>
                <c:ptCount val="25"/>
                <c:pt idx="0">
                  <c:v>Azuay</c:v>
                </c:pt>
                <c:pt idx="1">
                  <c:v>Bolívar</c:v>
                </c:pt>
                <c:pt idx="2">
                  <c:v>Cañar</c:v>
                </c:pt>
                <c:pt idx="3">
                  <c:v>Carchi</c:v>
                </c:pt>
                <c:pt idx="4">
                  <c:v>Cotopaxi</c:v>
                </c:pt>
                <c:pt idx="5">
                  <c:v>Chimbo
razo</c:v>
                </c:pt>
                <c:pt idx="6">
                  <c:v>Imbabura</c:v>
                </c:pt>
                <c:pt idx="7">
                  <c:v>Loja</c:v>
                </c:pt>
                <c:pt idx="8">
                  <c:v>Pichincha</c:v>
                </c:pt>
                <c:pt idx="9">
                  <c:v>Tungu
rahua</c:v>
                </c:pt>
                <c:pt idx="10">
                  <c:v>Santo Domingo de los Tsáchilas 4/</c:v>
                </c:pt>
                <c:pt idx="11">
                  <c:v>El Oro</c:v>
                </c:pt>
                <c:pt idx="12">
                  <c:v>Esme
raldas</c:v>
                </c:pt>
                <c:pt idx="13">
                  <c:v>Guayas</c:v>
                </c:pt>
                <c:pt idx="14">
                  <c:v>Los
Ríos</c:v>
                </c:pt>
                <c:pt idx="15">
                  <c:v>Manabí</c:v>
                </c:pt>
                <c:pt idx="16">
                  <c:v>Santa
Elena
4/</c:v>
                </c:pt>
                <c:pt idx="17">
                  <c:v>Morona
San-
tiago</c:v>
                </c:pt>
                <c:pt idx="18">
                  <c:v>Napo</c:v>
                </c:pt>
                <c:pt idx="19">
                  <c:v>Pas-
taza</c:v>
                </c:pt>
                <c:pt idx="20">
                  <c:v>Zamora
Chin-
chipe</c:v>
                </c:pt>
                <c:pt idx="21">
                  <c:v>Sucum-
bíos</c:v>
                </c:pt>
                <c:pt idx="22">
                  <c:v>Orellana</c:v>
                </c:pt>
                <c:pt idx="23">
                  <c:v>Galá
pagos</c:v>
                </c:pt>
                <c:pt idx="24">
                  <c:v>Zonas
No
Delimi-
tadas</c:v>
                </c:pt>
              </c:strCache>
            </c:strRef>
          </c:cat>
          <c:val>
            <c:numRef>
              <c:f>'2.1.8'!$C$11:$Z$11</c:f>
              <c:numCache>
                <c:formatCode>#,##0.00</c:formatCode>
                <c:ptCount val="24"/>
                <c:pt idx="0">
                  <c:v>20.031042872724225</c:v>
                </c:pt>
                <c:pt idx="1">
                  <c:v>8.454291085559392</c:v>
                </c:pt>
                <c:pt idx="2">
                  <c:v>12.675018422991895</c:v>
                </c:pt>
                <c:pt idx="3">
                  <c:v>8.3219099147186206</c:v>
                </c:pt>
                <c:pt idx="4">
                  <c:v>6.7902305622528436</c:v>
                </c:pt>
                <c:pt idx="5">
                  <c:v>9.3067301614631592</c:v>
                </c:pt>
                <c:pt idx="6">
                  <c:v>9.2729764630388107</c:v>
                </c:pt>
                <c:pt idx="7">
                  <c:v>15.880975121662802</c:v>
                </c:pt>
                <c:pt idx="8">
                  <c:v>17.974355352547956</c:v>
                </c:pt>
                <c:pt idx="9">
                  <c:v>10.228036609959149</c:v>
                </c:pt>
                <c:pt idx="10">
                  <c:v>8.3792953886190453</c:v>
                </c:pt>
                <c:pt idx="11">
                  <c:v>8.6851411063533597</c:v>
                </c:pt>
                <c:pt idx="12">
                  <c:v>6.2687332835502891</c:v>
                </c:pt>
                <c:pt idx="13">
                  <c:v>13.226737438066698</c:v>
                </c:pt>
                <c:pt idx="14">
                  <c:v>7.931312700756596</c:v>
                </c:pt>
                <c:pt idx="15">
                  <c:v>9.4045702460766041</c:v>
                </c:pt>
                <c:pt idx="16">
                  <c:v>6.4142143005921382</c:v>
                </c:pt>
                <c:pt idx="17">
                  <c:v>9.5339872523949474</c:v>
                </c:pt>
                <c:pt idx="18">
                  <c:v>10.84368042710145</c:v>
                </c:pt>
                <c:pt idx="19">
                  <c:v>11.546177696095624</c:v>
                </c:pt>
                <c:pt idx="20">
                  <c:v>10.48561235506736</c:v>
                </c:pt>
                <c:pt idx="21">
                  <c:v>5.7579318448883665</c:v>
                </c:pt>
                <c:pt idx="22">
                  <c:v>5.018076644974693</c:v>
                </c:pt>
                <c:pt idx="23">
                  <c:v>5.6161370337436232</c:v>
                </c:pt>
              </c:numCache>
            </c:numRef>
          </c:val>
        </c:ser>
        <c:dLbls>
          <c:showLegendKey val="0"/>
          <c:showVal val="1"/>
          <c:showCatName val="0"/>
          <c:showSerName val="0"/>
          <c:showPercent val="0"/>
          <c:showBubbleSize val="0"/>
        </c:dLbls>
        <c:gapWidth val="150"/>
        <c:overlap val="-25"/>
        <c:axId val="668397248"/>
        <c:axId val="668397808"/>
      </c:barChart>
      <c:catAx>
        <c:axId val="66839724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EC"/>
          </a:p>
        </c:txPr>
        <c:crossAx val="668397808"/>
        <c:crosses val="autoZero"/>
        <c:auto val="1"/>
        <c:lblAlgn val="ctr"/>
        <c:lblOffset val="100"/>
        <c:noMultiLvlLbl val="0"/>
      </c:catAx>
      <c:valAx>
        <c:axId val="668397808"/>
        <c:scaling>
          <c:orientation val="minMax"/>
        </c:scaling>
        <c:delete val="1"/>
        <c:axPos val="l"/>
        <c:numFmt formatCode="#,##0.00" sourceLinked="1"/>
        <c:majorTickMark val="out"/>
        <c:minorTickMark val="none"/>
        <c:tickLblPos val="none"/>
        <c:crossAx val="668397248"/>
        <c:crosses val="autoZero"/>
        <c:crossBetween val="between"/>
      </c:valAx>
      <c:spPr>
        <a:noFill/>
        <a:ln w="25400">
          <a:noFill/>
        </a:ln>
      </c:spPr>
    </c:plotArea>
    <c:legend>
      <c:legendPos val="t"/>
      <c:overlay val="0"/>
    </c:legend>
    <c:plotVisOnly val="0"/>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C"/>
    </a:p>
  </c:txPr>
  <c:printSettings>
    <c:headerFooter/>
    <c:pageMargins b="0.7500000000000091" l="0.70000000000000062" r="0.70000000000000062" t="0.7500000000000091"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58120185991496E-2"/>
          <c:y val="8.2710105488845317E-2"/>
          <c:w val="0.97848375962801704"/>
          <c:h val="0.62682880105552274"/>
        </c:manualLayout>
      </c:layout>
      <c:barChart>
        <c:barDir val="col"/>
        <c:grouping val="clustered"/>
        <c:varyColors val="0"/>
        <c:ser>
          <c:idx val="0"/>
          <c:order val="0"/>
          <c:tx>
            <c:strRef>
              <c:f>'2.1.9'!$B$4</c:f>
              <c:strCache>
                <c:ptCount val="1"/>
                <c:pt idx="0">
                  <c:v>Año 2013</c:v>
                </c:pt>
              </c:strCache>
            </c:strRef>
          </c:tx>
          <c:spPr>
            <a:ln w="19050"/>
          </c:spPr>
          <c:invertIfNegative val="0"/>
          <c:dLbls>
            <c:spPr>
              <a:noFill/>
              <a:ln>
                <a:noFill/>
              </a:ln>
              <a:effectLst/>
            </c:spPr>
            <c:txPr>
              <a:bodyPr/>
              <a:lstStyle/>
              <a:p>
                <a:pPr>
                  <a:defRPr sz="900" baseline="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'2.1.9'!$D$3:$AB$3</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'2.1.9'!$D$7:$AA$7</c:f>
              <c:numCache>
                <c:formatCode>#,##0.00</c:formatCode>
                <c:ptCount val="24"/>
                <c:pt idx="0">
                  <c:v>3.3763087992490268</c:v>
                </c:pt>
                <c:pt idx="1">
                  <c:v>4.1981103445485264</c:v>
                </c:pt>
                <c:pt idx="2">
                  <c:v>4.0513925157543005</c:v>
                </c:pt>
                <c:pt idx="3">
                  <c:v>4.4718162366553083</c:v>
                </c:pt>
                <c:pt idx="4">
                  <c:v>3.5103668333340834</c:v>
                </c:pt>
                <c:pt idx="5">
                  <c:v>2.8876285452249402</c:v>
                </c:pt>
                <c:pt idx="6">
                  <c:v>2.7511715598217981</c:v>
                </c:pt>
                <c:pt idx="7">
                  <c:v>3.6736707193996643</c:v>
                </c:pt>
                <c:pt idx="8">
                  <c:v>2.6310471320704538</c:v>
                </c:pt>
                <c:pt idx="9">
                  <c:v>2.3709312797515114</c:v>
                </c:pt>
                <c:pt idx="10">
                  <c:v>1.2156908473365207</c:v>
                </c:pt>
                <c:pt idx="11">
                  <c:v>2.9996939087848178</c:v>
                </c:pt>
                <c:pt idx="12">
                  <c:v>2.289117226897988</c:v>
                </c:pt>
                <c:pt idx="13">
                  <c:v>1.9200003229435496</c:v>
                </c:pt>
                <c:pt idx="14">
                  <c:v>1.9958016885907859</c:v>
                </c:pt>
                <c:pt idx="15">
                  <c:v>2.0993639881372301</c:v>
                </c:pt>
                <c:pt idx="16">
                  <c:v>2.4824186350786195</c:v>
                </c:pt>
                <c:pt idx="17">
                  <c:v>6.0116023926177524</c:v>
                </c:pt>
                <c:pt idx="18">
                  <c:v>5.9230869735638692</c:v>
                </c:pt>
                <c:pt idx="19">
                  <c:v>6.8875631801468646</c:v>
                </c:pt>
                <c:pt idx="20">
                  <c:v>7.5961201355615282</c:v>
                </c:pt>
                <c:pt idx="21">
                  <c:v>2.9628267410438345</c:v>
                </c:pt>
                <c:pt idx="22">
                  <c:v>4.86108258363116</c:v>
                </c:pt>
                <c:pt idx="23">
                  <c:v>8.9285714285714288</c:v>
                </c:pt>
              </c:numCache>
            </c:numRef>
          </c:val>
        </c:ser>
        <c:ser>
          <c:idx val="1"/>
          <c:order val="1"/>
          <c:tx>
            <c:strRef>
              <c:f>'2.1.9'!$B$8</c:f>
              <c:strCache>
                <c:ptCount val="1"/>
                <c:pt idx="0">
                  <c:v>Año 2004</c:v>
                </c:pt>
              </c:strCache>
            </c:strRef>
          </c:tx>
          <c:spPr>
            <a:ln w="19050">
              <a:solidFill>
                <a:schemeClr val="accent2"/>
              </a:solidFill>
            </a:ln>
          </c:spPr>
          <c:invertIfNegative val="0"/>
          <c:dPt>
            <c:idx val="10"/>
            <c:invertIfNegative val="0"/>
            <c:bubble3D val="0"/>
          </c:dPt>
          <c:dPt>
            <c:idx val="16"/>
            <c:invertIfNegative val="0"/>
            <c:bubble3D val="0"/>
          </c:dPt>
          <c:dLbls>
            <c:spPr>
              <a:noFill/>
              <a:ln>
                <a:noFill/>
              </a:ln>
              <a:effectLst/>
            </c:spPr>
            <c:txPr>
              <a:bodyPr/>
              <a:lstStyle/>
              <a:p>
                <a:pPr>
                  <a:defRPr sz="900" b="1" i="0" baseline="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'2.1.9'!$D$3:$AB$3</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'2.1.9'!$D$11:$AA$11</c:f>
              <c:numCache>
                <c:formatCode>#,##0.00</c:formatCode>
                <c:ptCount val="24"/>
                <c:pt idx="0">
                  <c:v>1.93268850454856</c:v>
                </c:pt>
                <c:pt idx="1">
                  <c:v>2.841778516154418</c:v>
                </c:pt>
                <c:pt idx="2">
                  <c:v>2.5457225162457289</c:v>
                </c:pt>
                <c:pt idx="3">
                  <c:v>3.3966979243749469</c:v>
                </c:pt>
                <c:pt idx="4">
                  <c:v>1.838697063005156</c:v>
                </c:pt>
                <c:pt idx="5">
                  <c:v>2.5147201750788963</c:v>
                </c:pt>
                <c:pt idx="6">
                  <c:v>2.0069662856071471</c:v>
                </c:pt>
                <c:pt idx="7">
                  <c:v>1.6145904398053395</c:v>
                </c:pt>
                <c:pt idx="8">
                  <c:v>2.1953411117615826</c:v>
                </c:pt>
                <c:pt idx="9">
                  <c:v>1.8201561611251875</c:v>
                </c:pt>
                <c:pt idx="10">
                  <c:v>0.52293693688151177</c:v>
                </c:pt>
                <c:pt idx="11">
                  <c:v>1.2274170794309756</c:v>
                </c:pt>
                <c:pt idx="12">
                  <c:v>1.5100396954270618</c:v>
                </c:pt>
                <c:pt idx="13">
                  <c:v>1.2752486000179828</c:v>
                </c:pt>
                <c:pt idx="14">
                  <c:v>1.0241094745349644</c:v>
                </c:pt>
                <c:pt idx="15">
                  <c:v>1.0968099703861309</c:v>
                </c:pt>
                <c:pt idx="16">
                  <c:v>1.004255065908888</c:v>
                </c:pt>
                <c:pt idx="17">
                  <c:v>3.7403152551429337</c:v>
                </c:pt>
                <c:pt idx="18">
                  <c:v>3.5444103541087468</c:v>
                </c:pt>
                <c:pt idx="19">
                  <c:v>6.172926107268621</c:v>
                </c:pt>
                <c:pt idx="20">
                  <c:v>3.168567807351077</c:v>
                </c:pt>
                <c:pt idx="21">
                  <c:v>2.148732583515192</c:v>
                </c:pt>
                <c:pt idx="22">
                  <c:v>1.4461315979754157</c:v>
                </c:pt>
                <c:pt idx="23">
                  <c:v>3.7440913558290823</c:v>
                </c:pt>
              </c:numCache>
            </c:numRef>
          </c:val>
        </c:ser>
        <c:dLbls>
          <c:showLegendKey val="0"/>
          <c:showVal val="1"/>
          <c:showCatName val="0"/>
          <c:showSerName val="0"/>
          <c:showPercent val="0"/>
          <c:showBubbleSize val="0"/>
        </c:dLbls>
        <c:gapWidth val="150"/>
        <c:overlap val="-25"/>
        <c:axId val="668401168"/>
        <c:axId val="668401728"/>
      </c:barChart>
      <c:catAx>
        <c:axId val="668401168"/>
        <c:scaling>
          <c:orientation val="minMax"/>
        </c:scaling>
        <c:delete val="0"/>
        <c:axPos val="b"/>
        <c:numFmt formatCode="General" sourceLinked="0"/>
        <c:majorTickMark val="none"/>
        <c:minorTickMark val="none"/>
        <c:tickLblPos val="nextTo"/>
        <c:txPr>
          <a:bodyPr/>
          <a:lstStyle/>
          <a:p>
            <a:pPr>
              <a:defRPr sz="900" baseline="0"/>
            </a:pPr>
            <a:endParaRPr lang="es-EC"/>
          </a:p>
        </c:txPr>
        <c:crossAx val="668401728"/>
        <c:crosses val="autoZero"/>
        <c:auto val="1"/>
        <c:lblAlgn val="ctr"/>
        <c:lblOffset val="100"/>
        <c:noMultiLvlLbl val="0"/>
      </c:catAx>
      <c:valAx>
        <c:axId val="668401728"/>
        <c:scaling>
          <c:orientation val="minMax"/>
          <c:max val="8"/>
          <c:min val="0"/>
        </c:scaling>
        <c:delete val="1"/>
        <c:axPos val="l"/>
        <c:numFmt formatCode="#,##0" sourceLinked="0"/>
        <c:majorTickMark val="out"/>
        <c:minorTickMark val="none"/>
        <c:tickLblPos val="none"/>
        <c:crossAx val="668401168"/>
        <c:crosses val="autoZero"/>
        <c:crossBetween val="between"/>
      </c:valAx>
      <c:spPr>
        <a:noFill/>
        <a:ln>
          <a:noFill/>
        </a:ln>
      </c:spPr>
    </c:plotArea>
    <c:legend>
      <c:legendPos val="t"/>
      <c:overlay val="0"/>
      <c:txPr>
        <a:bodyPr/>
        <a:lstStyle/>
        <a:p>
          <a:pPr>
            <a:defRPr sz="1000"/>
          </a:pPr>
          <a:endParaRPr lang="es-EC"/>
        </a:p>
      </c:txPr>
    </c:legend>
    <c:plotVisOnly val="1"/>
    <c:dispBlanksAs val="gap"/>
    <c:showDLblsOverMax val="0"/>
  </c:chart>
  <c:spPr>
    <a:noFill/>
    <a:ln>
      <a:noFill/>
    </a:ln>
  </c:spPr>
  <c:txPr>
    <a:bodyPr/>
    <a:lstStyle/>
    <a:p>
      <a:pPr>
        <a:defRPr sz="800" baseline="0"/>
      </a:pPr>
      <a:endParaRPr lang="es-EC"/>
    </a:p>
  </c:tx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Año 2011</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'g8'!$A$2:$A$17</c:f>
              <c:strCache>
                <c:ptCount val="16"/>
                <c:pt idx="0">
                  <c:v>Trabajadoras Sociales</c:v>
                </c:pt>
                <c:pt idx="1">
                  <c:v>Post-Gradistas</c:v>
                </c:pt>
                <c:pt idx="2">
                  <c:v>Bioquímicos y Quimicos Farmacéuticos</c:v>
                </c:pt>
                <c:pt idx="3">
                  <c:v>Otros Profecionales 1/</c:v>
                </c:pt>
                <c:pt idx="4">
                  <c:v>Estadística y Registros Médicos</c:v>
                </c:pt>
                <c:pt idx="5">
                  <c:v>Obstetrices</c:v>
                </c:pt>
                <c:pt idx="6">
                  <c:v>Rurales</c:v>
                </c:pt>
                <c:pt idx="7">
                  <c:v>Residentes</c:v>
                </c:pt>
                <c:pt idx="8">
                  <c:v>Auxiliares Servico Técnico 2/</c:v>
                </c:pt>
                <c:pt idx="9">
                  <c:v>Odontólogos</c:v>
                </c:pt>
                <c:pt idx="10">
                  <c:v>Licenciados y/o Tecnólogos</c:v>
                </c:pt>
                <c:pt idx="11">
                  <c:v>Personal Administrativo</c:v>
                </c:pt>
                <c:pt idx="12">
                  <c:v>Enfermeras</c:v>
                </c:pt>
                <c:pt idx="13">
                  <c:v>Personal de Servicio</c:v>
                </c:pt>
                <c:pt idx="14">
                  <c:v>Auxiliares de Enfermería</c:v>
                </c:pt>
                <c:pt idx="15">
                  <c:v>Especializados y Generales</c:v>
                </c:pt>
              </c:strCache>
            </c:strRef>
          </c:cat>
          <c:val>
            <c:numRef>
              <c:f>'g8'!$B$2:$B$17</c:f>
              <c:numCache>
                <c:formatCode>General</c:formatCode>
                <c:ptCount val="16"/>
                <c:pt idx="0">
                  <c:v>0.63</c:v>
                </c:pt>
                <c:pt idx="1">
                  <c:v>0.65</c:v>
                </c:pt>
                <c:pt idx="2">
                  <c:v>0.78</c:v>
                </c:pt>
                <c:pt idx="3">
                  <c:v>1.1499999999999999</c:v>
                </c:pt>
                <c:pt idx="4">
                  <c:v>1.75</c:v>
                </c:pt>
                <c:pt idx="5">
                  <c:v>1.99</c:v>
                </c:pt>
                <c:pt idx="6">
                  <c:v>2.0499999999999998</c:v>
                </c:pt>
                <c:pt idx="7">
                  <c:v>3.6</c:v>
                </c:pt>
                <c:pt idx="8">
                  <c:v>3.99</c:v>
                </c:pt>
                <c:pt idx="9">
                  <c:v>4</c:v>
                </c:pt>
                <c:pt idx="10">
                  <c:v>5.04</c:v>
                </c:pt>
                <c:pt idx="11">
                  <c:v>8.85</c:v>
                </c:pt>
                <c:pt idx="12">
                  <c:v>12.21</c:v>
                </c:pt>
                <c:pt idx="13">
                  <c:v>12.5</c:v>
                </c:pt>
                <c:pt idx="14">
                  <c:v>16.36</c:v>
                </c:pt>
                <c:pt idx="15">
                  <c:v>24.46</c:v>
                </c:pt>
              </c:numCache>
            </c:numRef>
          </c:val>
        </c:ser>
        <c:dLbls>
          <c:showLegendKey val="0"/>
          <c:showVal val="1"/>
          <c:showCatName val="0"/>
          <c:showSerName val="0"/>
          <c:showPercent val="0"/>
          <c:showBubbleSize val="0"/>
        </c:dLbls>
        <c:gapWidth val="75"/>
        <c:axId val="661405216"/>
        <c:axId val="661405776"/>
      </c:barChart>
      <c:catAx>
        <c:axId val="661405216"/>
        <c:scaling>
          <c:orientation val="minMax"/>
        </c:scaling>
        <c:delete val="0"/>
        <c:axPos val="b"/>
        <c:numFmt formatCode="General" sourceLinked="0"/>
        <c:majorTickMark val="none"/>
        <c:minorTickMark val="none"/>
        <c:tickLblPos val="nextTo"/>
        <c:crossAx val="661405776"/>
        <c:crosses val="autoZero"/>
        <c:auto val="1"/>
        <c:lblAlgn val="ctr"/>
        <c:lblOffset val="100"/>
        <c:noMultiLvlLbl val="0"/>
      </c:catAx>
      <c:valAx>
        <c:axId val="661405776"/>
        <c:scaling>
          <c:orientation val="minMax"/>
        </c:scaling>
        <c:delete val="1"/>
        <c:axPos val="l"/>
        <c:numFmt formatCode="General" sourceLinked="1"/>
        <c:majorTickMark val="none"/>
        <c:minorTickMark val="none"/>
        <c:tickLblPos val="none"/>
        <c:crossAx val="661405216"/>
        <c:crosses val="autoZero"/>
        <c:crossBetween val="between"/>
      </c:valAx>
    </c:plotArea>
    <c:legend>
      <c:legendPos val="b"/>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000764206631599E-2"/>
          <c:y val="0.10584327051656776"/>
          <c:w val="0.97983193228784204"/>
          <c:h val="0.60171729631892645"/>
        </c:manualLayout>
      </c:layout>
      <c:barChart>
        <c:barDir val="col"/>
        <c:grouping val="clustered"/>
        <c:varyColors val="0"/>
        <c:ser>
          <c:idx val="0"/>
          <c:order val="0"/>
          <c:tx>
            <c:strRef>
              <c:f>'2.1.10'!$A$5</c:f>
              <c:strCache>
                <c:ptCount val="1"/>
                <c:pt idx="0">
                  <c:v>Año 2013</c:v>
                </c:pt>
              </c:strCache>
            </c:strRef>
          </c:tx>
          <c:spPr>
            <a:ln w="19050"/>
          </c:spPr>
          <c:invertIfNegative val="0"/>
          <c:dLbls>
            <c:spPr>
              <a:noFill/>
              <a:ln>
                <a:noFill/>
              </a:ln>
              <a:effectLst/>
            </c:spPr>
            <c:txPr>
              <a:bodyPr/>
              <a:lstStyle/>
              <a:p>
                <a:pPr>
                  <a:defRPr sz="900" b="0"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'2.1.10'!$C$4:$AA$4</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'2.1.10'!$C$8:$Z$8</c:f>
              <c:numCache>
                <c:formatCode>#,##0.00</c:formatCode>
                <c:ptCount val="24"/>
                <c:pt idx="0">
                  <c:v>13.032040403161965</c:v>
                </c:pt>
                <c:pt idx="1">
                  <c:v>12.139114249296943</c:v>
                </c:pt>
                <c:pt idx="2">
                  <c:v>10.068312093607222</c:v>
                </c:pt>
                <c:pt idx="3">
                  <c:v>13.64186978523961</c:v>
                </c:pt>
                <c:pt idx="4">
                  <c:v>5.6480902254285574</c:v>
                </c:pt>
                <c:pt idx="5">
                  <c:v>9.3542896535455817</c:v>
                </c:pt>
                <c:pt idx="6">
                  <c:v>12.137521587449109</c:v>
                </c:pt>
                <c:pt idx="7">
                  <c:v>11.825917540539368</c:v>
                </c:pt>
                <c:pt idx="8">
                  <c:v>16.251830006140285</c:v>
                </c:pt>
                <c:pt idx="9">
                  <c:v>9.1528974985756033</c:v>
                </c:pt>
                <c:pt idx="10">
                  <c:v>4.267322974324113</c:v>
                </c:pt>
                <c:pt idx="11">
                  <c:v>9.6265687174778076</c:v>
                </c:pt>
                <c:pt idx="12">
                  <c:v>6.5575463417152893</c:v>
                </c:pt>
                <c:pt idx="13">
                  <c:v>7.7531681897575933</c:v>
                </c:pt>
                <c:pt idx="14">
                  <c:v>4.7400290104031164</c:v>
                </c:pt>
                <c:pt idx="15">
                  <c:v>8.9291130664278295</c:v>
                </c:pt>
                <c:pt idx="16">
                  <c:v>4.7896077194458071</c:v>
                </c:pt>
                <c:pt idx="17">
                  <c:v>13.946917550873186</c:v>
                </c:pt>
                <c:pt idx="18">
                  <c:v>15.591655415704892</c:v>
                </c:pt>
                <c:pt idx="19">
                  <c:v>12.18568870333676</c:v>
                </c:pt>
                <c:pt idx="20">
                  <c:v>11.881110981262905</c:v>
                </c:pt>
                <c:pt idx="21">
                  <c:v>6.4364856788193645</c:v>
                </c:pt>
                <c:pt idx="22">
                  <c:v>11.433813964315547</c:v>
                </c:pt>
                <c:pt idx="23">
                  <c:v>14.642857142857142</c:v>
                </c:pt>
              </c:numCache>
            </c:numRef>
          </c:val>
        </c:ser>
        <c:ser>
          <c:idx val="1"/>
          <c:order val="1"/>
          <c:tx>
            <c:strRef>
              <c:f>'2.1.10'!$A$9</c:f>
              <c:strCache>
                <c:ptCount val="1"/>
                <c:pt idx="0">
                  <c:v>Año 2004</c:v>
                </c:pt>
              </c:strCache>
            </c:strRef>
          </c:tx>
          <c:spPr>
            <a:ln w="19050">
              <a:solidFill>
                <a:schemeClr val="accent2"/>
              </a:solidFill>
            </a:ln>
          </c:spPr>
          <c:invertIfNegative val="0"/>
          <c:dLbls>
            <c:spPr>
              <a:noFill/>
              <a:ln>
                <a:noFill/>
              </a:ln>
              <a:effectLst/>
            </c:spPr>
            <c:txPr>
              <a:bodyPr/>
              <a:lstStyle/>
              <a:p>
                <a:pPr>
                  <a:defRPr sz="900" b="1"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'2.1.10'!$C$4:$AA$4</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'2.1.10'!$C$12:$Z$12</c:f>
              <c:numCache>
                <c:formatCode>#,##0.00</c:formatCode>
                <c:ptCount val="24"/>
                <c:pt idx="0">
                  <c:v>6.816847050927092</c:v>
                </c:pt>
                <c:pt idx="1">
                  <c:v>5.7382066191579586</c:v>
                </c:pt>
                <c:pt idx="2">
                  <c:v>3.9749000692257881</c:v>
                </c:pt>
                <c:pt idx="3">
                  <c:v>4.7917702861718006</c:v>
                </c:pt>
                <c:pt idx="4">
                  <c:v>2.8227884488389017</c:v>
                </c:pt>
                <c:pt idx="5">
                  <c:v>6.6379550567397896</c:v>
                </c:pt>
                <c:pt idx="6">
                  <c:v>6.1529361124534896</c:v>
                </c:pt>
                <c:pt idx="7">
                  <c:v>6.0490289716650745</c:v>
                </c:pt>
                <c:pt idx="8">
                  <c:v>10.470415651250493</c:v>
                </c:pt>
                <c:pt idx="9">
                  <c:v>5.2122653704948547</c:v>
                </c:pt>
                <c:pt idx="10">
                  <c:v>2.2763137252489334</c:v>
                </c:pt>
                <c:pt idx="11">
                  <c:v>3.5424189127881323</c:v>
                </c:pt>
                <c:pt idx="12">
                  <c:v>1.7375799235051126</c:v>
                </c:pt>
                <c:pt idx="13">
                  <c:v>4.4339864917675946</c:v>
                </c:pt>
                <c:pt idx="14">
                  <c:v>1.674557384036901</c:v>
                </c:pt>
                <c:pt idx="15">
                  <c:v>3.7813098979046327</c:v>
                </c:pt>
                <c:pt idx="16">
                  <c:v>1.599369179040081</c:v>
                </c:pt>
                <c:pt idx="17">
                  <c:v>4.5036448990496547</c:v>
                </c:pt>
                <c:pt idx="18">
                  <c:v>5.538141178294917</c:v>
                </c:pt>
                <c:pt idx="19">
                  <c:v>7.7161576340857758</c:v>
                </c:pt>
                <c:pt idx="20">
                  <c:v>4.6941745294090031</c:v>
                </c:pt>
                <c:pt idx="21">
                  <c:v>3.6931341279167365</c:v>
                </c:pt>
                <c:pt idx="22">
                  <c:v>1.9281754639672211</c:v>
                </c:pt>
                <c:pt idx="23">
                  <c:v>1.4040342584359058</c:v>
                </c:pt>
              </c:numCache>
            </c:numRef>
          </c:val>
        </c:ser>
        <c:dLbls>
          <c:showLegendKey val="0"/>
          <c:showVal val="1"/>
          <c:showCatName val="0"/>
          <c:showSerName val="0"/>
          <c:showPercent val="0"/>
          <c:showBubbleSize val="0"/>
        </c:dLbls>
        <c:gapWidth val="150"/>
        <c:overlap val="-25"/>
        <c:axId val="668405088"/>
        <c:axId val="668405648"/>
      </c:barChart>
      <c:catAx>
        <c:axId val="66840508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EC"/>
          </a:p>
        </c:txPr>
        <c:crossAx val="668405648"/>
        <c:crosses val="autoZero"/>
        <c:auto val="1"/>
        <c:lblAlgn val="ctr"/>
        <c:lblOffset val="100"/>
        <c:noMultiLvlLbl val="0"/>
      </c:catAx>
      <c:valAx>
        <c:axId val="668405648"/>
        <c:scaling>
          <c:orientation val="minMax"/>
        </c:scaling>
        <c:delete val="1"/>
        <c:axPos val="l"/>
        <c:numFmt formatCode="#,##0.00" sourceLinked="1"/>
        <c:majorTickMark val="none"/>
        <c:minorTickMark val="none"/>
        <c:tickLblPos val="nextTo"/>
        <c:crossAx val="668405088"/>
        <c:crosses val="autoZero"/>
        <c:crossBetween val="between"/>
      </c:valAx>
      <c:spPr>
        <a:noFill/>
        <a:ln w="25400">
          <a:noFill/>
        </a:ln>
      </c:spPr>
    </c:plotArea>
    <c:legend>
      <c:legendPos val="t"/>
      <c:overlay val="0"/>
      <c:txPr>
        <a:bodyPr/>
        <a:lstStyle/>
        <a:p>
          <a:pPr>
            <a:defRPr sz="1000"/>
          </a:pPr>
          <a:endParaRPr lang="es-EC"/>
        </a:p>
      </c:txPr>
    </c:legend>
    <c:plotVisOnly val="1"/>
    <c:dispBlanksAs val="gap"/>
    <c:showDLblsOverMax val="0"/>
  </c:chart>
  <c:spPr>
    <a:noFill/>
    <a:ln>
      <a:noFill/>
    </a:ln>
  </c:spPr>
  <c:txPr>
    <a:bodyPr/>
    <a:lstStyle/>
    <a:p>
      <a:pPr>
        <a:defRPr sz="900" b="0" i="0" u="none" strike="noStrike" baseline="0">
          <a:solidFill>
            <a:srgbClr val="000000"/>
          </a:solidFill>
          <a:latin typeface="Calibri"/>
          <a:ea typeface="Calibri"/>
          <a:cs typeface="Calibri"/>
        </a:defRPr>
      </a:pPr>
      <a:endParaRPr lang="es-EC"/>
    </a:p>
  </c:txPr>
  <c:printSettings>
    <c:headerFooter/>
    <c:pageMargins b="0.7500000000000091" l="0.70000000000000062" r="0.70000000000000062" t="0.7500000000000091" header="0.30000000000000032" footer="0.30000000000000032"/>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577706408750037E-3"/>
          <c:y val="7.7311349179935318E-2"/>
          <c:w val="0.98332391203781644"/>
          <c:h val="0.6021154060693702"/>
        </c:manualLayout>
      </c:layout>
      <c:barChart>
        <c:barDir val="col"/>
        <c:grouping val="clustered"/>
        <c:varyColors val="0"/>
        <c:ser>
          <c:idx val="1"/>
          <c:order val="0"/>
          <c:tx>
            <c:strRef>
              <c:f>'2.1.11'!$A$9</c:f>
              <c:strCache>
                <c:ptCount val="1"/>
                <c:pt idx="0">
                  <c:v>Año 2004</c:v>
                </c:pt>
              </c:strCache>
            </c:strRef>
          </c:tx>
          <c:spPr>
            <a:ln w="19050">
              <a:solidFill>
                <a:schemeClr val="accent2"/>
              </a:solidFill>
            </a:ln>
          </c:spPr>
          <c:invertIfNegative val="0"/>
          <c:dLbls>
            <c:dLbl>
              <c:idx val="0"/>
              <c:layout>
                <c:manualLayout>
                  <c:x val="-5.521472659362961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b="0"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'2.1.11'!$C$4:$AA$4</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'2.1.11'!$C$12:$Z$12</c:f>
              <c:numCache>
                <c:formatCode>#,##0.00</c:formatCode>
                <c:ptCount val="24"/>
                <c:pt idx="0">
                  <c:v>0.22473122145913488</c:v>
                </c:pt>
                <c:pt idx="1">
                  <c:v>0.65579504218948104</c:v>
                </c:pt>
                <c:pt idx="2">
                  <c:v>0.49127978383689513</c:v>
                </c:pt>
                <c:pt idx="3">
                  <c:v>2.7294894035155823</c:v>
                </c:pt>
                <c:pt idx="4">
                  <c:v>1.3725485118207503</c:v>
                </c:pt>
                <c:pt idx="5">
                  <c:v>1.1780671090459696</c:v>
                </c:pt>
                <c:pt idx="6">
                  <c:v>0.55455647365460636</c:v>
                </c:pt>
                <c:pt idx="7">
                  <c:v>0.43207349797607675</c:v>
                </c:pt>
                <c:pt idx="8">
                  <c:v>0.87643462988931398</c:v>
                </c:pt>
                <c:pt idx="9">
                  <c:v>0.97212885878277056</c:v>
                </c:pt>
                <c:pt idx="10">
                  <c:v>0.73826391089154597</c:v>
                </c:pt>
                <c:pt idx="11">
                  <c:v>0.73023547763615004</c:v>
                </c:pt>
                <c:pt idx="12">
                  <c:v>1.3238704179086569</c:v>
                </c:pt>
                <c:pt idx="13">
                  <c:v>0.71696004240642353</c:v>
                </c:pt>
                <c:pt idx="14">
                  <c:v>0.95491288841773703</c:v>
                </c:pt>
                <c:pt idx="15">
                  <c:v>0.36815999005968031</c:v>
                </c:pt>
                <c:pt idx="16">
                  <c:v>1.1158389621209868</c:v>
                </c:pt>
                <c:pt idx="17">
                  <c:v>0.68699667951604904</c:v>
                </c:pt>
                <c:pt idx="18">
                  <c:v>0.22152564713179668</c:v>
                </c:pt>
                <c:pt idx="19">
                  <c:v>1.4029377516519592</c:v>
                </c:pt>
                <c:pt idx="20">
                  <c:v>0.70412617941135047</c:v>
                </c:pt>
                <c:pt idx="21">
                  <c:v>1.2086620782272957</c:v>
                </c:pt>
                <c:pt idx="22">
                  <c:v>0.57845263919016632</c:v>
                </c:pt>
                <c:pt idx="23">
                  <c:v>0.46801141947863528</c:v>
                </c:pt>
              </c:numCache>
            </c:numRef>
          </c:val>
        </c:ser>
        <c:ser>
          <c:idx val="0"/>
          <c:order val="1"/>
          <c:tx>
            <c:strRef>
              <c:f>'2.1.11'!$A$5</c:f>
              <c:strCache>
                <c:ptCount val="1"/>
                <c:pt idx="0">
                  <c:v>Año 2013</c:v>
                </c:pt>
              </c:strCache>
            </c:strRef>
          </c:tx>
          <c:spPr>
            <a:ln w="19050">
              <a:solidFill>
                <a:schemeClr val="accent1"/>
              </a:solidFill>
            </a:ln>
          </c:spPr>
          <c:invertIfNegative val="0"/>
          <c:dLbls>
            <c:dLbl>
              <c:idx val="0"/>
              <c:layout>
                <c:manualLayout>
                  <c:x val="4.6012272161358014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809817729086406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7607363296814806E-3"/>
                  <c:y val="6.0232013720606712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154143417945523E-3"/>
                  <c:y val="0"/>
                </c:manualLayout>
              </c:layout>
              <c:showLegendKey val="0"/>
              <c:showVal val="1"/>
              <c:showCatName val="0"/>
              <c:showSerName val="0"/>
              <c:showPercent val="0"/>
              <c:showBubbleSize val="0"/>
              <c:extLst>
                <c:ext xmlns:c15="http://schemas.microsoft.com/office/drawing/2012/chart" uri="{CE6537A1-D6FC-4f65-9D91-7224C49458BB}"/>
              </c:extLst>
            </c:dLbl>
            <c:dLbl>
              <c:idx val="24"/>
              <c:delete val="1"/>
              <c:extLst>
                <c:ext xmlns:c15="http://schemas.microsoft.com/office/drawing/2012/chart" uri="{CE6537A1-D6FC-4f65-9D91-7224C49458BB}"/>
              </c:extLst>
            </c:dLbl>
            <c:spPr>
              <a:noFill/>
              <a:ln>
                <a:noFill/>
              </a:ln>
              <a:effectLst/>
            </c:spPr>
            <c:txPr>
              <a:bodyPr/>
              <a:lstStyle/>
              <a:p>
                <a:pPr>
                  <a:defRPr sz="900" b="1"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'2.1.11'!$C$4:$AA$4</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'2.1.11'!$C$8:$Z$8</c:f>
              <c:numCache>
                <c:formatCode>#,##0.00</c:formatCode>
                <c:ptCount val="24"/>
                <c:pt idx="0">
                  <c:v>0.21741382419406616</c:v>
                </c:pt>
                <c:pt idx="1">
                  <c:v>1.3150707103405022</c:v>
                </c:pt>
                <c:pt idx="2">
                  <c:v>0.24067678311411689</c:v>
                </c:pt>
                <c:pt idx="3">
                  <c:v>3.7925530108342485</c:v>
                </c:pt>
                <c:pt idx="4">
                  <c:v>1.1701222777780278</c:v>
                </c:pt>
                <c:pt idx="5">
                  <c:v>1.1387830882577228</c:v>
                </c:pt>
                <c:pt idx="6">
                  <c:v>0.85540628330593715</c:v>
                </c:pt>
                <c:pt idx="7">
                  <c:v>0.61915798641567377</c:v>
                </c:pt>
                <c:pt idx="8">
                  <c:v>1.0651155950204787</c:v>
                </c:pt>
                <c:pt idx="9">
                  <c:v>1.0476207980297376</c:v>
                </c:pt>
                <c:pt idx="10">
                  <c:v>1.5134110548475053</c:v>
                </c:pt>
                <c:pt idx="11">
                  <c:v>1.9436792164064891</c:v>
                </c:pt>
                <c:pt idx="12">
                  <c:v>2.5817111581556258</c:v>
                </c:pt>
                <c:pt idx="13">
                  <c:v>1.4961369139363008</c:v>
                </c:pt>
                <c:pt idx="14">
                  <c:v>1.9720421446789906</c:v>
                </c:pt>
                <c:pt idx="15">
                  <c:v>0.70887615183854524</c:v>
                </c:pt>
                <c:pt idx="16">
                  <c:v>2.4824186350786195</c:v>
                </c:pt>
                <c:pt idx="17">
                  <c:v>0.6011602392617752</c:v>
                </c:pt>
                <c:pt idx="18">
                  <c:v>4.6165236705718389</c:v>
                </c:pt>
                <c:pt idx="19">
                  <c:v>3.284837824377735</c:v>
                </c:pt>
                <c:pt idx="20">
                  <c:v>0.48693077792061079</c:v>
                </c:pt>
                <c:pt idx="21">
                  <c:v>2.1454952262731215</c:v>
                </c:pt>
                <c:pt idx="22">
                  <c:v>2.6701721234030313</c:v>
                </c:pt>
                <c:pt idx="23">
                  <c:v>1.4285714285714286</c:v>
                </c:pt>
              </c:numCache>
            </c:numRef>
          </c:val>
        </c:ser>
        <c:dLbls>
          <c:showLegendKey val="0"/>
          <c:showVal val="1"/>
          <c:showCatName val="0"/>
          <c:showSerName val="0"/>
          <c:showPercent val="0"/>
          <c:showBubbleSize val="0"/>
        </c:dLbls>
        <c:gapWidth val="150"/>
        <c:overlap val="-25"/>
        <c:axId val="668409008"/>
        <c:axId val="668409568"/>
      </c:barChart>
      <c:catAx>
        <c:axId val="66840900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EC"/>
          </a:p>
        </c:txPr>
        <c:crossAx val="668409568"/>
        <c:crosses val="autoZero"/>
        <c:auto val="1"/>
        <c:lblAlgn val="ctr"/>
        <c:lblOffset val="100"/>
        <c:noMultiLvlLbl val="0"/>
      </c:catAx>
      <c:valAx>
        <c:axId val="668409568"/>
        <c:scaling>
          <c:orientation val="minMax"/>
        </c:scaling>
        <c:delete val="1"/>
        <c:axPos val="l"/>
        <c:numFmt formatCode="#,##0.00" sourceLinked="1"/>
        <c:majorTickMark val="out"/>
        <c:minorTickMark val="none"/>
        <c:tickLblPos val="none"/>
        <c:crossAx val="668409008"/>
        <c:crosses val="autoZero"/>
        <c:crossBetween val="between"/>
      </c:valAx>
      <c:spPr>
        <a:noFill/>
        <a:ln w="25400">
          <a:noFill/>
        </a:ln>
      </c:spPr>
    </c:plotArea>
    <c:legend>
      <c:legendPos val="t"/>
      <c:legendEntry>
        <c:idx val="1"/>
        <c:txPr>
          <a:bodyPr/>
          <a:lstStyle/>
          <a:p>
            <a:pPr>
              <a:defRPr sz="1000" b="1" i="0" u="none" strike="noStrike" baseline="0">
                <a:solidFill>
                  <a:srgbClr val="000000"/>
                </a:solidFill>
                <a:latin typeface="Calibri"/>
                <a:ea typeface="Calibri"/>
                <a:cs typeface="Calibri"/>
              </a:defRPr>
            </a:pPr>
            <a:endParaRPr lang="es-EC"/>
          </a:p>
        </c:txPr>
      </c:legendEntry>
      <c:overlay val="0"/>
      <c:txPr>
        <a:bodyPr/>
        <a:lstStyle/>
        <a:p>
          <a:pPr>
            <a:defRPr sz="1000" b="0" i="0" u="none" strike="noStrike" baseline="0">
              <a:solidFill>
                <a:srgbClr val="000000"/>
              </a:solidFill>
              <a:latin typeface="Calibri"/>
              <a:ea typeface="Calibri"/>
              <a:cs typeface="Calibri"/>
            </a:defRPr>
          </a:pPr>
          <a:endParaRPr lang="es-EC"/>
        </a:p>
      </c:txPr>
    </c:legend>
    <c:plotVisOnly val="1"/>
    <c:dispBlanksAs val="gap"/>
    <c:showDLblsOverMax val="0"/>
  </c:chart>
  <c:spPr>
    <a:noFill/>
    <a:ln>
      <a:noFill/>
    </a:ln>
  </c:spPr>
  <c:txPr>
    <a:bodyPr/>
    <a:lstStyle/>
    <a:p>
      <a:pPr>
        <a:defRPr sz="900" b="0" i="0" u="none" strike="noStrike" baseline="0">
          <a:solidFill>
            <a:srgbClr val="000000"/>
          </a:solidFill>
          <a:latin typeface="Calibri"/>
          <a:ea typeface="Calibri"/>
          <a:cs typeface="Calibri"/>
        </a:defRPr>
      </a:pPr>
      <a:endParaRPr lang="es-EC"/>
    </a:p>
  </c:txPr>
  <c:printSettings>
    <c:headerFooter/>
    <c:pageMargins b="0.7500000000000091" l="0.70000000000000062" r="0.70000000000000062" t="0.750000000000009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'2.1.12'!$A$9</c:f>
              <c:strCache>
                <c:ptCount val="1"/>
                <c:pt idx="0">
                  <c:v>Año 2004</c:v>
                </c:pt>
              </c:strCache>
            </c:strRef>
          </c:tx>
          <c:spPr>
            <a:ln w="19050"/>
          </c:spPr>
          <c:invertIfNegative val="0"/>
          <c:dLbls>
            <c:dLbl>
              <c:idx val="1"/>
              <c:layout>
                <c:manualLayout>
                  <c:x val="0"/>
                  <c:y val="6.627999854914648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7788499324761348E-3"/>
                  <c:y val="1.325599970982929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7051332433015128E-3"/>
                  <c:y val="9.9419997823719727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7.4102664866030257E-3"/>
                  <c:y val="3.313999927457324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b="0"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'2.1.12'!$C$4:$AA$4</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'2.1.12'!$C$12:$Z$12</c:f>
              <c:numCache>
                <c:formatCode>#,##0.00</c:formatCode>
                <c:ptCount val="24"/>
                <c:pt idx="0">
                  <c:v>10.562367408579339</c:v>
                </c:pt>
                <c:pt idx="1">
                  <c:v>8.9625322432562413</c:v>
                </c:pt>
                <c:pt idx="2">
                  <c:v>11.567405819432349</c:v>
                </c:pt>
                <c:pt idx="3">
                  <c:v>8.9769873715623589</c:v>
                </c:pt>
                <c:pt idx="4">
                  <c:v>7.8986282284024307</c:v>
                </c:pt>
                <c:pt idx="5">
                  <c:v>8.7222276342826586</c:v>
                </c:pt>
                <c:pt idx="6">
                  <c:v>7.8430129845437184</c:v>
                </c:pt>
                <c:pt idx="7">
                  <c:v>12.712057124664573</c:v>
                </c:pt>
                <c:pt idx="8">
                  <c:v>12.223284911029122</c:v>
                </c:pt>
                <c:pt idx="9">
                  <c:v>8.5009566161642276</c:v>
                </c:pt>
                <c:pt idx="10">
                  <c:v>7.9363370420841193</c:v>
                </c:pt>
                <c:pt idx="11">
                  <c:v>8.4520872305120349</c:v>
                </c:pt>
                <c:pt idx="12">
                  <c:v>7.2399163479379682</c:v>
                </c:pt>
                <c:pt idx="13">
                  <c:v>12.03258759694387</c:v>
                </c:pt>
                <c:pt idx="14">
                  <c:v>6.1169782127628949</c:v>
                </c:pt>
                <c:pt idx="15">
                  <c:v>7.9384497856618559</c:v>
                </c:pt>
                <c:pt idx="16">
                  <c:v>5.7651679709584309</c:v>
                </c:pt>
                <c:pt idx="17">
                  <c:v>14.045265447883668</c:v>
                </c:pt>
                <c:pt idx="18">
                  <c:v>11.630096474419325</c:v>
                </c:pt>
                <c:pt idx="19">
                  <c:v>14.450258842015179</c:v>
                </c:pt>
                <c:pt idx="20">
                  <c:v>13.965169224991786</c:v>
                </c:pt>
                <c:pt idx="21">
                  <c:v>5.1032398858485806</c:v>
                </c:pt>
                <c:pt idx="22">
                  <c:v>3.8563509279344421</c:v>
                </c:pt>
                <c:pt idx="23">
                  <c:v>5.1481256142649885</c:v>
                </c:pt>
              </c:numCache>
            </c:numRef>
          </c:val>
        </c:ser>
        <c:ser>
          <c:idx val="0"/>
          <c:order val="1"/>
          <c:tx>
            <c:strRef>
              <c:f>'2.1.12'!$A$5</c:f>
              <c:strCache>
                <c:ptCount val="1"/>
                <c:pt idx="0">
                  <c:v>Año 2013</c:v>
                </c:pt>
              </c:strCache>
            </c:strRef>
          </c:tx>
          <c:spPr>
            <a:ln w="19050"/>
          </c:spPr>
          <c:invertIfNegative val="0"/>
          <c:dLbls>
            <c:dLbl>
              <c:idx val="0"/>
              <c:layout>
                <c:manualLayout>
                  <c:x val="7.4102664866030257E-3"/>
                  <c:y val="-9.941999782371972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5699996372866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788499324761348E-3"/>
                  <c:y val="3.3139999274573242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1.8525666216507564E-3"/>
                  <c:y val="-3.3139999274573242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3.7051332433015128E-3"/>
                  <c:y val="6.6279998549146485E-3"/>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2.7788499324761348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90" b="1"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'2.1.12'!$C$4:$AA$4</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'2.1.12'!$C$8:$Z$8</c:f>
              <c:numCache>
                <c:formatCode>#,##0.00</c:formatCode>
                <c:ptCount val="24"/>
                <c:pt idx="0">
                  <c:v>10.704433579437255</c:v>
                </c:pt>
                <c:pt idx="1">
                  <c:v>9.104335686972707</c:v>
                </c:pt>
                <c:pt idx="2">
                  <c:v>12.675643910676822</c:v>
                </c:pt>
                <c:pt idx="3">
                  <c:v>8.4907903227632424</c:v>
                </c:pt>
                <c:pt idx="4">
                  <c:v>6.9982313151724354</c:v>
                </c:pt>
                <c:pt idx="5">
                  <c:v>10.350724855771089</c:v>
                </c:pt>
                <c:pt idx="6">
                  <c:v>8.6234200992733676</c:v>
                </c:pt>
                <c:pt idx="7">
                  <c:v>13.22934230974823</c:v>
                </c:pt>
                <c:pt idx="8">
                  <c:v>14.752909052882989</c:v>
                </c:pt>
                <c:pt idx="9">
                  <c:v>8.6934146924222091</c:v>
                </c:pt>
                <c:pt idx="10">
                  <c:v>9.1548963809627768</c:v>
                </c:pt>
                <c:pt idx="11">
                  <c:v>10.651974288337923</c:v>
                </c:pt>
                <c:pt idx="12">
                  <c:v>8.1582072597717765</c:v>
                </c:pt>
                <c:pt idx="13">
                  <c:v>14.55012071276669</c:v>
                </c:pt>
                <c:pt idx="14">
                  <c:v>7.543655191994934</c:v>
                </c:pt>
                <c:pt idx="15">
                  <c:v>9.583460283509563</c:v>
                </c:pt>
                <c:pt idx="16">
                  <c:v>8.1481741080815873</c:v>
                </c:pt>
                <c:pt idx="17">
                  <c:v>14.067149598725539</c:v>
                </c:pt>
                <c:pt idx="18">
                  <c:v>11.062235965332519</c:v>
                </c:pt>
                <c:pt idx="19">
                  <c:v>8.0531507952486407</c:v>
                </c:pt>
                <c:pt idx="20">
                  <c:v>11.491566358926415</c:v>
                </c:pt>
                <c:pt idx="21">
                  <c:v>7.7135661706486029</c:v>
                </c:pt>
                <c:pt idx="22">
                  <c:v>9.8590970710265768</c:v>
                </c:pt>
                <c:pt idx="23">
                  <c:v>6.0714285714285712</c:v>
                </c:pt>
              </c:numCache>
            </c:numRef>
          </c:val>
        </c:ser>
        <c:dLbls>
          <c:showLegendKey val="0"/>
          <c:showVal val="1"/>
          <c:showCatName val="0"/>
          <c:showSerName val="0"/>
          <c:showPercent val="0"/>
          <c:showBubbleSize val="0"/>
        </c:dLbls>
        <c:gapWidth val="150"/>
        <c:overlap val="-25"/>
        <c:axId val="668412928"/>
        <c:axId val="668413488"/>
      </c:barChart>
      <c:catAx>
        <c:axId val="66841292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EC"/>
          </a:p>
        </c:txPr>
        <c:crossAx val="668413488"/>
        <c:crosses val="autoZero"/>
        <c:auto val="1"/>
        <c:lblAlgn val="ctr"/>
        <c:lblOffset val="100"/>
        <c:noMultiLvlLbl val="0"/>
      </c:catAx>
      <c:valAx>
        <c:axId val="668413488"/>
        <c:scaling>
          <c:orientation val="minMax"/>
        </c:scaling>
        <c:delete val="1"/>
        <c:axPos val="l"/>
        <c:numFmt formatCode="#,##0.00" sourceLinked="1"/>
        <c:majorTickMark val="none"/>
        <c:minorTickMark val="none"/>
        <c:tickLblPos val="nextTo"/>
        <c:crossAx val="668412928"/>
        <c:crosses val="autoZero"/>
        <c:crossBetween val="between"/>
      </c:valAx>
      <c:spPr>
        <a:noFill/>
        <a:ln w="25400">
          <a:noFill/>
        </a:ln>
      </c:spPr>
    </c:plotArea>
    <c:legend>
      <c:legendPos val="t"/>
      <c:legendEntry>
        <c:idx val="1"/>
        <c:txPr>
          <a:bodyPr/>
          <a:lstStyle/>
          <a:p>
            <a:pPr>
              <a:defRPr sz="1000" b="1" i="0" u="none" strike="noStrike" baseline="0">
                <a:solidFill>
                  <a:srgbClr val="000000"/>
                </a:solidFill>
                <a:latin typeface="Calibri"/>
                <a:ea typeface="Calibri"/>
                <a:cs typeface="Calibri"/>
              </a:defRPr>
            </a:pPr>
            <a:endParaRPr lang="es-EC"/>
          </a:p>
        </c:txPr>
      </c:legendEntry>
      <c:overlay val="0"/>
      <c:txPr>
        <a:bodyPr/>
        <a:lstStyle/>
        <a:p>
          <a:pPr>
            <a:defRPr sz="1000" b="0" i="0" u="none" strike="noStrike" baseline="0">
              <a:solidFill>
                <a:srgbClr val="000000"/>
              </a:solidFill>
              <a:latin typeface="Calibri"/>
              <a:ea typeface="Calibri"/>
              <a:cs typeface="Calibri"/>
            </a:defRPr>
          </a:pPr>
          <a:endParaRPr lang="es-EC"/>
        </a:p>
      </c:txPr>
    </c:legend>
    <c:plotVisOnly val="1"/>
    <c:dispBlanksAs val="gap"/>
    <c:showDLblsOverMax val="0"/>
  </c:chart>
  <c:spPr>
    <a:noFill/>
    <a:ln>
      <a:noFill/>
    </a:ln>
  </c:spPr>
  <c:txPr>
    <a:bodyPr/>
    <a:lstStyle/>
    <a:p>
      <a:pPr>
        <a:defRPr sz="900" b="0" i="0" u="none" strike="noStrike" baseline="0">
          <a:solidFill>
            <a:srgbClr val="000000"/>
          </a:solidFill>
          <a:latin typeface="Calibri"/>
          <a:ea typeface="Calibri"/>
          <a:cs typeface="Calibri"/>
        </a:defRPr>
      </a:pPr>
      <a:endParaRPr lang="es-EC"/>
    </a:p>
  </c:txPr>
  <c:printSettings>
    <c:headerFooter/>
    <c:pageMargins b="0.75000000000000933" l="0.70000000000000062" r="0.70000000000000062" t="0.75000000000000933"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a:t>Número de profesionales médicos 2/</a:t>
            </a:r>
          </a:p>
        </c:rich>
      </c:tx>
      <c:overlay val="0"/>
    </c:title>
    <c:autoTitleDeleted val="0"/>
    <c:plotArea>
      <c:layout/>
      <c:barChart>
        <c:barDir val="col"/>
        <c:grouping val="clustered"/>
        <c:varyColors val="0"/>
        <c:ser>
          <c:idx val="0"/>
          <c:order val="0"/>
          <c:tx>
            <c:strRef>
              <c:f>'1.1.1'!$C$5</c:f>
              <c:strCache>
                <c:ptCount val="1"/>
                <c:pt idx="0">
                  <c:v>2000</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'1.1.1'!$E$5:$J$5</c:f>
              <c:numCache>
                <c:formatCode>#,##0</c:formatCode>
                <c:ptCount val="6"/>
                <c:pt idx="0">
                  <c:v>11749</c:v>
                </c:pt>
                <c:pt idx="1">
                  <c:v>2062</c:v>
                </c:pt>
                <c:pt idx="2">
                  <c:v>0</c:v>
                </c:pt>
                <c:pt idx="3">
                  <c:v>6320</c:v>
                </c:pt>
                <c:pt idx="4">
                  <c:v>1037</c:v>
                </c:pt>
                <c:pt idx="5">
                  <c:v>13229</c:v>
                </c:pt>
              </c:numCache>
            </c:numRef>
          </c:val>
        </c:ser>
        <c:ser>
          <c:idx val="1"/>
          <c:order val="1"/>
          <c:tx>
            <c:strRef>
              <c:f>'1.1.1'!$C$6</c:f>
              <c:strCache>
                <c:ptCount val="1"/>
                <c:pt idx="0">
                  <c:v>2001</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'1.1.1'!$E$6:$J$6</c:f>
              <c:numCache>
                <c:formatCode>#,##0</c:formatCode>
                <c:ptCount val="6"/>
                <c:pt idx="0">
                  <c:v>12629</c:v>
                </c:pt>
                <c:pt idx="1">
                  <c:v>2118</c:v>
                </c:pt>
                <c:pt idx="2">
                  <c:v>0</c:v>
                </c:pt>
                <c:pt idx="3">
                  <c:v>6406</c:v>
                </c:pt>
                <c:pt idx="4">
                  <c:v>1057</c:v>
                </c:pt>
                <c:pt idx="5">
                  <c:v>12984</c:v>
                </c:pt>
              </c:numCache>
            </c:numRef>
          </c:val>
        </c:ser>
        <c:ser>
          <c:idx val="2"/>
          <c:order val="2"/>
          <c:tx>
            <c:strRef>
              <c:f>'1.1.1'!$C$7</c:f>
              <c:strCache>
                <c:ptCount val="1"/>
                <c:pt idx="0">
                  <c:v>2002</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'1.1.1'!$E$7:$J$7</c:f>
              <c:numCache>
                <c:formatCode>#,##0</c:formatCode>
                <c:ptCount val="6"/>
                <c:pt idx="0">
                  <c:v>12859</c:v>
                </c:pt>
                <c:pt idx="1">
                  <c:v>2230</c:v>
                </c:pt>
                <c:pt idx="2">
                  <c:v>0</c:v>
                </c:pt>
                <c:pt idx="3">
                  <c:v>6875</c:v>
                </c:pt>
                <c:pt idx="4">
                  <c:v>1090</c:v>
                </c:pt>
                <c:pt idx="5">
                  <c:v>13424</c:v>
                </c:pt>
              </c:numCache>
            </c:numRef>
          </c:val>
        </c:ser>
        <c:ser>
          <c:idx val="3"/>
          <c:order val="3"/>
          <c:tx>
            <c:strRef>
              <c:f>'1.1.1'!$C$8</c:f>
              <c:strCache>
                <c:ptCount val="1"/>
                <c:pt idx="0">
                  <c:v>2003</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'1.1.1'!$E$8:$J$8</c:f>
              <c:numCache>
                <c:formatCode>#,##0</c:formatCode>
                <c:ptCount val="6"/>
                <c:pt idx="0">
                  <c:v>12466</c:v>
                </c:pt>
                <c:pt idx="1">
                  <c:v>2213</c:v>
                </c:pt>
                <c:pt idx="2">
                  <c:v>0</c:v>
                </c:pt>
                <c:pt idx="3">
                  <c:v>6767</c:v>
                </c:pt>
                <c:pt idx="4">
                  <c:v>1024</c:v>
                </c:pt>
                <c:pt idx="5">
                  <c:v>12581</c:v>
                </c:pt>
              </c:numCache>
            </c:numRef>
          </c:val>
        </c:ser>
        <c:ser>
          <c:idx val="4"/>
          <c:order val="4"/>
          <c:tx>
            <c:strRef>
              <c:f>'1.1.1'!$C$9</c:f>
              <c:strCache>
                <c:ptCount val="1"/>
                <c:pt idx="0">
                  <c:v>2004</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'1.1.1'!$E$9:$J$9</c:f>
              <c:numCache>
                <c:formatCode>#,##0</c:formatCode>
                <c:ptCount val="6"/>
                <c:pt idx="0">
                  <c:v>13888</c:v>
                </c:pt>
                <c:pt idx="1">
                  <c:v>2281</c:v>
                </c:pt>
                <c:pt idx="2">
                  <c:v>0</c:v>
                </c:pt>
                <c:pt idx="3">
                  <c:v>7176</c:v>
                </c:pt>
                <c:pt idx="4">
                  <c:v>1059</c:v>
                </c:pt>
                <c:pt idx="5">
                  <c:v>13623</c:v>
                </c:pt>
              </c:numCache>
            </c:numRef>
          </c:val>
        </c:ser>
        <c:ser>
          <c:idx val="5"/>
          <c:order val="5"/>
          <c:tx>
            <c:strRef>
              <c:f>'1.1.1'!$C$10</c:f>
              <c:strCache>
                <c:ptCount val="1"/>
                <c:pt idx="0">
                  <c:v>2005</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'1.1.1'!$E$10:$J$10</c:f>
              <c:numCache>
                <c:formatCode>#,##0</c:formatCode>
                <c:ptCount val="6"/>
                <c:pt idx="0">
                  <c:v>14464</c:v>
                </c:pt>
                <c:pt idx="1">
                  <c:v>2377</c:v>
                </c:pt>
                <c:pt idx="2">
                  <c:v>0</c:v>
                </c:pt>
                <c:pt idx="3">
                  <c:v>7714</c:v>
                </c:pt>
                <c:pt idx="4">
                  <c:v>1237</c:v>
                </c:pt>
                <c:pt idx="5">
                  <c:v>14785</c:v>
                </c:pt>
              </c:numCache>
            </c:numRef>
          </c:val>
        </c:ser>
        <c:ser>
          <c:idx val="6"/>
          <c:order val="6"/>
          <c:tx>
            <c:strRef>
              <c:f>'1.1.1'!$C$11</c:f>
              <c:strCache>
                <c:ptCount val="1"/>
                <c:pt idx="0">
                  <c:v>2006</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'1.1.1'!$E$11:$J$11</c:f>
              <c:numCache>
                <c:formatCode>#,##0</c:formatCode>
                <c:ptCount val="6"/>
                <c:pt idx="0">
                  <c:v>14664</c:v>
                </c:pt>
                <c:pt idx="1">
                  <c:v>2636</c:v>
                </c:pt>
                <c:pt idx="2">
                  <c:v>374</c:v>
                </c:pt>
                <c:pt idx="3">
                  <c:v>7499</c:v>
                </c:pt>
                <c:pt idx="4">
                  <c:v>1487</c:v>
                </c:pt>
                <c:pt idx="5">
                  <c:v>13923</c:v>
                </c:pt>
              </c:numCache>
            </c:numRef>
          </c:val>
        </c:ser>
        <c:ser>
          <c:idx val="7"/>
          <c:order val="7"/>
          <c:tx>
            <c:strRef>
              <c:f>'1.1.1'!$C$12</c:f>
              <c:strCache>
                <c:ptCount val="1"/>
                <c:pt idx="0">
                  <c:v>2007</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'1.1.1'!$E$12:$J$12</c:f>
              <c:numCache>
                <c:formatCode>#,##0</c:formatCode>
                <c:ptCount val="6"/>
                <c:pt idx="0">
                  <c:v>16297</c:v>
                </c:pt>
                <c:pt idx="1">
                  <c:v>3009</c:v>
                </c:pt>
                <c:pt idx="2">
                  <c:v>397</c:v>
                </c:pt>
                <c:pt idx="3">
                  <c:v>8816</c:v>
                </c:pt>
                <c:pt idx="4">
                  <c:v>1415</c:v>
                </c:pt>
                <c:pt idx="5">
                  <c:v>14235</c:v>
                </c:pt>
              </c:numCache>
            </c:numRef>
          </c:val>
        </c:ser>
        <c:ser>
          <c:idx val="8"/>
          <c:order val="8"/>
          <c:tx>
            <c:strRef>
              <c:f>'1.1.1'!$C$13</c:f>
              <c:strCache>
                <c:ptCount val="1"/>
                <c:pt idx="0">
                  <c:v>2008</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'1.1.1'!$E$13:$J$13</c:f>
              <c:numCache>
                <c:formatCode>#,##0</c:formatCode>
                <c:ptCount val="6"/>
                <c:pt idx="0">
                  <c:v>15968</c:v>
                </c:pt>
                <c:pt idx="1">
                  <c:v>3145</c:v>
                </c:pt>
                <c:pt idx="2">
                  <c:v>494</c:v>
                </c:pt>
                <c:pt idx="3">
                  <c:v>9037</c:v>
                </c:pt>
                <c:pt idx="4">
                  <c:v>1586</c:v>
                </c:pt>
                <c:pt idx="5">
                  <c:v>14891</c:v>
                </c:pt>
              </c:numCache>
            </c:numRef>
          </c:val>
        </c:ser>
        <c:ser>
          <c:idx val="9"/>
          <c:order val="9"/>
          <c:tx>
            <c:strRef>
              <c:f>'1.1.1'!$C$14</c:f>
              <c:strCache>
                <c:ptCount val="1"/>
                <c:pt idx="0">
                  <c:v>2009</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'1.1.1'!$E$14:$J$14</c:f>
              <c:numCache>
                <c:formatCode>#,##0</c:formatCode>
                <c:ptCount val="6"/>
                <c:pt idx="0">
                  <c:v>18024</c:v>
                </c:pt>
                <c:pt idx="1">
                  <c:v>3363</c:v>
                </c:pt>
                <c:pt idx="2">
                  <c:v>528</c:v>
                </c:pt>
                <c:pt idx="3">
                  <c:v>10757</c:v>
                </c:pt>
                <c:pt idx="4">
                  <c:v>1556</c:v>
                </c:pt>
                <c:pt idx="5">
                  <c:v>15451</c:v>
                </c:pt>
              </c:numCache>
            </c:numRef>
          </c:val>
        </c:ser>
        <c:ser>
          <c:idx val="10"/>
          <c:order val="10"/>
          <c:tx>
            <c:strRef>
              <c:f>'1.1.1'!$C$15</c:f>
              <c:strCache>
                <c:ptCount val="1"/>
                <c:pt idx="0">
                  <c:v>2010</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'1.1.1'!$E$15:$J$15</c:f>
              <c:numCache>
                <c:formatCode>#,##0</c:formatCode>
                <c:ptCount val="6"/>
                <c:pt idx="0">
                  <c:v>19344</c:v>
                </c:pt>
                <c:pt idx="1">
                  <c:v>3534</c:v>
                </c:pt>
                <c:pt idx="2">
                  <c:v>523</c:v>
                </c:pt>
                <c:pt idx="3">
                  <c:v>11634</c:v>
                </c:pt>
                <c:pt idx="4">
                  <c:v>1861</c:v>
                </c:pt>
                <c:pt idx="5">
                  <c:v>16270</c:v>
                </c:pt>
              </c:numCache>
            </c:numRef>
          </c:val>
        </c:ser>
        <c:ser>
          <c:idx val="11"/>
          <c:order val="11"/>
          <c:tx>
            <c:strRef>
              <c:f>'1.1.1'!$C$16</c:f>
              <c:strCache>
                <c:ptCount val="1"/>
                <c:pt idx="0">
                  <c:v>2011</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'1.1.1'!$E$16:$J$16</c:f>
              <c:numCache>
                <c:formatCode>#,##0</c:formatCode>
                <c:ptCount val="6"/>
                <c:pt idx="0">
                  <c:v>21174</c:v>
                </c:pt>
                <c:pt idx="1">
                  <c:v>4183</c:v>
                </c:pt>
                <c:pt idx="2">
                  <c:v>561</c:v>
                </c:pt>
                <c:pt idx="3">
                  <c:v>12668</c:v>
                </c:pt>
                <c:pt idx="4">
                  <c:v>2098</c:v>
                </c:pt>
                <c:pt idx="5">
                  <c:v>16869</c:v>
                </c:pt>
              </c:numCache>
            </c:numRef>
          </c:val>
        </c:ser>
        <c:ser>
          <c:idx val="12"/>
          <c:order val="12"/>
          <c:tx>
            <c:strRef>
              <c:f>'1.1.1'!$C$17</c:f>
              <c:strCache>
                <c:ptCount val="1"/>
                <c:pt idx="0">
                  <c:v>2012</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'1.1.1'!$E$17:$J$17</c:f>
              <c:numCache>
                <c:formatCode>#,##0</c:formatCode>
                <c:ptCount val="6"/>
                <c:pt idx="0">
                  <c:v>24302</c:v>
                </c:pt>
                <c:pt idx="1">
                  <c:v>3870.0000000000009</c:v>
                </c:pt>
                <c:pt idx="2">
                  <c:v>739.00000000000011</c:v>
                </c:pt>
                <c:pt idx="3">
                  <c:v>14071.000000000009</c:v>
                </c:pt>
                <c:pt idx="4">
                  <c:v>2239.0000000000009</c:v>
                </c:pt>
                <c:pt idx="5">
                  <c:v>17648</c:v>
                </c:pt>
              </c:numCache>
            </c:numRef>
          </c:val>
        </c:ser>
        <c:ser>
          <c:idx val="13"/>
          <c:order val="13"/>
          <c:tx>
            <c:strRef>
              <c:f>'1.1.1'!$C$18</c:f>
              <c:strCache>
                <c:ptCount val="1"/>
                <c:pt idx="0">
                  <c:v>2013</c:v>
                </c:pt>
              </c:strCache>
            </c:strRef>
          </c:tx>
          <c:invertIfNegative val="0"/>
          <c:cat>
            <c:strRef>
              <c:f>'1.1.1'!$E$4:$J$4</c:f>
              <c:strCache>
                <c:ptCount val="6"/>
                <c:pt idx="0">
                  <c:v>Médicos</c:v>
                </c:pt>
                <c:pt idx="1">
                  <c:v>Odontólogos</c:v>
                </c:pt>
                <c:pt idx="2">
                  <c:v>Psicólogos</c:v>
                </c:pt>
                <c:pt idx="3">
                  <c:v>Enfermeras</c:v>
                </c:pt>
                <c:pt idx="4">
                  <c:v>Obstetrices</c:v>
                </c:pt>
                <c:pt idx="5">
                  <c:v>Aux. de Enfermería</c:v>
                </c:pt>
              </c:strCache>
            </c:strRef>
          </c:cat>
          <c:val>
            <c:numRef>
              <c:f>'1.1.1'!$E$18:$J$18</c:f>
              <c:numCache>
                <c:formatCode>#,##0</c:formatCode>
                <c:ptCount val="6"/>
                <c:pt idx="0">
                  <c:v>25999.800000000032</c:v>
                </c:pt>
                <c:pt idx="1">
                  <c:v>4162.0000000000082</c:v>
                </c:pt>
                <c:pt idx="2">
                  <c:v>980.99999999999602</c:v>
                </c:pt>
                <c:pt idx="3">
                  <c:v>15775.999999999985</c:v>
                </c:pt>
                <c:pt idx="4">
                  <c:v>2119.9999999999964</c:v>
                </c:pt>
                <c:pt idx="5">
                  <c:v>18466.000000000058</c:v>
                </c:pt>
              </c:numCache>
            </c:numRef>
          </c:val>
        </c:ser>
        <c:dLbls>
          <c:showLegendKey val="0"/>
          <c:showVal val="0"/>
          <c:showCatName val="0"/>
          <c:showSerName val="0"/>
          <c:showPercent val="0"/>
          <c:showBubbleSize val="0"/>
        </c:dLbls>
        <c:gapWidth val="150"/>
        <c:axId val="424745712"/>
        <c:axId val="424746272"/>
      </c:barChart>
      <c:catAx>
        <c:axId val="424745712"/>
        <c:scaling>
          <c:orientation val="minMax"/>
        </c:scaling>
        <c:delete val="0"/>
        <c:axPos val="b"/>
        <c:numFmt formatCode="General" sourceLinked="0"/>
        <c:majorTickMark val="out"/>
        <c:minorTickMark val="none"/>
        <c:tickLblPos val="nextTo"/>
        <c:crossAx val="424746272"/>
        <c:crosses val="autoZero"/>
        <c:auto val="1"/>
        <c:lblAlgn val="ctr"/>
        <c:lblOffset val="100"/>
        <c:noMultiLvlLbl val="0"/>
      </c:catAx>
      <c:valAx>
        <c:axId val="424746272"/>
        <c:scaling>
          <c:orientation val="minMax"/>
        </c:scaling>
        <c:delete val="0"/>
        <c:axPos val="l"/>
        <c:numFmt formatCode="#,##0" sourceLinked="1"/>
        <c:majorTickMark val="out"/>
        <c:minorTickMark val="none"/>
        <c:tickLblPos val="nextTo"/>
        <c:crossAx val="4247457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a:t>Tasa de profesionales médicos 3/</a:t>
            </a:r>
          </a:p>
        </c:rich>
      </c:tx>
      <c:overlay val="0"/>
    </c:title>
    <c:autoTitleDeleted val="0"/>
    <c:plotArea>
      <c:layout/>
      <c:barChart>
        <c:barDir val="col"/>
        <c:grouping val="clustered"/>
        <c:varyColors val="0"/>
        <c:ser>
          <c:idx val="0"/>
          <c:order val="0"/>
          <c:tx>
            <c:strRef>
              <c:f>'1.1.1'!$C$5</c:f>
              <c:strCache>
                <c:ptCount val="1"/>
                <c:pt idx="0">
                  <c:v>2000</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'1.1.1'!$K$5:$P$5</c:f>
              <c:numCache>
                <c:formatCode>#,##0.00</c:formatCode>
                <c:ptCount val="6"/>
                <c:pt idx="0">
                  <c:v>9.3757905262141481</c:v>
                </c:pt>
                <c:pt idx="1">
                  <c:v>1.6454915367310898</c:v>
                </c:pt>
                <c:pt idx="2">
                  <c:v>0</c:v>
                </c:pt>
                <c:pt idx="3">
                  <c:v>5.0434076198547464</c:v>
                </c:pt>
                <c:pt idx="4">
                  <c:v>0.82753381357426781</c:v>
                </c:pt>
                <c:pt idx="5">
                  <c:v>10.55684167769912</c:v>
                </c:pt>
              </c:numCache>
            </c:numRef>
          </c:val>
        </c:ser>
        <c:ser>
          <c:idx val="1"/>
          <c:order val="1"/>
          <c:tx>
            <c:strRef>
              <c:f>'1.1.1'!$C$6</c:f>
              <c:strCache>
                <c:ptCount val="1"/>
                <c:pt idx="0">
                  <c:v>2001</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'1.1.1'!$K$6:$P$6</c:f>
              <c:numCache>
                <c:formatCode>#,##0.00</c:formatCode>
                <c:ptCount val="6"/>
                <c:pt idx="0">
                  <c:v>9.8552398013407139</c:v>
                </c:pt>
                <c:pt idx="1">
                  <c:v>1.6528147833747435</c:v>
                </c:pt>
                <c:pt idx="2">
                  <c:v>0</c:v>
                </c:pt>
                <c:pt idx="3">
                  <c:v>4.9990233721900879</c:v>
                </c:pt>
                <c:pt idx="4">
                  <c:v>0.82484666006945417</c:v>
                </c:pt>
                <c:pt idx="5">
                  <c:v>10.132269663521091</c:v>
                </c:pt>
              </c:numCache>
            </c:numRef>
          </c:val>
        </c:ser>
        <c:ser>
          <c:idx val="2"/>
          <c:order val="2"/>
          <c:tx>
            <c:strRef>
              <c:f>'1.1.1'!$C$7</c:f>
              <c:strCache>
                <c:ptCount val="1"/>
                <c:pt idx="0">
                  <c:v>2002</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'1.1.1'!$K$7:$P$7</c:f>
              <c:numCache>
                <c:formatCode>#,##0.00</c:formatCode>
                <c:ptCount val="6"/>
                <c:pt idx="0">
                  <c:v>9.8208832501739227</c:v>
                </c:pt>
                <c:pt idx="1">
                  <c:v>1.7031316313778557</c:v>
                </c:pt>
                <c:pt idx="2">
                  <c:v>0</c:v>
                </c:pt>
                <c:pt idx="3">
                  <c:v>5.2506860832837479</c:v>
                </c:pt>
                <c:pt idx="4">
                  <c:v>0.8324724117497142</c:v>
                </c:pt>
                <c:pt idx="5">
                  <c:v>10.252394179200151</c:v>
                </c:pt>
              </c:numCache>
            </c:numRef>
          </c:val>
        </c:ser>
        <c:ser>
          <c:idx val="3"/>
          <c:order val="3"/>
          <c:tx>
            <c:strRef>
              <c:f>'1.1.1'!$C$8</c:f>
              <c:strCache>
                <c:ptCount val="1"/>
                <c:pt idx="0">
                  <c:v>2003</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'1.1.1'!$K$8:$P$8</c:f>
              <c:numCache>
                <c:formatCode>#,##0.00</c:formatCode>
                <c:ptCount val="6"/>
                <c:pt idx="0">
                  <c:v>9.3591574806253206</c:v>
                </c:pt>
                <c:pt idx="1">
                  <c:v>1.6614644236021043</c:v>
                </c:pt>
                <c:pt idx="2">
                  <c:v>0</c:v>
                </c:pt>
                <c:pt idx="3">
                  <c:v>5.0804924331294359</c:v>
                </c:pt>
                <c:pt idx="4">
                  <c:v>0.76879329858497747</c:v>
                </c:pt>
                <c:pt idx="5">
                  <c:v>9.445496571775001</c:v>
                </c:pt>
              </c:numCache>
            </c:numRef>
          </c:val>
        </c:ser>
        <c:ser>
          <c:idx val="4"/>
          <c:order val="4"/>
          <c:tx>
            <c:strRef>
              <c:f>'1.1.1'!$C$9</c:f>
              <c:strCache>
                <c:ptCount val="1"/>
                <c:pt idx="0">
                  <c:v>2004</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'1.1.1'!$K$9:$P$9</c:f>
              <c:numCache>
                <c:formatCode>#,##0.00</c:formatCode>
                <c:ptCount val="6"/>
                <c:pt idx="0">
                  <c:v>10.248028409352949</c:v>
                </c:pt>
                <c:pt idx="1">
                  <c:v>1.6831619240879951</c:v>
                </c:pt>
                <c:pt idx="2">
                  <c:v>0</c:v>
                </c:pt>
                <c:pt idx="3">
                  <c:v>5.2952082276437755</c:v>
                </c:pt>
                <c:pt idx="4">
                  <c:v>0.78144168242401879</c:v>
                </c:pt>
                <c:pt idx="5">
                  <c:v>10.052483512429092</c:v>
                </c:pt>
              </c:numCache>
            </c:numRef>
          </c:val>
        </c:ser>
        <c:ser>
          <c:idx val="5"/>
          <c:order val="5"/>
          <c:tx>
            <c:strRef>
              <c:f>'1.1.1'!$C$10</c:f>
              <c:strCache>
                <c:ptCount val="1"/>
                <c:pt idx="0">
                  <c:v>2005</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'1.1.1'!$K$10:$P$10</c:f>
              <c:numCache>
                <c:formatCode>#,##0.00</c:formatCode>
                <c:ptCount val="6"/>
                <c:pt idx="0">
                  <c:v>10.541277548325059</c:v>
                </c:pt>
                <c:pt idx="1">
                  <c:v>1.7323435240852232</c:v>
                </c:pt>
                <c:pt idx="2">
                  <c:v>0</c:v>
                </c:pt>
                <c:pt idx="3">
                  <c:v>5.6219175198962601</c:v>
                </c:pt>
                <c:pt idx="4">
                  <c:v>0.90151827483947033</c:v>
                </c:pt>
                <c:pt idx="5">
                  <c:v>10.775220447454783</c:v>
                </c:pt>
              </c:numCache>
            </c:numRef>
          </c:val>
        </c:ser>
        <c:ser>
          <c:idx val="6"/>
          <c:order val="6"/>
          <c:tx>
            <c:strRef>
              <c:f>'1.1.1'!$C$11</c:f>
              <c:strCache>
                <c:ptCount val="1"/>
                <c:pt idx="0">
                  <c:v>2006</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'1.1.1'!$K$11:$P$11</c:f>
              <c:numCache>
                <c:formatCode>#,##0.00</c:formatCode>
                <c:ptCount val="6"/>
                <c:pt idx="0">
                  <c:v>10.50083332104035</c:v>
                </c:pt>
                <c:pt idx="1">
                  <c:v>1.8876293394887045</c:v>
                </c:pt>
                <c:pt idx="2">
                  <c:v>0.26781994422184197</c:v>
                </c:pt>
                <c:pt idx="3">
                  <c:v>5.3700047104801953</c:v>
                </c:pt>
                <c:pt idx="4">
                  <c:v>1.0648349119194627</c:v>
                </c:pt>
                <c:pt idx="5">
                  <c:v>9.9702061053494813</c:v>
                </c:pt>
              </c:numCache>
            </c:numRef>
          </c:val>
        </c:ser>
        <c:ser>
          <c:idx val="7"/>
          <c:order val="7"/>
          <c:tx>
            <c:strRef>
              <c:f>'1.1.1'!$C$12</c:f>
              <c:strCache>
                <c:ptCount val="1"/>
                <c:pt idx="0">
                  <c:v>2007</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'1.1.1'!$K$12:$P$12</c:f>
              <c:numCache>
                <c:formatCode>#,##0.00</c:formatCode>
                <c:ptCount val="6"/>
                <c:pt idx="0">
                  <c:v>11.464664534925195</c:v>
                </c:pt>
                <c:pt idx="1">
                  <c:v>2.1167807317659637</c:v>
                </c:pt>
                <c:pt idx="2">
                  <c:v>0.27928280176506731</c:v>
                </c:pt>
                <c:pt idx="3">
                  <c:v>6.2019072553169607</c:v>
                </c:pt>
                <c:pt idx="4">
                  <c:v>0.99542862593846415</c:v>
                </c:pt>
                <c:pt idx="5">
                  <c:v>10.014082325253735</c:v>
                </c:pt>
              </c:numCache>
            </c:numRef>
          </c:val>
        </c:ser>
        <c:ser>
          <c:idx val="8"/>
          <c:order val="8"/>
          <c:tx>
            <c:strRef>
              <c:f>'1.1.1'!$C$13</c:f>
              <c:strCache>
                <c:ptCount val="1"/>
                <c:pt idx="0">
                  <c:v>2008</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'1.1.1'!$K$13:$P$13</c:f>
              <c:numCache>
                <c:formatCode>#,##0.00</c:formatCode>
                <c:ptCount val="6"/>
                <c:pt idx="0">
                  <c:v>11.033048637655487</c:v>
                </c:pt>
                <c:pt idx="1">
                  <c:v>2.173029682203564</c:v>
                </c:pt>
                <c:pt idx="2">
                  <c:v>0.34132803275311946</c:v>
                </c:pt>
                <c:pt idx="3">
                  <c:v>6.2440919675909718</c:v>
                </c:pt>
                <c:pt idx="4">
                  <c:v>1.0958426314705414</c:v>
                </c:pt>
                <c:pt idx="5">
                  <c:v>10.28889825045891</c:v>
                </c:pt>
              </c:numCache>
            </c:numRef>
          </c:val>
        </c:ser>
        <c:ser>
          <c:idx val="9"/>
          <c:order val="9"/>
          <c:tx>
            <c:strRef>
              <c:f>'1.1.1'!$C$14</c:f>
              <c:strCache>
                <c:ptCount val="1"/>
                <c:pt idx="0">
                  <c:v>2009</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'1.1.1'!$K$14:$P$14</c:f>
              <c:numCache>
                <c:formatCode>#,##0.00</c:formatCode>
                <c:ptCount val="6"/>
                <c:pt idx="0">
                  <c:v>12.229218876963635</c:v>
                </c:pt>
                <c:pt idx="1">
                  <c:v>2.2817833490473096</c:v>
                </c:pt>
                <c:pt idx="2">
                  <c:v>0.35824609226790943</c:v>
                </c:pt>
                <c:pt idx="3">
                  <c:v>7.2985856335717836</c:v>
                </c:pt>
                <c:pt idx="4">
                  <c:v>1.0557403779713392</c:v>
                </c:pt>
                <c:pt idx="5">
                  <c:v>10.483447673544449</c:v>
                </c:pt>
              </c:numCache>
            </c:numRef>
          </c:val>
        </c:ser>
        <c:ser>
          <c:idx val="10"/>
          <c:order val="10"/>
          <c:tx>
            <c:strRef>
              <c:f>'1.1.1'!$C$15</c:f>
              <c:strCache>
                <c:ptCount val="1"/>
                <c:pt idx="0">
                  <c:v>2010</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'1.1.1'!$K$15:$P$15</c:f>
              <c:numCache>
                <c:formatCode>#,##0.00</c:formatCode>
                <c:ptCount val="6"/>
                <c:pt idx="0">
                  <c:v>12.885495743869598</c:v>
                </c:pt>
                <c:pt idx="1">
                  <c:v>2.354080953206946</c:v>
                </c:pt>
                <c:pt idx="2">
                  <c:v>0.34838266511806243</c:v>
                </c:pt>
                <c:pt idx="3">
                  <c:v>7.7496824588595379</c:v>
                </c:pt>
                <c:pt idx="4">
                  <c:v>1.23965609901475</c:v>
                </c:pt>
                <c:pt idx="5">
                  <c:v>10.837831666292304</c:v>
                </c:pt>
              </c:numCache>
            </c:numRef>
          </c:val>
        </c:ser>
        <c:ser>
          <c:idx val="11"/>
          <c:order val="11"/>
          <c:tx>
            <c:strRef>
              <c:f>'1.1.1'!$C$16</c:f>
              <c:strCache>
                <c:ptCount val="1"/>
                <c:pt idx="0">
                  <c:v>2011</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'1.1.1'!$K$16:$P$16</c:f>
              <c:numCache>
                <c:formatCode>#,##0.00</c:formatCode>
                <c:ptCount val="6"/>
                <c:pt idx="0">
                  <c:v>13.869646415720872</c:v>
                </c:pt>
                <c:pt idx="1">
                  <c:v>2.7399986283631055</c:v>
                </c:pt>
                <c:pt idx="2">
                  <c:v>0.36747292147064364</c:v>
                </c:pt>
                <c:pt idx="3">
                  <c:v>8.297944686613393</c:v>
                </c:pt>
                <c:pt idx="4">
                  <c:v>1.3742570218278261</c:v>
                </c:pt>
                <c:pt idx="5">
                  <c:v>11.049733889996949</c:v>
                </c:pt>
              </c:numCache>
            </c:numRef>
          </c:val>
        </c:ser>
        <c:ser>
          <c:idx val="12"/>
          <c:order val="12"/>
          <c:tx>
            <c:strRef>
              <c:f>'1.1.1'!$C$17</c:f>
              <c:strCache>
                <c:ptCount val="1"/>
                <c:pt idx="0">
                  <c:v>2012</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'1.1.1'!$K$17:$P$17</c:f>
              <c:numCache>
                <c:formatCode>#,##0.00</c:formatCode>
                <c:ptCount val="6"/>
                <c:pt idx="0">
                  <c:v>15.657523532835217</c:v>
                </c:pt>
                <c:pt idx="1">
                  <c:v>2.4934003815353591</c:v>
                </c:pt>
                <c:pt idx="2">
                  <c:v>0.4761299436575272</c:v>
                </c:pt>
                <c:pt idx="3">
                  <c:v>9.0657976146212018</c:v>
                </c:pt>
                <c:pt idx="4">
                  <c:v>1.4425642000665815</c:v>
                </c:pt>
                <c:pt idx="5">
                  <c:v>11.370421171404653</c:v>
                </c:pt>
              </c:numCache>
            </c:numRef>
          </c:val>
        </c:ser>
        <c:ser>
          <c:idx val="13"/>
          <c:order val="13"/>
          <c:tx>
            <c:strRef>
              <c:f>'1.1.1'!$C$18</c:f>
              <c:strCache>
                <c:ptCount val="1"/>
                <c:pt idx="0">
                  <c:v>2013</c:v>
                </c:pt>
              </c:strCache>
            </c:strRef>
          </c:tx>
          <c:invertIfNegative val="0"/>
          <c:cat>
            <c:strRef>
              <c:f>'1.1.1'!$K$4:$P$4</c:f>
              <c:strCache>
                <c:ptCount val="6"/>
                <c:pt idx="0">
                  <c:v>Médicos</c:v>
                </c:pt>
                <c:pt idx="1">
                  <c:v>Odontólogos</c:v>
                </c:pt>
                <c:pt idx="2">
                  <c:v>Psicólogos</c:v>
                </c:pt>
                <c:pt idx="3">
                  <c:v>Enfermeras</c:v>
                </c:pt>
                <c:pt idx="4">
                  <c:v>Obstetrices</c:v>
                </c:pt>
                <c:pt idx="5">
                  <c:v>Aux. de Enfermería</c:v>
                </c:pt>
              </c:strCache>
            </c:strRef>
          </c:cat>
          <c:val>
            <c:numRef>
              <c:f>'1.1.1'!$K$18:$P$18</c:f>
              <c:numCache>
                <c:formatCode>#,##0.00</c:formatCode>
                <c:ptCount val="6"/>
                <c:pt idx="0">
                  <c:v>16.481910425325964</c:v>
                </c:pt>
                <c:pt idx="1">
                  <c:v>2.6383938026525859</c:v>
                </c:pt>
                <c:pt idx="2">
                  <c:v>0.62187994243204514</c:v>
                </c:pt>
                <c:pt idx="3">
                  <c:v>10.000793039559605</c:v>
                </c:pt>
                <c:pt idx="4">
                  <c:v>1.3439199571416296</c:v>
                </c:pt>
                <c:pt idx="5">
                  <c:v>11.706049966310118</c:v>
                </c:pt>
              </c:numCache>
            </c:numRef>
          </c:val>
        </c:ser>
        <c:dLbls>
          <c:showLegendKey val="0"/>
          <c:showVal val="0"/>
          <c:showCatName val="0"/>
          <c:showSerName val="0"/>
          <c:showPercent val="0"/>
          <c:showBubbleSize val="0"/>
        </c:dLbls>
        <c:gapWidth val="150"/>
        <c:axId val="424756352"/>
        <c:axId val="424756912"/>
      </c:barChart>
      <c:catAx>
        <c:axId val="424756352"/>
        <c:scaling>
          <c:orientation val="minMax"/>
        </c:scaling>
        <c:delete val="0"/>
        <c:axPos val="b"/>
        <c:numFmt formatCode="General" sourceLinked="0"/>
        <c:majorTickMark val="out"/>
        <c:minorTickMark val="none"/>
        <c:tickLblPos val="nextTo"/>
        <c:crossAx val="424756912"/>
        <c:crosses val="autoZero"/>
        <c:auto val="1"/>
        <c:lblAlgn val="ctr"/>
        <c:lblOffset val="100"/>
        <c:noMultiLvlLbl val="0"/>
      </c:catAx>
      <c:valAx>
        <c:axId val="424756912"/>
        <c:scaling>
          <c:orientation val="minMax"/>
        </c:scaling>
        <c:delete val="0"/>
        <c:axPos val="l"/>
        <c:numFmt formatCode="#,##0.00" sourceLinked="1"/>
        <c:majorTickMark val="out"/>
        <c:minorTickMark val="none"/>
        <c:tickLblPos val="nextTo"/>
        <c:crossAx val="42475635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'1.1.2'!$F$5</c:f>
              <c:strCache>
                <c:ptCount val="1"/>
                <c:pt idx="0">
                  <c:v>Con internación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'1.1.2'!$D$7:$D$20</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'1.1.2'!$F$7:$F$20</c:f>
              <c:numCache>
                <c:formatCode>General</c:formatCode>
                <c:ptCount val="14"/>
                <c:pt idx="0">
                  <c:v>583</c:v>
                </c:pt>
                <c:pt idx="1">
                  <c:v>623</c:v>
                </c:pt>
                <c:pt idx="2">
                  <c:v>642</c:v>
                </c:pt>
                <c:pt idx="3">
                  <c:v>628</c:v>
                </c:pt>
                <c:pt idx="4">
                  <c:v>700</c:v>
                </c:pt>
                <c:pt idx="5">
                  <c:v>743</c:v>
                </c:pt>
                <c:pt idx="6">
                  <c:v>683</c:v>
                </c:pt>
                <c:pt idx="7">
                  <c:v>729</c:v>
                </c:pt>
                <c:pt idx="8">
                  <c:v>714</c:v>
                </c:pt>
                <c:pt idx="9">
                  <c:v>728</c:v>
                </c:pt>
                <c:pt idx="10">
                  <c:v>743</c:v>
                </c:pt>
                <c:pt idx="11">
                  <c:v>753</c:v>
                </c:pt>
                <c:pt idx="12">
                  <c:v>735</c:v>
                </c:pt>
                <c:pt idx="13">
                  <c:v>765</c:v>
                </c:pt>
              </c:numCache>
            </c:numRef>
          </c:val>
        </c:ser>
        <c:ser>
          <c:idx val="1"/>
          <c:order val="1"/>
          <c:tx>
            <c:strRef>
              <c:f>'1.1.2'!$G$5</c:f>
              <c:strCache>
                <c:ptCount val="1"/>
                <c:pt idx="0">
                  <c:v>Sin internación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'1.1.2'!$D$7:$D$20</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'1.1.2'!$G$7:$G$20</c:f>
              <c:numCache>
                <c:formatCode>#,##0</c:formatCode>
                <c:ptCount val="14"/>
                <c:pt idx="0">
                  <c:v>2999</c:v>
                </c:pt>
                <c:pt idx="1">
                  <c:v>3029</c:v>
                </c:pt>
                <c:pt idx="2">
                  <c:v>2981</c:v>
                </c:pt>
                <c:pt idx="3">
                  <c:v>2873</c:v>
                </c:pt>
                <c:pt idx="4">
                  <c:v>3090</c:v>
                </c:pt>
                <c:pt idx="5">
                  <c:v>3169</c:v>
                </c:pt>
                <c:pt idx="6">
                  <c:v>2998</c:v>
                </c:pt>
                <c:pt idx="7">
                  <c:v>3118</c:v>
                </c:pt>
                <c:pt idx="8">
                  <c:v>3099</c:v>
                </c:pt>
                <c:pt idx="9">
                  <c:v>3166</c:v>
                </c:pt>
                <c:pt idx="10">
                  <c:v>3238</c:v>
                </c:pt>
                <c:pt idx="11">
                  <c:v>3279</c:v>
                </c:pt>
                <c:pt idx="12">
                  <c:v>3280</c:v>
                </c:pt>
                <c:pt idx="13">
                  <c:v>3458</c:v>
                </c:pt>
              </c:numCache>
            </c:numRef>
          </c:val>
        </c:ser>
        <c:dLbls>
          <c:showLegendKey val="0"/>
          <c:showVal val="1"/>
          <c:showCatName val="0"/>
          <c:showSerName val="0"/>
          <c:showPercent val="0"/>
          <c:showBubbleSize val="0"/>
        </c:dLbls>
        <c:gapWidth val="75"/>
        <c:overlap val="-40"/>
        <c:axId val="424760272"/>
        <c:axId val="424760832"/>
      </c:barChart>
      <c:catAx>
        <c:axId val="424760272"/>
        <c:scaling>
          <c:orientation val="minMax"/>
        </c:scaling>
        <c:delete val="0"/>
        <c:axPos val="b"/>
        <c:numFmt formatCode="General" sourceLinked="1"/>
        <c:majorTickMark val="none"/>
        <c:minorTickMark val="none"/>
        <c:tickLblPos val="nextTo"/>
        <c:crossAx val="424760832"/>
        <c:crosses val="autoZero"/>
        <c:auto val="1"/>
        <c:lblAlgn val="ctr"/>
        <c:lblOffset val="100"/>
        <c:noMultiLvlLbl val="0"/>
      </c:catAx>
      <c:valAx>
        <c:axId val="424760832"/>
        <c:scaling>
          <c:orientation val="minMax"/>
        </c:scaling>
        <c:delete val="0"/>
        <c:axPos val="l"/>
        <c:numFmt formatCode="General" sourceLinked="1"/>
        <c:majorTickMark val="none"/>
        <c:minorTickMark val="none"/>
        <c:tickLblPos val="none"/>
        <c:crossAx val="424760272"/>
        <c:crosses val="autoZero"/>
        <c:crossBetween val="between"/>
      </c:valAx>
    </c:plotArea>
    <c:legend>
      <c:legendPos val="b"/>
      <c:overlay val="0"/>
    </c:legend>
    <c:plotVisOnly val="1"/>
    <c:dispBlanksAs val="gap"/>
    <c:showDLblsOverMax val="0"/>
  </c:chart>
  <c:spPr>
    <a:noFill/>
    <a:ln>
      <a:noFill/>
    </a:ln>
  </c:spPr>
  <c:printSettings>
    <c:headerFooter>
      <c:oddHeader>&amp;Z&amp;G</c:oddHeader>
    </c:headerFooter>
    <c:pageMargins b="0.75000000000000977" l="0.70000000000000062" r="0.70000000000000062" t="0.75000000000000977"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207440573196566E-3"/>
          <c:y val="0"/>
          <c:w val="0.99627925594268041"/>
          <c:h val="0.5625521996317594"/>
        </c:manualLayout>
      </c:layout>
      <c:barChart>
        <c:barDir val="col"/>
        <c:grouping val="clustered"/>
        <c:varyColors val="0"/>
        <c:ser>
          <c:idx val="0"/>
          <c:order val="0"/>
          <c:tx>
            <c:strRef>
              <c:f>'2.1.1'!$B$92</c:f>
              <c:strCache>
                <c:ptCount val="1"/>
                <c:pt idx="0">
                  <c:v>Con internación</c:v>
                </c:pt>
              </c:strCache>
            </c:strRef>
          </c:tx>
          <c:invertIfNegative val="0"/>
          <c:dLbls>
            <c:spPr>
              <a:noFill/>
              <a:ln>
                <a:noFill/>
              </a:ln>
              <a:effectLst/>
            </c:spPr>
            <c:txPr>
              <a:bodyPr/>
              <a:lstStyle/>
              <a:p>
                <a:pPr>
                  <a:defRPr sz="800" baseline="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'2.1.1'!$A$93:$A$107</c:f>
              <c:strCache>
                <c:ptCount val="15"/>
                <c:pt idx="0">
                  <c:v>Sierra</c:v>
                </c:pt>
                <c:pt idx="1">
                  <c:v>Costa</c:v>
                </c:pt>
                <c:pt idx="2">
                  <c:v>Amazónica</c:v>
                </c:pt>
                <c:pt idx="3">
                  <c:v>Insular</c:v>
                </c:pt>
                <c:pt idx="4">
                  <c:v>Zonas
No Delimitadas</c:v>
                </c:pt>
                <c:pt idx="5">
                  <c:v>Sierra</c:v>
                </c:pt>
                <c:pt idx="6">
                  <c:v>Costa</c:v>
                </c:pt>
                <c:pt idx="7">
                  <c:v>Amazónica</c:v>
                </c:pt>
                <c:pt idx="8">
                  <c:v>Insular</c:v>
                </c:pt>
                <c:pt idx="9">
                  <c:v>Zonas
No Delimitadas</c:v>
                </c:pt>
                <c:pt idx="10">
                  <c:v>Sierra</c:v>
                </c:pt>
                <c:pt idx="11">
                  <c:v>Costa</c:v>
                </c:pt>
                <c:pt idx="12">
                  <c:v>Amazónica</c:v>
                </c:pt>
                <c:pt idx="13">
                  <c:v>Insular</c:v>
                </c:pt>
                <c:pt idx="14">
                  <c:v>Zonas
No Delimitadas</c:v>
                </c:pt>
              </c:strCache>
            </c:strRef>
          </c:cat>
          <c:val>
            <c:numRef>
              <c:f>'2.1.1'!$B$93:$B$107</c:f>
              <c:numCache>
                <c:formatCode>_(* #,##0_);_(* \(#,##0\);_(* "-"_);_(@_)</c:formatCode>
                <c:ptCount val="15"/>
                <c:pt idx="0">
                  <c:v>339</c:v>
                </c:pt>
                <c:pt idx="1">
                  <c:v>317</c:v>
                </c:pt>
                <c:pt idx="2">
                  <c:v>37</c:v>
                </c:pt>
                <c:pt idx="3">
                  <c:v>1</c:v>
                </c:pt>
                <c:pt idx="4">
                  <c:v>6</c:v>
                </c:pt>
                <c:pt idx="5">
                  <c:v>346</c:v>
                </c:pt>
                <c:pt idx="6">
                  <c:v>330</c:v>
                </c:pt>
                <c:pt idx="7">
                  <c:v>37</c:v>
                </c:pt>
                <c:pt idx="8">
                  <c:v>1</c:v>
                </c:pt>
                <c:pt idx="9">
                  <c:v>0</c:v>
                </c:pt>
                <c:pt idx="10">
                  <c:v>346</c:v>
                </c:pt>
                <c:pt idx="11">
                  <c:v>378</c:v>
                </c:pt>
                <c:pt idx="12">
                  <c:v>39</c:v>
                </c:pt>
                <c:pt idx="13">
                  <c:v>2</c:v>
                </c:pt>
                <c:pt idx="14">
                  <c:v>0</c:v>
                </c:pt>
              </c:numCache>
            </c:numRef>
          </c:val>
        </c:ser>
        <c:ser>
          <c:idx val="1"/>
          <c:order val="1"/>
          <c:tx>
            <c:strRef>
              <c:f>'2.1.1'!$C$92</c:f>
              <c:strCache>
                <c:ptCount val="1"/>
                <c:pt idx="0">
                  <c:v>Sin internación</c:v>
                </c:pt>
              </c:strCache>
            </c:strRef>
          </c:tx>
          <c:invertIfNegative val="0"/>
          <c:dLbls>
            <c:spPr>
              <a:noFill/>
              <a:ln>
                <a:noFill/>
              </a:ln>
              <a:effectLst/>
            </c:spPr>
            <c:txPr>
              <a:bodyPr/>
              <a:lstStyle/>
              <a:p>
                <a:pPr>
                  <a:defRPr sz="800" baseline="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'2.1.1'!$A$93:$A$107</c:f>
              <c:strCache>
                <c:ptCount val="15"/>
                <c:pt idx="0">
                  <c:v>Sierra</c:v>
                </c:pt>
                <c:pt idx="1">
                  <c:v>Costa</c:v>
                </c:pt>
                <c:pt idx="2">
                  <c:v>Amazónica</c:v>
                </c:pt>
                <c:pt idx="3">
                  <c:v>Insular</c:v>
                </c:pt>
                <c:pt idx="4">
                  <c:v>Zonas
No Delimitadas</c:v>
                </c:pt>
                <c:pt idx="5">
                  <c:v>Sierra</c:v>
                </c:pt>
                <c:pt idx="6">
                  <c:v>Costa</c:v>
                </c:pt>
                <c:pt idx="7">
                  <c:v>Amazónica</c:v>
                </c:pt>
                <c:pt idx="8">
                  <c:v>Insular</c:v>
                </c:pt>
                <c:pt idx="9">
                  <c:v>Zonas
No Delimitadas</c:v>
                </c:pt>
                <c:pt idx="10">
                  <c:v>Sierra</c:v>
                </c:pt>
                <c:pt idx="11">
                  <c:v>Costa</c:v>
                </c:pt>
                <c:pt idx="12">
                  <c:v>Amazónica</c:v>
                </c:pt>
                <c:pt idx="13">
                  <c:v>Insular</c:v>
                </c:pt>
                <c:pt idx="14">
                  <c:v>Zonas
No Delimitadas</c:v>
                </c:pt>
              </c:strCache>
            </c:strRef>
          </c:cat>
          <c:val>
            <c:numRef>
              <c:f>'2.1.1'!$C$93:$C$107</c:f>
              <c:numCache>
                <c:formatCode>_(* #,##0_);_(* \(#,##0\);_(* "-"_);_(@_)</c:formatCode>
                <c:ptCount val="15"/>
                <c:pt idx="0">
                  <c:v>1667</c:v>
                </c:pt>
                <c:pt idx="1">
                  <c:v>1124</c:v>
                </c:pt>
                <c:pt idx="2">
                  <c:v>293</c:v>
                </c:pt>
                <c:pt idx="3">
                  <c:v>5</c:v>
                </c:pt>
                <c:pt idx="4">
                  <c:v>1</c:v>
                </c:pt>
                <c:pt idx="5">
                  <c:v>1638</c:v>
                </c:pt>
                <c:pt idx="6">
                  <c:v>1109</c:v>
                </c:pt>
                <c:pt idx="7">
                  <c:v>347</c:v>
                </c:pt>
                <c:pt idx="8">
                  <c:v>4</c:v>
                </c:pt>
                <c:pt idx="9">
                  <c:v>1</c:v>
                </c:pt>
                <c:pt idx="10">
                  <c:v>1803</c:v>
                </c:pt>
                <c:pt idx="11">
                  <c:v>1255</c:v>
                </c:pt>
                <c:pt idx="12">
                  <c:v>392</c:v>
                </c:pt>
                <c:pt idx="13">
                  <c:v>8</c:v>
                </c:pt>
                <c:pt idx="14">
                  <c:v>0</c:v>
                </c:pt>
              </c:numCache>
            </c:numRef>
          </c:val>
        </c:ser>
        <c:dLbls>
          <c:showLegendKey val="0"/>
          <c:showVal val="0"/>
          <c:showCatName val="0"/>
          <c:showSerName val="0"/>
          <c:showPercent val="0"/>
          <c:showBubbleSize val="0"/>
        </c:dLbls>
        <c:gapWidth val="152"/>
        <c:overlap val="-27"/>
        <c:axId val="424764192"/>
        <c:axId val="424764752"/>
      </c:barChart>
      <c:catAx>
        <c:axId val="424764192"/>
        <c:scaling>
          <c:orientation val="minMax"/>
        </c:scaling>
        <c:delete val="0"/>
        <c:axPos val="b"/>
        <c:numFmt formatCode="General" sourceLinked="0"/>
        <c:majorTickMark val="none"/>
        <c:minorTickMark val="none"/>
        <c:tickLblPos val="nextTo"/>
        <c:txPr>
          <a:bodyPr/>
          <a:lstStyle/>
          <a:p>
            <a:pPr>
              <a:defRPr sz="900" baseline="0"/>
            </a:pPr>
            <a:endParaRPr lang="es-EC"/>
          </a:p>
        </c:txPr>
        <c:crossAx val="424764752"/>
        <c:crosses val="autoZero"/>
        <c:auto val="1"/>
        <c:lblAlgn val="ctr"/>
        <c:lblOffset val="100"/>
        <c:noMultiLvlLbl val="0"/>
      </c:catAx>
      <c:valAx>
        <c:axId val="424764752"/>
        <c:scaling>
          <c:orientation val="minMax"/>
        </c:scaling>
        <c:delete val="1"/>
        <c:axPos val="l"/>
        <c:numFmt formatCode="_(* #,##0_);_(* \(#,##0\);_(* &quot;-&quot;_);_(@_)" sourceLinked="1"/>
        <c:majorTickMark val="none"/>
        <c:minorTickMark val="none"/>
        <c:tickLblPos val="none"/>
        <c:crossAx val="424764192"/>
        <c:crosses val="autoZero"/>
        <c:crossBetween val="between"/>
      </c:valAx>
    </c:plotArea>
    <c:legend>
      <c:legendPos val="b"/>
      <c:overlay val="0"/>
    </c:legend>
    <c:plotVisOnly val="1"/>
    <c:dispBlanksAs val="gap"/>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a:t>Sin internación</a:t>
            </a:r>
          </a:p>
        </c:rich>
      </c:tx>
      <c:overlay val="0"/>
    </c:title>
    <c:autoTitleDeleted val="0"/>
    <c:plotArea>
      <c:layout>
        <c:manualLayout>
          <c:layoutTarget val="inner"/>
          <c:xMode val="edge"/>
          <c:yMode val="edge"/>
          <c:x val="1.5827339922657897E-2"/>
          <c:y val="0.32616186887888687"/>
          <c:w val="0.968345320154686"/>
          <c:h val="0.33935559860923276"/>
        </c:manualLayout>
      </c:layout>
      <c:barChart>
        <c:barDir val="col"/>
        <c:grouping val="clustered"/>
        <c:varyColors val="0"/>
        <c:ser>
          <c:idx val="0"/>
          <c:order val="0"/>
          <c:tx>
            <c:strRef>
              <c:f>'2.1.2'!$F$158</c:f>
              <c:strCache>
                <c:ptCount val="1"/>
                <c:pt idx="0">
                  <c:v>2004</c:v>
                </c:pt>
              </c:strCache>
            </c:strRef>
          </c:tx>
          <c:invertIfNegative val="0"/>
          <c:dLbls>
            <c:dLbl>
              <c:idx val="0"/>
              <c:layout>
                <c:manualLayout>
                  <c:x val="-7.1942454193899526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1942454193899526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'2.1.2'!$J$159:$J$171</c:f>
              <c:strCache>
                <c:ptCount val="13"/>
                <c:pt idx="0">
                  <c:v>Ministerio de Salud Pública</c:v>
                </c:pt>
                <c:pt idx="1">
                  <c:v>Seguro Social Campesino</c:v>
                </c:pt>
                <c:pt idx="2">
                  <c:v>Anexos al IESS</c:v>
                </c:pt>
                <c:pt idx="3">
                  <c:v>Sin fines de Lucro  4/</c:v>
                </c:pt>
                <c:pt idx="4">
                  <c:v>Otros Ministerios 1/</c:v>
                </c:pt>
                <c:pt idx="5">
                  <c:v>Ministerio de Defensa Nacional</c:v>
                </c:pt>
                <c:pt idx="6">
                  <c:v>Seguro Social (IESS)</c:v>
                </c:pt>
                <c:pt idx="7">
                  <c:v>Municipio</c:v>
                </c:pt>
                <c:pt idx="8">
                  <c:v>Ministerio de Justicia, Derechos Humanos y Cultos</c:v>
                </c:pt>
                <c:pt idx="9">
                  <c:v>Otros Públicos 2/</c:v>
                </c:pt>
                <c:pt idx="10">
                  <c:v>Con fines de Lucro 3/</c:v>
                </c:pt>
                <c:pt idx="11">
                  <c:v>Sociedad de Lucha contra el Cáncer</c:v>
                </c:pt>
                <c:pt idx="12">
                  <c:v>Consejos Provinciales</c:v>
                </c:pt>
              </c:strCache>
            </c:strRef>
          </c:cat>
          <c:val>
            <c:numRef>
              <c:f>'2.1.2'!$K$159:$K$171</c:f>
              <c:numCache>
                <c:formatCode>0.00</c:formatCode>
                <c:ptCount val="13"/>
                <c:pt idx="0">
                  <c:v>51.974110032362461</c:v>
                </c:pt>
                <c:pt idx="1">
                  <c:v>18.673139158576053</c:v>
                </c:pt>
                <c:pt idx="2">
                  <c:v>10.647249190938512</c:v>
                </c:pt>
                <c:pt idx="3">
                  <c:v>6.0841423948220061</c:v>
                </c:pt>
                <c:pt idx="4">
                  <c:v>4.174757281553398</c:v>
                </c:pt>
                <c:pt idx="5">
                  <c:v>2.1682847896440127</c:v>
                </c:pt>
                <c:pt idx="6">
                  <c:v>2.0064724919093853</c:v>
                </c:pt>
                <c:pt idx="7">
                  <c:v>1.9417475728155338</c:v>
                </c:pt>
                <c:pt idx="8">
                  <c:v>1.1650485436893203</c:v>
                </c:pt>
                <c:pt idx="9">
                  <c:v>1.035598705501618</c:v>
                </c:pt>
                <c:pt idx="10">
                  <c:v>0.12944983818770225</c:v>
                </c:pt>
                <c:pt idx="11">
                  <c:v>0</c:v>
                </c:pt>
                <c:pt idx="12">
                  <c:v>0</c:v>
                </c:pt>
              </c:numCache>
            </c:numRef>
          </c:val>
        </c:ser>
        <c:ser>
          <c:idx val="1"/>
          <c:order val="1"/>
          <c:tx>
            <c:strRef>
              <c:f>'2.1.2'!$G$158</c:f>
              <c:strCache>
                <c:ptCount val="1"/>
                <c:pt idx="0">
                  <c:v>2013</c:v>
                </c:pt>
              </c:strCache>
            </c:strRef>
          </c:tx>
          <c:invertIfNegative val="0"/>
          <c:dLbls>
            <c:dLbl>
              <c:idx val="0"/>
              <c:layout>
                <c:manualLayout>
                  <c:x val="7.1942454193899526E-3"/>
                  <c:y val="5.172414495304712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'2.1.2'!$J$159:$J$171</c:f>
              <c:strCache>
                <c:ptCount val="13"/>
                <c:pt idx="0">
                  <c:v>Ministerio de Salud Pública</c:v>
                </c:pt>
                <c:pt idx="1">
                  <c:v>Seguro Social Campesino</c:v>
                </c:pt>
                <c:pt idx="2">
                  <c:v>Anexos al IESS</c:v>
                </c:pt>
                <c:pt idx="3">
                  <c:v>Sin fines de Lucro  4/</c:v>
                </c:pt>
                <c:pt idx="4">
                  <c:v>Otros Ministerios 1/</c:v>
                </c:pt>
                <c:pt idx="5">
                  <c:v>Ministerio de Defensa Nacional</c:v>
                </c:pt>
                <c:pt idx="6">
                  <c:v>Seguro Social (IESS)</c:v>
                </c:pt>
                <c:pt idx="7">
                  <c:v>Municipio</c:v>
                </c:pt>
                <c:pt idx="8">
                  <c:v>Ministerio de Justicia, Derechos Humanos y Cultos</c:v>
                </c:pt>
                <c:pt idx="9">
                  <c:v>Otros Públicos 2/</c:v>
                </c:pt>
                <c:pt idx="10">
                  <c:v>Con fines de Lucro 3/</c:v>
                </c:pt>
                <c:pt idx="11">
                  <c:v>Sociedad de Lucha contra el Cáncer</c:v>
                </c:pt>
                <c:pt idx="12">
                  <c:v>Consejos Provinciales</c:v>
                </c:pt>
              </c:strCache>
            </c:strRef>
          </c:cat>
          <c:val>
            <c:numRef>
              <c:f>'2.1.2'!$L$159:$L$171</c:f>
              <c:numCache>
                <c:formatCode>_(* #,##0.00_);_(* \(#,##0.00\);_(* "-"??_);_(@_)</c:formatCode>
                <c:ptCount val="13"/>
                <c:pt idx="0">
                  <c:v>57.576633892423366</c:v>
                </c:pt>
                <c:pt idx="1">
                  <c:v>19.02834008097166</c:v>
                </c:pt>
                <c:pt idx="2">
                  <c:v>7.1139386928860615</c:v>
                </c:pt>
                <c:pt idx="3">
                  <c:v>3.6726431463273568</c:v>
                </c:pt>
                <c:pt idx="4">
                  <c:v>3.6437246963562751</c:v>
                </c:pt>
                <c:pt idx="5">
                  <c:v>1.532677848467322</c:v>
                </c:pt>
                <c:pt idx="6">
                  <c:v>1.532677848467322</c:v>
                </c:pt>
                <c:pt idx="7">
                  <c:v>1.9375361480624638</c:v>
                </c:pt>
                <c:pt idx="8">
                  <c:v>0.8675534991324465</c:v>
                </c:pt>
                <c:pt idx="9">
                  <c:v>0.63620589936379413</c:v>
                </c:pt>
                <c:pt idx="10">
                  <c:v>1.7640254482359747</c:v>
                </c:pt>
                <c:pt idx="11">
                  <c:v>0.14459224985540775</c:v>
                </c:pt>
                <c:pt idx="12">
                  <c:v>0.5494505494505495</c:v>
                </c:pt>
              </c:numCache>
            </c:numRef>
          </c:val>
        </c:ser>
        <c:dLbls>
          <c:showLegendKey val="0"/>
          <c:showVal val="1"/>
          <c:showCatName val="0"/>
          <c:showSerName val="0"/>
          <c:showPercent val="0"/>
          <c:showBubbleSize val="0"/>
        </c:dLbls>
        <c:gapWidth val="112"/>
        <c:overlap val="-36"/>
        <c:axId val="424768112"/>
        <c:axId val="424768672"/>
      </c:barChart>
      <c:catAx>
        <c:axId val="424768112"/>
        <c:scaling>
          <c:orientation val="minMax"/>
        </c:scaling>
        <c:delete val="0"/>
        <c:axPos val="b"/>
        <c:numFmt formatCode="General" sourceLinked="0"/>
        <c:majorTickMark val="none"/>
        <c:minorTickMark val="none"/>
        <c:tickLblPos val="nextTo"/>
        <c:txPr>
          <a:bodyPr/>
          <a:lstStyle/>
          <a:p>
            <a:pPr>
              <a:defRPr sz="900"/>
            </a:pPr>
            <a:endParaRPr lang="es-EC"/>
          </a:p>
        </c:txPr>
        <c:crossAx val="424768672"/>
        <c:crosses val="autoZero"/>
        <c:auto val="1"/>
        <c:lblAlgn val="ctr"/>
        <c:lblOffset val="100"/>
        <c:noMultiLvlLbl val="0"/>
      </c:catAx>
      <c:valAx>
        <c:axId val="424768672"/>
        <c:scaling>
          <c:orientation val="minMax"/>
        </c:scaling>
        <c:delete val="1"/>
        <c:axPos val="l"/>
        <c:numFmt formatCode="0.00" sourceLinked="1"/>
        <c:majorTickMark val="out"/>
        <c:minorTickMark val="none"/>
        <c:tickLblPos val="none"/>
        <c:crossAx val="424768112"/>
        <c:crosses val="autoZero"/>
        <c:crossBetween val="between"/>
      </c:valAx>
      <c:spPr>
        <a:noFill/>
        <a:ln>
          <a:noFill/>
        </a:ln>
      </c:spPr>
    </c:plotArea>
    <c:legend>
      <c:legendPos val="t"/>
      <c:overlay val="0"/>
    </c:legend>
    <c:plotVisOnly val="1"/>
    <c:dispBlanksAs val="gap"/>
    <c:showDLblsOverMax val="0"/>
  </c:chart>
  <c:spPr>
    <a:noFill/>
    <a:ln>
      <a:noFill/>
    </a:ln>
  </c:spPr>
  <c:printSettings>
    <c:headerFooter/>
    <c:pageMargins b="0.75000000000000189" l="0.70000000000000062" r="0.70000000000000062" t="0.750000000000001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a:t>Con internación</a:t>
            </a:r>
          </a:p>
        </c:rich>
      </c:tx>
      <c:overlay val="0"/>
    </c:title>
    <c:autoTitleDeleted val="0"/>
    <c:plotArea>
      <c:layout>
        <c:manualLayout>
          <c:layoutTarget val="inner"/>
          <c:xMode val="edge"/>
          <c:yMode val="edge"/>
          <c:x val="1.5827336336335325E-2"/>
          <c:y val="0.25630918900123428"/>
          <c:w val="0.9683453273273297"/>
          <c:h val="0.38389517433918191"/>
        </c:manualLayout>
      </c:layout>
      <c:barChart>
        <c:barDir val="col"/>
        <c:grouping val="clustered"/>
        <c:varyColors val="0"/>
        <c:ser>
          <c:idx val="0"/>
          <c:order val="0"/>
          <c:tx>
            <c:strRef>
              <c:f>'2.1.2'!$B$158</c:f>
              <c:strCache>
                <c:ptCount val="1"/>
                <c:pt idx="0">
                  <c:v>2004</c:v>
                </c:pt>
              </c:strCache>
            </c:strRef>
          </c:tx>
          <c:invertIfNegative val="0"/>
          <c:dLbls>
            <c:dLbl>
              <c:idx val="0"/>
              <c:layout>
                <c:manualLayout>
                  <c:x val="-7.1942437892433247E-3"/>
                  <c:y val="1.60000067191629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16546273545995E-3"/>
                  <c:y val="2.13333422922172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16546273545995E-3"/>
                  <c:y val="5.33333557305430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'2.1.2'!$G$225:$G$237</c:f>
              <c:strCache>
                <c:ptCount val="13"/>
                <c:pt idx="0">
                  <c:v>Con fines de Lucro 3/</c:v>
                </c:pt>
                <c:pt idx="1">
                  <c:v>Ministerio de Salud Pública</c:v>
                </c:pt>
                <c:pt idx="2">
                  <c:v>Sin fines de Lucro  4/</c:v>
                </c:pt>
                <c:pt idx="3">
                  <c:v>Seguro Social (IESS)</c:v>
                </c:pt>
                <c:pt idx="4">
                  <c:v>Ministerio de Defensa Nacional</c:v>
                </c:pt>
                <c:pt idx="5">
                  <c:v>Otros Públicos 2/</c:v>
                </c:pt>
                <c:pt idx="6">
                  <c:v>Municipio</c:v>
                </c:pt>
                <c:pt idx="7">
                  <c:v>Sociedad de Lucha contra el Cáncer</c:v>
                </c:pt>
                <c:pt idx="8">
                  <c:v>Ministerio de Justicia, Derechos Humanos y Cultos</c:v>
                </c:pt>
                <c:pt idx="9">
                  <c:v>Otros Ministerios 1/</c:v>
                </c:pt>
                <c:pt idx="10">
                  <c:v>Anexos al IESS</c:v>
                </c:pt>
                <c:pt idx="11">
                  <c:v>Seguro Social Campesino</c:v>
                </c:pt>
                <c:pt idx="12">
                  <c:v>Consejos Provinciales</c:v>
                </c:pt>
              </c:strCache>
            </c:strRef>
          </c:cat>
          <c:val>
            <c:numRef>
              <c:f>'2.1.2'!$H$225:$H$237</c:f>
              <c:numCache>
                <c:formatCode>#,##0.00_);\(#,##0.00\)</c:formatCode>
                <c:ptCount val="13"/>
                <c:pt idx="0">
                  <c:v>69.428571428571431</c:v>
                </c:pt>
                <c:pt idx="1">
                  <c:v>18</c:v>
                </c:pt>
                <c:pt idx="2">
                  <c:v>3.7142857142857144</c:v>
                </c:pt>
                <c:pt idx="3">
                  <c:v>2.7142857142857144</c:v>
                </c:pt>
                <c:pt idx="4">
                  <c:v>2</c:v>
                </c:pt>
                <c:pt idx="5">
                  <c:v>1.5714285714285716</c:v>
                </c:pt>
                <c:pt idx="6">
                  <c:v>1.1428571428571428</c:v>
                </c:pt>
                <c:pt idx="7">
                  <c:v>1.1428571428571428</c:v>
                </c:pt>
                <c:pt idx="8">
                  <c:v>0.2857142857142857</c:v>
                </c:pt>
                <c:pt idx="9">
                  <c:v>0</c:v>
                </c:pt>
                <c:pt idx="10">
                  <c:v>0</c:v>
                </c:pt>
                <c:pt idx="11">
                  <c:v>0</c:v>
                </c:pt>
                <c:pt idx="12">
                  <c:v>0</c:v>
                </c:pt>
              </c:numCache>
            </c:numRef>
          </c:val>
        </c:ser>
        <c:ser>
          <c:idx val="1"/>
          <c:order val="1"/>
          <c:tx>
            <c:strRef>
              <c:f>'2.1.2'!$C$158</c:f>
              <c:strCache>
                <c:ptCount val="1"/>
                <c:pt idx="0">
                  <c:v>2013</c:v>
                </c:pt>
              </c:strCache>
            </c:strRef>
          </c:tx>
          <c:invertIfNegative val="0"/>
          <c:dLbls>
            <c:dLbl>
              <c:idx val="0"/>
              <c:layout>
                <c:manualLayout>
                  <c:x val="0"/>
                  <c:y val="-5.333335573054306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66668458443446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6378589166179173E-17"/>
                  <c:y val="-4.266668458443446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'2.1.2'!$G$225:$G$237</c:f>
              <c:strCache>
                <c:ptCount val="13"/>
                <c:pt idx="0">
                  <c:v>Con fines de Lucro 3/</c:v>
                </c:pt>
                <c:pt idx="1">
                  <c:v>Ministerio de Salud Pública</c:v>
                </c:pt>
                <c:pt idx="2">
                  <c:v>Sin fines de Lucro  4/</c:v>
                </c:pt>
                <c:pt idx="3">
                  <c:v>Seguro Social (IESS)</c:v>
                </c:pt>
                <c:pt idx="4">
                  <c:v>Ministerio de Defensa Nacional</c:v>
                </c:pt>
                <c:pt idx="5">
                  <c:v>Otros Públicos 2/</c:v>
                </c:pt>
                <c:pt idx="6">
                  <c:v>Municipio</c:v>
                </c:pt>
                <c:pt idx="7">
                  <c:v>Sociedad de Lucha contra el Cáncer</c:v>
                </c:pt>
                <c:pt idx="8">
                  <c:v>Ministerio de Justicia, Derechos Humanos y Cultos</c:v>
                </c:pt>
                <c:pt idx="9">
                  <c:v>Otros Ministerios 1/</c:v>
                </c:pt>
                <c:pt idx="10">
                  <c:v>Anexos al IESS</c:v>
                </c:pt>
                <c:pt idx="11">
                  <c:v>Seguro Social Campesino</c:v>
                </c:pt>
                <c:pt idx="12">
                  <c:v>Consejos Provinciales</c:v>
                </c:pt>
              </c:strCache>
            </c:strRef>
          </c:cat>
          <c:val>
            <c:numRef>
              <c:f>'2.1.2'!$I$225:$I$237</c:f>
              <c:numCache>
                <c:formatCode>#,##0.00_);\(#,##0.00\)</c:formatCode>
                <c:ptCount val="13"/>
                <c:pt idx="0">
                  <c:v>71.111111111111114</c:v>
                </c:pt>
                <c:pt idx="1">
                  <c:v>17.124183006535947</c:v>
                </c:pt>
                <c:pt idx="2">
                  <c:v>3.5294117647058822</c:v>
                </c:pt>
                <c:pt idx="3">
                  <c:v>3.0065359477124183</c:v>
                </c:pt>
                <c:pt idx="4">
                  <c:v>1.4379084967320261</c:v>
                </c:pt>
                <c:pt idx="5">
                  <c:v>1.1764705882352942</c:v>
                </c:pt>
                <c:pt idx="6">
                  <c:v>1.1764705882352942</c:v>
                </c:pt>
                <c:pt idx="7">
                  <c:v>1.0457516339869279</c:v>
                </c:pt>
                <c:pt idx="8">
                  <c:v>0.26143790849673199</c:v>
                </c:pt>
                <c:pt idx="9">
                  <c:v>0.13</c:v>
                </c:pt>
                <c:pt idx="10">
                  <c:v>0</c:v>
                </c:pt>
                <c:pt idx="11">
                  <c:v>0</c:v>
                </c:pt>
                <c:pt idx="12">
                  <c:v>0</c:v>
                </c:pt>
              </c:numCache>
            </c:numRef>
          </c:val>
        </c:ser>
        <c:dLbls>
          <c:showLegendKey val="0"/>
          <c:showVal val="1"/>
          <c:showCatName val="0"/>
          <c:showSerName val="0"/>
          <c:showPercent val="0"/>
          <c:showBubbleSize val="0"/>
        </c:dLbls>
        <c:gapWidth val="150"/>
        <c:overlap val="-25"/>
        <c:axId val="499798928"/>
        <c:axId val="499799488"/>
      </c:barChart>
      <c:catAx>
        <c:axId val="499798928"/>
        <c:scaling>
          <c:orientation val="minMax"/>
        </c:scaling>
        <c:delete val="0"/>
        <c:axPos val="b"/>
        <c:numFmt formatCode="General" sourceLinked="0"/>
        <c:majorTickMark val="none"/>
        <c:minorTickMark val="none"/>
        <c:tickLblPos val="nextTo"/>
        <c:txPr>
          <a:bodyPr/>
          <a:lstStyle/>
          <a:p>
            <a:pPr>
              <a:defRPr sz="900"/>
            </a:pPr>
            <a:endParaRPr lang="es-EC"/>
          </a:p>
        </c:txPr>
        <c:crossAx val="499799488"/>
        <c:crosses val="autoZero"/>
        <c:auto val="1"/>
        <c:lblAlgn val="ctr"/>
        <c:lblOffset val="100"/>
        <c:noMultiLvlLbl val="0"/>
      </c:catAx>
      <c:valAx>
        <c:axId val="499799488"/>
        <c:scaling>
          <c:orientation val="minMax"/>
        </c:scaling>
        <c:delete val="1"/>
        <c:axPos val="l"/>
        <c:numFmt formatCode="#,##0.00_);\(#,##0.00\)" sourceLinked="1"/>
        <c:majorTickMark val="out"/>
        <c:minorTickMark val="none"/>
        <c:tickLblPos val="none"/>
        <c:crossAx val="499798928"/>
        <c:crosses val="autoZero"/>
        <c:crossBetween val="between"/>
      </c:valAx>
    </c:plotArea>
    <c:legend>
      <c:legendPos val="t"/>
      <c:overlay val="0"/>
    </c:legend>
    <c:plotVisOnly val="1"/>
    <c:dispBlanksAs val="gap"/>
    <c:showDLblsOverMax val="0"/>
  </c:chart>
  <c:spPr>
    <a:noFill/>
    <a:ln>
      <a:noFill/>
    </a:ln>
  </c:spPr>
  <c:printSettings>
    <c:headerFooter/>
    <c:pageMargins b="0.75000000000000189" l="0.70000000000000062" r="0.70000000000000062" t="0.750000000000001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t>Sector Público</a:t>
            </a:r>
          </a:p>
        </c:rich>
      </c:tx>
      <c:layout>
        <c:manualLayout>
          <c:xMode val="edge"/>
          <c:yMode val="edge"/>
          <c:x val="0.40087133778328482"/>
          <c:y val="0"/>
        </c:manualLayout>
      </c:layout>
      <c:overlay val="0"/>
    </c:title>
    <c:autoTitleDeleted val="0"/>
    <c:plotArea>
      <c:layout>
        <c:manualLayout>
          <c:layoutTarget val="inner"/>
          <c:xMode val="edge"/>
          <c:yMode val="edge"/>
          <c:x val="0.15757117923711314"/>
          <c:y val="0.25830924467774868"/>
          <c:w val="0.35629827997388802"/>
          <c:h val="0.62391787693205014"/>
        </c:manualLayout>
      </c:layout>
      <c:pieChart>
        <c:varyColors val="1"/>
        <c:ser>
          <c:idx val="0"/>
          <c:order val="0"/>
          <c:explosion val="22"/>
          <c:dLbls>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('2.1.3'!$C$12:$C$14,'2.1.3'!$C$15)</c:f>
              <c:strCache>
                <c:ptCount val="4"/>
                <c:pt idx="0">
                  <c:v>Hospital Básico</c:v>
                </c:pt>
                <c:pt idx="1">
                  <c:v>Hospital General</c:v>
                </c:pt>
                <c:pt idx="2">
                  <c:v>Hospital Especializado:</c:v>
                </c:pt>
                <c:pt idx="3">
                  <c:v>Hospital de Especialidades</c:v>
                </c:pt>
              </c:strCache>
            </c:strRef>
          </c:cat>
          <c:val>
            <c:numRef>
              <c:f>('2.1.3'!$D$12:$D$14,'2.1.3'!$D$15)</c:f>
              <c:numCache>
                <c:formatCode>_(* #,##0_);_(* \(#,##0\);_(* "-"_);_(@_)</c:formatCode>
                <c:ptCount val="4"/>
                <c:pt idx="0">
                  <c:v>95</c:v>
                </c:pt>
                <c:pt idx="1">
                  <c:v>62</c:v>
                </c:pt>
                <c:pt idx="2">
                  <c:v>28</c:v>
                </c:pt>
                <c:pt idx="3">
                  <c:v>7</c:v>
                </c:pt>
              </c:numCache>
            </c:numRef>
          </c:val>
        </c:ser>
        <c:ser>
          <c:idx val="1"/>
          <c:order val="1"/>
          <c:explosion val="25"/>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('2.1.3'!$C$12:$C$14,'2.1.3'!$C$15)</c:f>
              <c:strCache>
                <c:ptCount val="4"/>
                <c:pt idx="0">
                  <c:v>Hospital Básico</c:v>
                </c:pt>
                <c:pt idx="1">
                  <c:v>Hospital General</c:v>
                </c:pt>
                <c:pt idx="2">
                  <c:v>Hospital Especializado:</c:v>
                </c:pt>
                <c:pt idx="3">
                  <c:v>Hospital de Especialidades</c:v>
                </c:pt>
              </c:strCache>
            </c:strRef>
          </c:cat>
          <c:val>
            <c:numRef>
              <c:f>('2.1.3'!$E$12:$E$14,'2.1.3'!$E$15)</c:f>
              <c:numCache>
                <c:formatCode>_(* #,##0.00_);_(* \(#,##0.00\);_(* "-"??_);_(@_)</c:formatCode>
                <c:ptCount val="4"/>
                <c:pt idx="0">
                  <c:v>49.479166666666671</c:v>
                </c:pt>
                <c:pt idx="1">
                  <c:v>32.291666666666671</c:v>
                </c:pt>
                <c:pt idx="2">
                  <c:v>14.583333333333334</c:v>
                </c:pt>
                <c:pt idx="3">
                  <c:v>3.6458333333333335</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0.61525427341887307"/>
          <c:y val="0.21004607757363691"/>
          <c:w val="0.36058595467444954"/>
          <c:h val="0.59530498687663636"/>
        </c:manualLayout>
      </c:layout>
      <c:overlay val="0"/>
    </c:legend>
    <c:plotVisOnly val="1"/>
    <c:dispBlanksAs val="zero"/>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vmlDrawing63.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9.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2.png"/><Relationship Id="rId4"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238125</xdr:colOff>
      <xdr:row>4</xdr:row>
      <xdr:rowOff>161925</xdr:rowOff>
    </xdr:from>
    <xdr:to>
      <xdr:col>10</xdr:col>
      <xdr:colOff>238125</xdr:colOff>
      <xdr:row>19</xdr:row>
      <xdr:rowOff>47625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169335</xdr:colOff>
      <xdr:row>3</xdr:row>
      <xdr:rowOff>0</xdr:rowOff>
    </xdr:from>
    <xdr:to>
      <xdr:col>17</xdr:col>
      <xdr:colOff>613835</xdr:colOff>
      <xdr:row>25</xdr:row>
      <xdr:rowOff>10582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190501</xdr:colOff>
      <xdr:row>26</xdr:row>
      <xdr:rowOff>142874</xdr:rowOff>
    </xdr:from>
    <xdr:to>
      <xdr:col>17</xdr:col>
      <xdr:colOff>656167</xdr:colOff>
      <xdr:row>43</xdr:row>
      <xdr:rowOff>58207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23812</xdr:rowOff>
    </xdr:from>
    <xdr:to>
      <xdr:col>8</xdr:col>
      <xdr:colOff>285751</xdr:colOff>
      <xdr:row>36</xdr:row>
      <xdr:rowOff>166687</xdr:rowOff>
    </xdr:to>
    <xdr:sp macro="" textlink="">
      <xdr:nvSpPr>
        <xdr:cNvPr id="4" name="CuadroTexto 1"/>
        <xdr:cNvSpPr txBox="1"/>
      </xdr:nvSpPr>
      <xdr:spPr>
        <a:xfrm>
          <a:off x="0" y="6310312"/>
          <a:ext cx="6010276" cy="1724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a:t>Con respecto a la distribución política administrativa del país, las provincias  de Pichincha y Guayas, contienen al 27,71% (1.170) de unidades de salud del país, le siguen Manabí con el 9,78% (413) y Azuay con el 6,77% (286).</a:t>
          </a:r>
        </a:p>
        <a:p>
          <a:r>
            <a:rPr lang="es-EC" sz="1100"/>
            <a:t> De los 765 establecimientos  con internación hospitalaria, las provincias de Pichincha  y Guayas  tienen en conjunto el 35,56% (272), le siguen en importancia Los Ríos  con el  8,63% (66) y Manabí con 8,24% (63) de las unidades de salud del país. </a:t>
          </a:r>
        </a:p>
        <a:p>
          <a:r>
            <a:rPr lang="es-EC" sz="1100"/>
            <a:t>Igual comportamiento se observa con los  establecimientos  sin internación hospitalaria, Pichincha y Guayas  concentra el mayor número, con un porcentaje de 25,97% (898); continúan Manabí y Azuay con el 10,12% (350) y 7,03% (243), respectivamente.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26</xdr:row>
      <xdr:rowOff>126998</xdr:rowOff>
    </xdr:from>
    <xdr:to>
      <xdr:col>7</xdr:col>
      <xdr:colOff>687916</xdr:colOff>
      <xdr:row>30</xdr:row>
      <xdr:rowOff>42333</xdr:rowOff>
    </xdr:to>
    <xdr:sp macro="" textlink="">
      <xdr:nvSpPr>
        <xdr:cNvPr id="3" name="CuadroTexto 2"/>
        <xdr:cNvSpPr txBox="1"/>
      </xdr:nvSpPr>
      <xdr:spPr>
        <a:xfrm>
          <a:off x="0" y="5375273"/>
          <a:ext cx="6641041" cy="477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a:t>1/ Excepto las consultas del Seguro Social (IESS)</a:t>
          </a:r>
        </a:p>
        <a:p>
          <a:r>
            <a:rPr lang="es-EC" sz="800"/>
            <a:t>Consultas de morbilidad: Son las brindadas por médico, obstetriz, psicólogo y actividades de enfermería.</a:t>
          </a:r>
        </a:p>
        <a:p>
          <a:r>
            <a:rPr lang="es-EC" sz="800"/>
            <a:t>Consultas de prevención: Consultas de prevención y gineco-obstétricas, brindadas por médico, obstetriz, Psicólogo y Actividades de Enfermería.</a:t>
          </a:r>
        </a:p>
        <a:p>
          <a:endParaRPr lang="es-EC" sz="800"/>
        </a:p>
      </xdr:txBody>
    </xdr:sp>
    <xdr:clientData/>
  </xdr:twoCellAnchor>
  <xdr:twoCellAnchor>
    <xdr:from>
      <xdr:col>8</xdr:col>
      <xdr:colOff>84669</xdr:colOff>
      <xdr:row>2</xdr:row>
      <xdr:rowOff>95249</xdr:rowOff>
    </xdr:from>
    <xdr:to>
      <xdr:col>14</xdr:col>
      <xdr:colOff>677334</xdr:colOff>
      <xdr:row>34</xdr:row>
      <xdr:rowOff>74083</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52917</xdr:colOff>
      <xdr:row>1</xdr:row>
      <xdr:rowOff>26459</xdr:rowOff>
    </xdr:from>
    <xdr:to>
      <xdr:col>16</xdr:col>
      <xdr:colOff>534460</xdr:colOff>
      <xdr:row>19</xdr:row>
      <xdr:rowOff>79376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5292</xdr:rowOff>
    </xdr:from>
    <xdr:to>
      <xdr:col>16</xdr:col>
      <xdr:colOff>508002</xdr:colOff>
      <xdr:row>42</xdr:row>
      <xdr:rowOff>121708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497411</xdr:colOff>
      <xdr:row>55</xdr:row>
      <xdr:rowOff>45466</xdr:rowOff>
    </xdr:from>
    <xdr:to>
      <xdr:col>14</xdr:col>
      <xdr:colOff>687911</xdr:colOff>
      <xdr:row>60</xdr:row>
      <xdr:rowOff>31708</xdr:rowOff>
    </xdr:to>
    <xdr:sp macro="" textlink="">
      <xdr:nvSpPr>
        <xdr:cNvPr id="4" name="CuadroTexto 1"/>
        <xdr:cNvSpPr txBox="1"/>
      </xdr:nvSpPr>
      <xdr:spPr>
        <a:xfrm>
          <a:off x="497411" y="9503791"/>
          <a:ext cx="10858500" cy="795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a:t>En referencia al personal que durante el año 2012 prestó sus servicios en establecimientos de salud, del total de 118.636, entre los de mayor relevancia constan en su orden, los médicos ( médicos especializados y generales, residentes, rurales post-gradistas) con el 28,78% (34.141), auxiliares de enfermería 14,88% (17.648),  personal de servicio 15,91% (18.871) y enfermeras 11,86% (14.071).</a:t>
          </a:r>
        </a:p>
        <a:p>
          <a:r>
            <a:rPr lang="es-EC" sz="800"/>
            <a:t>Si consideramos el personal que trabajó en el año 2003, el mayor porcentaje corresponde a los médicos (médicos especializados y generales,residentes, rurales) con el 29,72% (20.020), le siguen auxiliares de enfermería con el 18,68% (12.581), personal de servicio 13,77% (9.278) y enfermeras con el 10,05% (6.767).</a:t>
          </a:r>
        </a:p>
        <a:p>
          <a:r>
            <a:rPr lang="es-EC" sz="800"/>
            <a:t>Al analizar estos dos años, se  aprecia un incremento considerable tanto en el número de médicos especialistas y médicos generales, que prestan servicio en los establecimientos de salud del país, pasando de 16.667 en el 2003 a 26.530 en el año 2012.</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195186</xdr:colOff>
      <xdr:row>15</xdr:row>
      <xdr:rowOff>63501</xdr:rowOff>
    </xdr:from>
    <xdr:to>
      <xdr:col>25</xdr:col>
      <xdr:colOff>381453</xdr:colOff>
      <xdr:row>36</xdr:row>
      <xdr:rowOff>148167</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553779</xdr:colOff>
      <xdr:row>15</xdr:row>
      <xdr:rowOff>75200</xdr:rowOff>
    </xdr:from>
    <xdr:to>
      <xdr:col>26</xdr:col>
      <xdr:colOff>405402</xdr:colOff>
      <xdr:row>36</xdr:row>
      <xdr:rowOff>148166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0.35121</cdr:x>
      <cdr:y>0.04402</cdr:y>
    </cdr:from>
    <cdr:to>
      <cdr:x>0.36267</cdr:x>
      <cdr:y>0.05562</cdr:y>
    </cdr:to>
    <cdr:sp macro="" textlink="">
      <cdr:nvSpPr>
        <cdr:cNvPr id="3" name="2 CuadroTexto"/>
        <cdr:cNvSpPr txBox="1"/>
      </cdr:nvSpPr>
      <cdr:spPr>
        <a:xfrm xmlns:a="http://schemas.openxmlformats.org/drawingml/2006/main">
          <a:off x="4542097" y="173508"/>
          <a:ext cx="148166"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sz="1100"/>
        </a:p>
      </cdr:txBody>
    </cdr:sp>
  </cdr:relSizeAnchor>
  <cdr:relSizeAnchor xmlns:cdr="http://schemas.openxmlformats.org/drawingml/2006/chartDrawing">
    <cdr:from>
      <cdr:x>0</cdr:x>
      <cdr:y>0</cdr:y>
    </cdr:from>
    <cdr:to>
      <cdr:x>0</cdr:x>
      <cdr:y>0</cdr:y>
    </cdr:to>
    <cdr:sp macro="" textlink="">
      <cdr:nvSpPr>
        <cdr:cNvPr id="8" name="7 Conector recto"/>
        <cdr:cNvSpPr/>
      </cdr:nvSpPr>
      <cdr:spPr>
        <a:xfrm xmlns:a="http://schemas.openxmlformats.org/drawingml/2006/main">
          <a:off x="-432070" y="-4345575"/>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15876</xdr:colOff>
      <xdr:row>16</xdr:row>
      <xdr:rowOff>42334</xdr:rowOff>
    </xdr:from>
    <xdr:to>
      <xdr:col>27</xdr:col>
      <xdr:colOff>15876</xdr:colOff>
      <xdr:row>38</xdr:row>
      <xdr:rowOff>63500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5" name="4 Conector recto"/>
        <cdr:cNvSpPr/>
      </cdr:nvSpPr>
      <cdr:spPr>
        <a:xfrm xmlns:a="http://schemas.openxmlformats.org/drawingml/2006/main" flipV="1">
          <a:off x="0" y="-3799417"/>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dr:relSizeAnchor xmlns:cdr="http://schemas.openxmlformats.org/drawingml/2006/chartDrawing">
    <cdr:from>
      <cdr:x>0</cdr:x>
      <cdr:y>0</cdr:y>
    </cdr:from>
    <cdr:to>
      <cdr:x>0</cdr:x>
      <cdr:y>0</cdr:y>
    </cdr:to>
    <cdr:sp macro="" textlink="">
      <cdr:nvSpPr>
        <cdr:cNvPr id="7" name="6 Conector recto"/>
        <cdr:cNvSpPr/>
      </cdr:nvSpPr>
      <cdr:spPr>
        <a:xfrm xmlns:a="http://schemas.openxmlformats.org/drawingml/2006/main">
          <a:off x="0" y="-3799417"/>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xdr:colOff>
      <xdr:row>16</xdr:row>
      <xdr:rowOff>87312</xdr:rowOff>
    </xdr:from>
    <xdr:to>
      <xdr:col>27</xdr:col>
      <xdr:colOff>0</xdr:colOff>
      <xdr:row>38</xdr:row>
      <xdr:rowOff>1</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xdr:colOff>
      <xdr:row>16</xdr:row>
      <xdr:rowOff>20106</xdr:rowOff>
    </xdr:from>
    <xdr:to>
      <xdr:col>26</xdr:col>
      <xdr:colOff>365126</xdr:colOff>
      <xdr:row>37</xdr:row>
      <xdr:rowOff>127000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xdr:colOff>
      <xdr:row>4</xdr:row>
      <xdr:rowOff>161925</xdr:rowOff>
    </xdr:from>
    <xdr:to>
      <xdr:col>10</xdr:col>
      <xdr:colOff>28575</xdr:colOff>
      <xdr:row>18</xdr:row>
      <xdr:rowOff>47625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xdr:colOff>
      <xdr:row>22</xdr:row>
      <xdr:rowOff>105835</xdr:rowOff>
    </xdr:from>
    <xdr:to>
      <xdr:col>13</xdr:col>
      <xdr:colOff>455087</xdr:colOff>
      <xdr:row>29</xdr:row>
      <xdr:rowOff>42334</xdr:rowOff>
    </xdr:to>
    <xdr:sp macro="" textlink="">
      <xdr:nvSpPr>
        <xdr:cNvPr id="2" name="CuadroTexto 1"/>
        <xdr:cNvSpPr txBox="1"/>
      </xdr:nvSpPr>
      <xdr:spPr>
        <a:xfrm>
          <a:off x="4" y="5163610"/>
          <a:ext cx="9856258" cy="9937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800"/>
            <a:t>1/ Incluye: Ministerios de Inclusión Económica y Social (MIES), Educación, Obras Públicas y otros.  (MIES en  el 2000 corresponde al Ministerio de Bienestar Social).  </a:t>
          </a:r>
        </a:p>
        <a:p>
          <a:r>
            <a:rPr lang="es-EC" sz="800"/>
            <a:t>2/ Año 2013, incluye: Junta de Beneficencia de Guayaquil, Sociedad Protectora de la Infancia,  Fisco-Misionales, Universidades y Politécnicas Públicas, Cruz Roja Ecuatoriana, etc. </a:t>
          </a:r>
        </a:p>
        <a:p>
          <a:r>
            <a:rPr lang="es-EC" sz="800"/>
            <a:t>Año 2004, corresponde al grupo Otras Entidades incluye: Junta de Beneficencia de Guayaquil, Sociedad Protectora de la Infancia,  Fisco-Misionales, Mixtos, Misionales, universidades, politécnicas e INFA.</a:t>
          </a:r>
        </a:p>
        <a:p>
          <a:r>
            <a:rPr lang="es-EC" sz="800"/>
            <a:t>3/ Año 2013 incluye: los establecimientos con fines de lucro, además de un establecimientos de universidades y escuelas politécnicas privadas con fines de lucro.</a:t>
          </a:r>
        </a:p>
        <a:p>
          <a:r>
            <a:rPr lang="es-EC" sz="800"/>
            <a:t>Año 2004, incluye: clínicas y hospitales particulares.</a:t>
          </a:r>
        </a:p>
        <a:p>
          <a:r>
            <a:rPr lang="es-EC" sz="800"/>
            <a:t>4/ Año 2013, incluye: ONG`S, fundaciones y pastorales, Aprofe, Cemoplaf, etc. Además 2 establecimientos de universidades y escuelas politécnicas privadas sin fines de lucro.</a:t>
          </a:r>
        </a:p>
        <a:p>
          <a:r>
            <a:rPr lang="es-EC" sz="800"/>
            <a:t>Año 2004, incluye: instituciones religiosas y particulares .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14</xdr:col>
      <xdr:colOff>76200</xdr:colOff>
      <xdr:row>38</xdr:row>
      <xdr:rowOff>171450</xdr:rowOff>
    </xdr:to>
    <xdr:sp macro="" textlink="">
      <xdr:nvSpPr>
        <xdr:cNvPr id="2" name="CuadroTexto 1"/>
        <xdr:cNvSpPr txBox="1"/>
      </xdr:nvSpPr>
      <xdr:spPr>
        <a:xfrm>
          <a:off x="0" y="6457950"/>
          <a:ext cx="85820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C" sz="800"/>
            <a:t>1/ Incluye: nutricionistas, psicólogos, educadores para la salud, ingenieros sanitarios, ingenieros ambientales y otros: psicólogos industriales y relacionadores públicos, etc.</a:t>
          </a:r>
        </a:p>
        <a:p>
          <a:r>
            <a:rPr lang="es-EC" sz="800"/>
            <a:t>2/ Incluye: auxiliares de: fisioterapia, radiología, farmacia, laboratorio, odontología, asistentes dentales, inspector sanitario, empleado sanitario, promotores de la salud en la comunidad y otros.</a:t>
          </a:r>
        </a:p>
        <a:p>
          <a:r>
            <a:rPr lang="es-EC" sz="800"/>
            <a:t>3/ Para 2003, se presenta desglose de médicos a nivel de país y no de sector por cuanto no se cuenta con esta desagregación.</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35742</xdr:colOff>
      <xdr:row>21</xdr:row>
      <xdr:rowOff>107156</xdr:rowOff>
    </xdr:from>
    <xdr:to>
      <xdr:col>7</xdr:col>
      <xdr:colOff>313872</xdr:colOff>
      <xdr:row>40</xdr:row>
      <xdr:rowOff>166687</xdr:rowOff>
    </xdr:to>
    <xdr:pic>
      <xdr:nvPicPr>
        <xdr:cNvPr id="5" name="Imagen 4" descr="C:\Users\jcyunga\Desktop\JPG\ES_CON_INTERNACION.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42" y="4107656"/>
          <a:ext cx="5612130" cy="3679031"/>
        </a:xfrm>
        <a:prstGeom prst="rect">
          <a:avLst/>
        </a:prstGeom>
        <a:noFill/>
        <a:ln>
          <a:noFill/>
        </a:ln>
      </xdr:spPr>
    </xdr:pic>
    <xdr:clientData/>
  </xdr:twoCellAnchor>
  <xdr:twoCellAnchor editAs="oneCell">
    <xdr:from>
      <xdr:col>7</xdr:col>
      <xdr:colOff>333375</xdr:colOff>
      <xdr:row>21</xdr:row>
      <xdr:rowOff>107156</xdr:rowOff>
    </xdr:from>
    <xdr:to>
      <xdr:col>14</xdr:col>
      <xdr:colOff>611505</xdr:colOff>
      <xdr:row>40</xdr:row>
      <xdr:rowOff>178594</xdr:rowOff>
    </xdr:to>
    <xdr:pic>
      <xdr:nvPicPr>
        <xdr:cNvPr id="6" name="Imagen 5" descr="C:\Users\jcyunga\Desktop\JPG\ES_SIN_INTERNACION.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7375" y="4107656"/>
          <a:ext cx="5612130" cy="3690938"/>
        </a:xfrm>
        <a:prstGeom prst="rect">
          <a:avLst/>
        </a:prstGeom>
        <a:noFill/>
        <a:ln>
          <a:noFill/>
        </a:ln>
      </xdr:spPr>
    </xdr:pic>
    <xdr:clientData/>
  </xdr:twoCellAnchor>
  <xdr:twoCellAnchor editAs="oneCell">
    <xdr:from>
      <xdr:col>3</xdr:col>
      <xdr:colOff>392905</xdr:colOff>
      <xdr:row>0</xdr:row>
      <xdr:rowOff>142875</xdr:rowOff>
    </xdr:from>
    <xdr:to>
      <xdr:col>11</xdr:col>
      <xdr:colOff>47624</xdr:colOff>
      <xdr:row>22</xdr:row>
      <xdr:rowOff>18414</xdr:rowOff>
    </xdr:to>
    <xdr:pic>
      <xdr:nvPicPr>
        <xdr:cNvPr id="12" name="Imagen 11" descr="C:\Users\jcyunga\Desktop\JPG\ESTABLECIMIENTOS_SALUD.png"/>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78905" y="142875"/>
          <a:ext cx="5750719" cy="4066539"/>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9</xdr:row>
      <xdr:rowOff>90163</xdr:rowOff>
    </xdr:from>
    <xdr:to>
      <xdr:col>8</xdr:col>
      <xdr:colOff>456406</xdr:colOff>
      <xdr:row>28</xdr:row>
      <xdr:rowOff>135160</xdr:rowOff>
    </xdr:to>
    <xdr:pic>
      <xdr:nvPicPr>
        <xdr:cNvPr id="4" name="Imagen 3" descr="C:\Users\jcyunga\Desktop\JPG\ES_SECTOR_PUBLICO_PROVINCIAS.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4663"/>
          <a:ext cx="6552406" cy="3664497"/>
        </a:xfrm>
        <a:prstGeom prst="rect">
          <a:avLst/>
        </a:prstGeom>
        <a:noFill/>
        <a:ln>
          <a:noFill/>
        </a:ln>
      </xdr:spPr>
    </xdr:pic>
    <xdr:clientData/>
  </xdr:twoCellAnchor>
  <xdr:twoCellAnchor editAs="oneCell">
    <xdr:from>
      <xdr:col>7</xdr:col>
      <xdr:colOff>273842</xdr:colOff>
      <xdr:row>9</xdr:row>
      <xdr:rowOff>95250</xdr:rowOff>
    </xdr:from>
    <xdr:to>
      <xdr:col>15</xdr:col>
      <xdr:colOff>730249</xdr:colOff>
      <xdr:row>28</xdr:row>
      <xdr:rowOff>111125</xdr:rowOff>
    </xdr:to>
    <xdr:pic>
      <xdr:nvPicPr>
        <xdr:cNvPr id="5" name="Imagen 4" descr="C:\Users\jcyunga\Desktop\JPG\ES_SECTOR_PRIVADO_PROVINCIAS.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7842" y="1809750"/>
          <a:ext cx="6552407" cy="36353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7</xdr:row>
      <xdr:rowOff>63500</xdr:rowOff>
    </xdr:from>
    <xdr:to>
      <xdr:col>7</xdr:col>
      <xdr:colOff>539750</xdr:colOff>
      <xdr:row>25</xdr:row>
      <xdr:rowOff>59691</xdr:rowOff>
    </xdr:to>
    <xdr:pic>
      <xdr:nvPicPr>
        <xdr:cNvPr id="4" name="Imagen 3" descr="C:\Users\jcyunga\Desktop\JPG\ES_SECTOR_PRIVADO_REGIONES.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0"/>
          <a:ext cx="5873750" cy="3425191"/>
        </a:xfrm>
        <a:prstGeom prst="rect">
          <a:avLst/>
        </a:prstGeom>
        <a:noFill/>
        <a:ln>
          <a:noFill/>
        </a:ln>
      </xdr:spPr>
    </xdr:pic>
    <xdr:clientData/>
  </xdr:twoCellAnchor>
  <xdr:twoCellAnchor editAs="oneCell">
    <xdr:from>
      <xdr:col>7</xdr:col>
      <xdr:colOff>650874</xdr:colOff>
      <xdr:row>7</xdr:row>
      <xdr:rowOff>79375</xdr:rowOff>
    </xdr:from>
    <xdr:to>
      <xdr:col>15</xdr:col>
      <xdr:colOff>746125</xdr:colOff>
      <xdr:row>25</xdr:row>
      <xdr:rowOff>79376</xdr:rowOff>
    </xdr:to>
    <xdr:pic>
      <xdr:nvPicPr>
        <xdr:cNvPr id="5" name="Imagen 4" descr="C:\Users\jcyunga\Desktop\JPG\ES_SECTOR_PUBLICO_REGIONES.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4874" y="1412875"/>
          <a:ext cx="6191251" cy="34290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7</xdr:row>
      <xdr:rowOff>63500</xdr:rowOff>
    </xdr:from>
    <xdr:to>
      <xdr:col>8</xdr:col>
      <xdr:colOff>254000</xdr:colOff>
      <xdr:row>27</xdr:row>
      <xdr:rowOff>123825</xdr:rowOff>
    </xdr:to>
    <xdr:pic>
      <xdr:nvPicPr>
        <xdr:cNvPr id="4" name="Imagen 3" descr="C:\Users\jcyunga\Desktop\JPG\TASA_AUXILIARES_ENFERMERIA.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0"/>
          <a:ext cx="6350000" cy="3870325"/>
        </a:xfrm>
        <a:prstGeom prst="rect">
          <a:avLst/>
        </a:prstGeom>
        <a:noFill/>
        <a:ln>
          <a:noFill/>
        </a:ln>
      </xdr:spPr>
    </xdr:pic>
    <xdr:clientData/>
  </xdr:twoCellAnchor>
  <xdr:twoCellAnchor editAs="oneCell">
    <xdr:from>
      <xdr:col>8</xdr:col>
      <xdr:colOff>111125</xdr:colOff>
      <xdr:row>7</xdr:row>
      <xdr:rowOff>79376</xdr:rowOff>
    </xdr:from>
    <xdr:to>
      <xdr:col>15</xdr:col>
      <xdr:colOff>714375</xdr:colOff>
      <xdr:row>27</xdr:row>
      <xdr:rowOff>111126</xdr:rowOff>
    </xdr:to>
    <xdr:pic>
      <xdr:nvPicPr>
        <xdr:cNvPr id="5" name="Imagen 4" descr="C:\Users\jcyunga\Desktop\JPG\TASA_MEDICOS.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07125" y="1412876"/>
          <a:ext cx="5937250" cy="384175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8</xdr:row>
      <xdr:rowOff>174625</xdr:rowOff>
    </xdr:from>
    <xdr:to>
      <xdr:col>7</xdr:col>
      <xdr:colOff>746124</xdr:colOff>
      <xdr:row>29</xdr:row>
      <xdr:rowOff>127000</xdr:rowOff>
    </xdr:to>
    <xdr:pic>
      <xdr:nvPicPr>
        <xdr:cNvPr id="4" name="Imagen 3" descr="C:\Users\jcyunga\Desktop\JPG\TASA_ODONTOLOGOS.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8625"/>
          <a:ext cx="6080124" cy="3952875"/>
        </a:xfrm>
        <a:prstGeom prst="rect">
          <a:avLst/>
        </a:prstGeom>
        <a:noFill/>
        <a:ln>
          <a:noFill/>
        </a:ln>
      </xdr:spPr>
    </xdr:pic>
    <xdr:clientData/>
  </xdr:twoCellAnchor>
  <xdr:twoCellAnchor editAs="oneCell">
    <xdr:from>
      <xdr:col>7</xdr:col>
      <xdr:colOff>666751</xdr:colOff>
      <xdr:row>8</xdr:row>
      <xdr:rowOff>95251</xdr:rowOff>
    </xdr:from>
    <xdr:to>
      <xdr:col>15</xdr:col>
      <xdr:colOff>744221</xdr:colOff>
      <xdr:row>29</xdr:row>
      <xdr:rowOff>111125</xdr:rowOff>
    </xdr:to>
    <xdr:pic>
      <xdr:nvPicPr>
        <xdr:cNvPr id="5" name="Imagen 4" descr="C:\Users\jcyunga\Desktop\JPG\TASA_OBSTETRICES.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1" y="1619251"/>
          <a:ext cx="6173470" cy="40163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23814</xdr:rowOff>
    </xdr:from>
    <xdr:to>
      <xdr:col>17</xdr:col>
      <xdr:colOff>31750</xdr:colOff>
      <xdr:row>7</xdr:row>
      <xdr:rowOff>13638</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4"/>
          <a:ext cx="13176250" cy="1323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21166</xdr:rowOff>
    </xdr:from>
    <xdr:to>
      <xdr:col>9</xdr:col>
      <xdr:colOff>0</xdr:colOff>
      <xdr:row>44</xdr:row>
      <xdr:rowOff>37041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174626</xdr:colOff>
      <xdr:row>24</xdr:row>
      <xdr:rowOff>0</xdr:rowOff>
    </xdr:from>
    <xdr:to>
      <xdr:col>17</xdr:col>
      <xdr:colOff>603251</xdr:colOff>
      <xdr:row>44</xdr:row>
      <xdr:rowOff>21167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190500</xdr:colOff>
      <xdr:row>4</xdr:row>
      <xdr:rowOff>9526</xdr:rowOff>
    </xdr:from>
    <xdr:to>
      <xdr:col>16</xdr:col>
      <xdr:colOff>793750</xdr:colOff>
      <xdr:row>20</xdr:row>
      <xdr:rowOff>42334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142874</xdr:colOff>
      <xdr:row>16</xdr:row>
      <xdr:rowOff>161924</xdr:rowOff>
    </xdr:from>
    <xdr:to>
      <xdr:col>10</xdr:col>
      <xdr:colOff>1371599</xdr:colOff>
      <xdr:row>29</xdr:row>
      <xdr:rowOff>295275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142874</xdr:colOff>
      <xdr:row>15</xdr:row>
      <xdr:rowOff>95251</xdr:rowOff>
    </xdr:from>
    <xdr:to>
      <xdr:col>10</xdr:col>
      <xdr:colOff>276224</xdr:colOff>
      <xdr:row>16</xdr:row>
      <xdr:rowOff>161926</xdr:rowOff>
    </xdr:to>
    <xdr:sp macro="" textlink="">
      <xdr:nvSpPr>
        <xdr:cNvPr id="3" name="2 CuadroTexto"/>
        <xdr:cNvSpPr txBox="1"/>
      </xdr:nvSpPr>
      <xdr:spPr>
        <a:xfrm>
          <a:off x="7315199" y="2924176"/>
          <a:ext cx="847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t>AÑO 2013</a:t>
          </a:r>
        </a:p>
      </xdr:txBody>
    </xdr:sp>
    <xdr:clientData/>
  </xdr:twoCellAnchor>
  <xdr:twoCellAnchor>
    <xdr:from>
      <xdr:col>4</xdr:col>
      <xdr:colOff>533400</xdr:colOff>
      <xdr:row>15</xdr:row>
      <xdr:rowOff>85725</xdr:rowOff>
    </xdr:from>
    <xdr:to>
      <xdr:col>6</xdr:col>
      <xdr:colOff>38100</xdr:colOff>
      <xdr:row>16</xdr:row>
      <xdr:rowOff>152400</xdr:rowOff>
    </xdr:to>
    <xdr:sp macro="" textlink="">
      <xdr:nvSpPr>
        <xdr:cNvPr id="4" name="3 CuadroTexto"/>
        <xdr:cNvSpPr txBox="1"/>
      </xdr:nvSpPr>
      <xdr:spPr>
        <a:xfrm>
          <a:off x="4248150" y="2914650"/>
          <a:ext cx="847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t>AÑO 2008</a:t>
          </a:r>
        </a:p>
      </xdr:txBody>
    </xdr:sp>
    <xdr:clientData/>
  </xdr:twoCellAnchor>
  <xdr:twoCellAnchor>
    <xdr:from>
      <xdr:col>1</xdr:col>
      <xdr:colOff>600075</xdr:colOff>
      <xdr:row>15</xdr:row>
      <xdr:rowOff>95250</xdr:rowOff>
    </xdr:from>
    <xdr:to>
      <xdr:col>2</xdr:col>
      <xdr:colOff>733425</xdr:colOff>
      <xdr:row>16</xdr:row>
      <xdr:rowOff>161925</xdr:rowOff>
    </xdr:to>
    <xdr:sp macro="" textlink="">
      <xdr:nvSpPr>
        <xdr:cNvPr id="5" name="4 CuadroTexto"/>
        <xdr:cNvSpPr txBox="1"/>
      </xdr:nvSpPr>
      <xdr:spPr>
        <a:xfrm>
          <a:off x="1381125" y="2924175"/>
          <a:ext cx="847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t>AÑO 2004</a:t>
          </a:r>
        </a:p>
      </xdr:txBody>
    </xdr:sp>
    <xdr:clientData/>
  </xdr:twoCellAnchor>
  <xdr:twoCellAnchor>
    <xdr:from>
      <xdr:col>3</xdr:col>
      <xdr:colOff>219075</xdr:colOff>
      <xdr:row>16</xdr:row>
      <xdr:rowOff>200025</xdr:rowOff>
    </xdr:from>
    <xdr:to>
      <xdr:col>3</xdr:col>
      <xdr:colOff>219075</xdr:colOff>
      <xdr:row>24</xdr:row>
      <xdr:rowOff>114300</xdr:rowOff>
    </xdr:to>
    <xdr:cxnSp macro="">
      <xdr:nvCxnSpPr>
        <xdr:cNvPr id="6" name="5 Conector recto"/>
        <xdr:cNvCxnSpPr/>
      </xdr:nvCxnSpPr>
      <xdr:spPr>
        <a:xfrm>
          <a:off x="3190875" y="3190875"/>
          <a:ext cx="0" cy="1257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16</xdr:row>
      <xdr:rowOff>180975</xdr:rowOff>
    </xdr:from>
    <xdr:to>
      <xdr:col>7</xdr:col>
      <xdr:colOff>295275</xdr:colOff>
      <xdr:row>24</xdr:row>
      <xdr:rowOff>95250</xdr:rowOff>
    </xdr:to>
    <xdr:cxnSp macro="">
      <xdr:nvCxnSpPr>
        <xdr:cNvPr id="7" name="6 Conector recto"/>
        <xdr:cNvCxnSpPr/>
      </xdr:nvCxnSpPr>
      <xdr:spPr>
        <a:xfrm>
          <a:off x="6048375" y="3171825"/>
          <a:ext cx="0" cy="1257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42333</xdr:colOff>
      <xdr:row>30</xdr:row>
      <xdr:rowOff>412750</xdr:rowOff>
    </xdr:from>
    <xdr:to>
      <xdr:col>10</xdr:col>
      <xdr:colOff>201083</xdr:colOff>
      <xdr:row>33</xdr:row>
      <xdr:rowOff>95250</xdr:rowOff>
    </xdr:to>
    <xdr:sp macro="" textlink="">
      <xdr:nvSpPr>
        <xdr:cNvPr id="8" name="CuadroTexto 1"/>
        <xdr:cNvSpPr txBox="1"/>
      </xdr:nvSpPr>
      <xdr:spPr>
        <a:xfrm>
          <a:off x="823383" y="5718175"/>
          <a:ext cx="7264400" cy="520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900"/>
            <a:t>Con respecto a las regiones naturales del país se puede apreciar que en la Sierra y Costa se concentra el mayor porcentaje de establecimientos de salud del país. En el año 2013, el 89,56% (3.782) se ubicó en estas dos regiones. La Amazonía tuvo el 10,21% (431), y la regione insular  tiene el 0,23% (10) Establecimientos que reportaron información.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623095</xdr:colOff>
      <xdr:row>16</xdr:row>
      <xdr:rowOff>83350</xdr:rowOff>
    </xdr:from>
    <xdr:to>
      <xdr:col>12</xdr:col>
      <xdr:colOff>296332</xdr:colOff>
      <xdr:row>33</xdr:row>
      <xdr:rowOff>116416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635002</xdr:colOff>
      <xdr:row>2</xdr:row>
      <xdr:rowOff>95258</xdr:rowOff>
    </xdr:from>
    <xdr:to>
      <xdr:col>12</xdr:col>
      <xdr:colOff>317503</xdr:colOff>
      <xdr:row>17</xdr:row>
      <xdr:rowOff>63507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455084</xdr:colOff>
      <xdr:row>34</xdr:row>
      <xdr:rowOff>63498</xdr:rowOff>
    </xdr:from>
    <xdr:to>
      <xdr:col>12</xdr:col>
      <xdr:colOff>264584</xdr:colOff>
      <xdr:row>40</xdr:row>
      <xdr:rowOff>84666</xdr:rowOff>
    </xdr:to>
    <xdr:sp macro="" textlink="">
      <xdr:nvSpPr>
        <xdr:cNvPr id="4" name="CuadroTexto 1"/>
        <xdr:cNvSpPr txBox="1"/>
      </xdr:nvSpPr>
      <xdr:spPr>
        <a:xfrm>
          <a:off x="455084" y="6045198"/>
          <a:ext cx="8953500" cy="9927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900"/>
            <a:t>En cuanto a la clasificación de los establecimientos de salud de acuerdo a la entidad a la que pertenecen el Ministerio de Salud Pública, con el 49,44%, es el que agrupa al mayor porcentaje de establecimientos. le siguen en importancia  el Seguro Social  Campesino con el 15,29% y las privadas con fines de lucro con el 14,07%. </a:t>
          </a:r>
        </a:p>
        <a:p>
          <a:r>
            <a:rPr lang="es-EC" sz="900"/>
            <a:t>En relación a los establecimientos con internación hospitalaria, las privadas con fines de lucro tienen la mayor participación porcentual con el 69,93%. Le sigue el Ministerio de Salud Pública con el 17,01%. Si se compara con el año 2003, el Ministerio de Salud Pública concentraba al 18,15% de unidades de Salud en ese año, en tanto que las privadas con fines de lucro pasaron de 70,86% de participación en 2003 al 69,93% en el año 2012. En el caso de los establecimientos sin internación hospitalaria, el 56,71% pertenecen al Ministerio de Salud Pública, le sigue el Seguro Social Campesino con el 18,72%. En comparación con el año 2003, el Ministerio de Salud Publica tenía el 52,21% de unidades de salud del país y el Seguro Social Campesino 20,01%.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215895</xdr:colOff>
      <xdr:row>3</xdr:row>
      <xdr:rowOff>38100</xdr:rowOff>
    </xdr:from>
    <xdr:to>
      <xdr:col>11</xdr:col>
      <xdr:colOff>123820</xdr:colOff>
      <xdr:row>17</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177794</xdr:colOff>
      <xdr:row>17</xdr:row>
      <xdr:rowOff>66675</xdr:rowOff>
    </xdr:from>
    <xdr:to>
      <xdr:col>11</xdr:col>
      <xdr:colOff>276219</xdr:colOff>
      <xdr:row>30</xdr:row>
      <xdr:rowOff>133349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211664</xdr:colOff>
      <xdr:row>31</xdr:row>
      <xdr:rowOff>52916</xdr:rowOff>
    </xdr:from>
    <xdr:to>
      <xdr:col>12</xdr:col>
      <xdr:colOff>455083</xdr:colOff>
      <xdr:row>31</xdr:row>
      <xdr:rowOff>1068917</xdr:rowOff>
    </xdr:to>
    <xdr:sp macro="" textlink="">
      <xdr:nvSpPr>
        <xdr:cNvPr id="4" name="CuadroTexto 1"/>
        <xdr:cNvSpPr txBox="1"/>
      </xdr:nvSpPr>
      <xdr:spPr>
        <a:xfrm>
          <a:off x="811739" y="5796491"/>
          <a:ext cx="8615894" cy="1016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a:t>De los 765 establecimientos de salud con internación hospitalaria, el 25,10% (192) pertenecen alsSector público y el 74,90% (573) al sector privado.                                                                                                                                                                                                                                                               El sector público está conformado en su mayoría por hospitales básicos 49,48% (95), seguido de hospitales generales con el 32,29% (62); los hospitales </a:t>
          </a:r>
          <a:r>
            <a:rPr lang="es-EC" sz="1100" baseline="0"/>
            <a:t> e</a:t>
          </a:r>
          <a:r>
            <a:rPr lang="es-EC" sz="1100"/>
            <a:t>specializados corresponden al 14,58% (28) y los de especialidades al 3,65% (7).                                                                                                                                                     En el Sector Privado, la mayor participación porcentual corresponde a las Clínica Generales con el 88,46% (483), siguiendo en importancia las Clínicas Especializadas con el 6,78% (37).</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149113</xdr:colOff>
      <xdr:row>2</xdr:row>
      <xdr:rowOff>4830</xdr:rowOff>
    </xdr:from>
    <xdr:to>
      <xdr:col>13</xdr:col>
      <xdr:colOff>682625</xdr:colOff>
      <xdr:row>25</xdr:row>
      <xdr:rowOff>363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51593</xdr:colOff>
      <xdr:row>26</xdr:row>
      <xdr:rowOff>145344</xdr:rowOff>
    </xdr:from>
    <xdr:to>
      <xdr:col>13</xdr:col>
      <xdr:colOff>640292</xdr:colOff>
      <xdr:row>43</xdr:row>
      <xdr:rowOff>93927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85725</xdr:rowOff>
    </xdr:from>
    <xdr:to>
      <xdr:col>6</xdr:col>
      <xdr:colOff>1119187</xdr:colOff>
      <xdr:row>44</xdr:row>
      <xdr:rowOff>35719</xdr:rowOff>
    </xdr:to>
    <xdr:sp macro="" textlink="">
      <xdr:nvSpPr>
        <xdr:cNvPr id="4" name="CuadroTexto 3"/>
        <xdr:cNvSpPr txBox="1"/>
      </xdr:nvSpPr>
      <xdr:spPr>
        <a:xfrm>
          <a:off x="0" y="4848225"/>
          <a:ext cx="6005512" cy="1369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a:t>El mayor número de establecimientos de salud sin internación hospitalaria, según la clase, corresponde a subcentros de salud con 1.366 unidades, seguido por dispensarios médicos con 1.127. El 54,89% (1.898) de establecimientos de salud sin internación pertenecen al área urbana y el 45,08% (1.559) pertenecen al área rural.  El mayor número de establecimientos sin internación dentro del área urbana son los dispensarios médicos con el 35,04% (665)del total, seguido de los subcentros de salud con el 31,30% (594).  En el área rural el mayor número de establecimientos son los subcentros de salud con el 49,52% (772) seguido de los dispensarios médicos con el 29,63% (462).</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22.xml"/><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23.xml"/><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24.xml"/><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25.xml"/><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26.xml"/><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17"/>
  <sheetViews>
    <sheetView workbookViewId="0">
      <selection activeCell="C22" sqref="C22"/>
    </sheetView>
  </sheetViews>
  <sheetFormatPr baseColWidth="10" defaultRowHeight="15"/>
  <cols>
    <col min="1" max="1" width="29.85546875" style="273" customWidth="1"/>
    <col min="2" max="2" width="5.5703125" style="272" bestFit="1" customWidth="1"/>
  </cols>
  <sheetData>
    <row r="1" spans="1:2">
      <c r="A1" s="275" t="s">
        <v>586</v>
      </c>
      <c r="B1" s="274" t="s">
        <v>39</v>
      </c>
    </row>
    <row r="2" spans="1:2">
      <c r="A2" s="275" t="s">
        <v>127</v>
      </c>
      <c r="B2" s="274">
        <v>0.59</v>
      </c>
    </row>
    <row r="3" spans="1:2" ht="30">
      <c r="A3" s="275" t="s">
        <v>585</v>
      </c>
      <c r="B3" s="274">
        <v>0.7</v>
      </c>
    </row>
    <row r="4" spans="1:2">
      <c r="A4" s="275" t="s">
        <v>584</v>
      </c>
      <c r="B4" s="274">
        <v>0.96</v>
      </c>
    </row>
    <row r="5" spans="1:2">
      <c r="A5" s="275" t="s">
        <v>6</v>
      </c>
      <c r="B5" s="274">
        <v>1.54</v>
      </c>
    </row>
    <row r="6" spans="1:2">
      <c r="A6" s="275" t="s">
        <v>125</v>
      </c>
      <c r="B6" s="274">
        <v>1.62</v>
      </c>
    </row>
    <row r="7" spans="1:2">
      <c r="A7" s="275" t="s">
        <v>533</v>
      </c>
      <c r="B7" s="274">
        <v>1.81</v>
      </c>
    </row>
    <row r="8" spans="1:2">
      <c r="A8" s="275" t="s">
        <v>587</v>
      </c>
      <c r="B8" s="274">
        <v>2.59</v>
      </c>
    </row>
    <row r="9" spans="1:2">
      <c r="A9" s="275" t="s">
        <v>3</v>
      </c>
      <c r="B9" s="274">
        <v>3.15</v>
      </c>
    </row>
    <row r="10" spans="1:2">
      <c r="A10" s="275" t="s">
        <v>534</v>
      </c>
      <c r="B10" s="274">
        <v>3.26</v>
      </c>
    </row>
    <row r="11" spans="1:2">
      <c r="A11" s="275" t="s">
        <v>126</v>
      </c>
      <c r="B11" s="274">
        <v>4.57</v>
      </c>
    </row>
    <row r="12" spans="1:2">
      <c r="A12" s="275" t="s">
        <v>583</v>
      </c>
      <c r="B12" s="274">
        <v>5.53</v>
      </c>
    </row>
    <row r="13" spans="1:2">
      <c r="A13" s="275" t="s">
        <v>582</v>
      </c>
      <c r="B13" s="274">
        <v>6.82</v>
      </c>
    </row>
    <row r="14" spans="1:2">
      <c r="A14" s="275" t="s">
        <v>5</v>
      </c>
      <c r="B14" s="274">
        <v>9.7100000000000009</v>
      </c>
    </row>
    <row r="15" spans="1:2">
      <c r="A15" s="275" t="s">
        <v>123</v>
      </c>
      <c r="B15" s="274">
        <v>14.2</v>
      </c>
    </row>
    <row r="16" spans="1:2">
      <c r="A16" s="275" t="s">
        <v>117</v>
      </c>
      <c r="B16" s="274">
        <v>18.95</v>
      </c>
    </row>
    <row r="17" spans="1:2">
      <c r="A17" s="275" t="s">
        <v>581</v>
      </c>
      <c r="B17" s="274">
        <v>24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7"/>
  <sheetViews>
    <sheetView showGridLines="0" zoomScale="80" zoomScaleNormal="80" zoomScalePageLayoutView="70" workbookViewId="0">
      <selection activeCell="B2" sqref="B2:R2"/>
    </sheetView>
  </sheetViews>
  <sheetFormatPr baseColWidth="10" defaultRowHeight="12"/>
  <cols>
    <col min="1" max="1" width="0.42578125" style="162" customWidth="1"/>
    <col min="2" max="2" width="29.28515625" style="162" bestFit="1" customWidth="1"/>
    <col min="3" max="3" width="9.140625" style="162" bestFit="1" customWidth="1"/>
    <col min="4" max="4" width="9.5703125" style="162" bestFit="1" customWidth="1"/>
    <col min="5" max="5" width="9.140625" style="162" bestFit="1" customWidth="1"/>
    <col min="6" max="6" width="9.5703125" style="162" bestFit="1" customWidth="1"/>
    <col min="7" max="7" width="9.140625" style="162" bestFit="1" customWidth="1"/>
    <col min="8" max="8" width="9.5703125" style="162" bestFit="1" customWidth="1"/>
    <col min="9" max="15" width="10.7109375" style="162" customWidth="1"/>
    <col min="16" max="16" width="13.42578125" style="162" customWidth="1"/>
    <col min="17" max="25" width="11.42578125" style="162"/>
    <col min="26" max="27" width="5.85546875" style="162" customWidth="1"/>
    <col min="28" max="16384" width="11.42578125" style="162"/>
  </cols>
  <sheetData>
    <row r="1" spans="1:20">
      <c r="B1" s="173"/>
      <c r="C1" s="173"/>
      <c r="D1" s="173"/>
      <c r="E1" s="173"/>
      <c r="F1" s="173"/>
      <c r="G1" s="173"/>
      <c r="H1" s="173"/>
      <c r="I1" s="173"/>
      <c r="J1" s="173"/>
      <c r="K1" s="173"/>
      <c r="L1" s="173"/>
      <c r="M1" s="173"/>
      <c r="N1" s="173"/>
      <c r="O1" s="173"/>
      <c r="P1" s="173"/>
    </row>
    <row r="2" spans="1:20" s="161" customFormat="1" ht="51" customHeight="1">
      <c r="B2" s="1051" t="s">
        <v>1453</v>
      </c>
      <c r="C2" s="1051"/>
      <c r="D2" s="1051"/>
      <c r="E2" s="1051"/>
      <c r="F2" s="1051"/>
      <c r="G2" s="1051"/>
      <c r="H2" s="1051"/>
      <c r="I2" s="1051"/>
      <c r="J2" s="1051"/>
      <c r="K2" s="1051"/>
      <c r="L2" s="1051"/>
      <c r="M2" s="1051"/>
      <c r="N2" s="1051"/>
      <c r="O2" s="1051"/>
      <c r="P2" s="1051"/>
      <c r="Q2" s="1051"/>
      <c r="R2" s="1051"/>
      <c r="T2" s="262" t="s">
        <v>577</v>
      </c>
    </row>
    <row r="3" spans="1:20" s="161" customFormat="1" ht="20.25" customHeight="1">
      <c r="A3" s="1058"/>
      <c r="B3" s="1058"/>
      <c r="C3" s="1058"/>
      <c r="D3" s="1058"/>
      <c r="E3" s="1058"/>
      <c r="F3" s="1058"/>
      <c r="G3" s="1058"/>
      <c r="H3" s="1058"/>
      <c r="I3" s="1058"/>
      <c r="J3" s="1058"/>
      <c r="K3" s="1058"/>
      <c r="L3" s="1058"/>
      <c r="M3" s="1058"/>
      <c r="N3" s="1058"/>
      <c r="O3" s="1058"/>
      <c r="P3" s="1058"/>
      <c r="Q3" s="1058"/>
      <c r="R3" s="1058"/>
    </row>
    <row r="4" spans="1:20" ht="5.25" customHeight="1">
      <c r="H4" s="171"/>
    </row>
    <row r="5" spans="1:20" ht="33.75" customHeight="1">
      <c r="B5" s="1059" t="s">
        <v>530</v>
      </c>
      <c r="C5" s="452" t="s">
        <v>66</v>
      </c>
      <c r="D5" s="453"/>
      <c r="E5" s="1060" t="s">
        <v>612</v>
      </c>
      <c r="F5" s="1060"/>
      <c r="G5" s="1060" t="s">
        <v>613</v>
      </c>
      <c r="H5" s="1060"/>
    </row>
    <row r="6" spans="1:20" ht="15">
      <c r="B6" s="1059"/>
      <c r="C6" s="454" t="s">
        <v>9</v>
      </c>
      <c r="D6" s="454" t="s">
        <v>515</v>
      </c>
      <c r="E6" s="454" t="s">
        <v>9</v>
      </c>
      <c r="F6" s="454" t="s">
        <v>515</v>
      </c>
      <c r="G6" s="454" t="s">
        <v>9</v>
      </c>
      <c r="H6" s="454" t="s">
        <v>515</v>
      </c>
    </row>
    <row r="7" spans="1:20" ht="12.75">
      <c r="B7" s="440" t="s">
        <v>66</v>
      </c>
      <c r="C7" s="297">
        <v>4223</v>
      </c>
      <c r="D7" s="298">
        <f>SUM(D8:D32)</f>
        <v>99.999999999999986</v>
      </c>
      <c r="E7" s="297">
        <v>765</v>
      </c>
      <c r="F7" s="298">
        <f>SUM(F8:F32)</f>
        <v>99.999999999999972</v>
      </c>
      <c r="G7" s="297">
        <v>3458</v>
      </c>
      <c r="H7" s="441">
        <f>SUM(H8:H32)</f>
        <v>100.00000000000001</v>
      </c>
    </row>
    <row r="8" spans="1:20" ht="12.75">
      <c r="B8" s="442" t="s">
        <v>369</v>
      </c>
      <c r="C8" s="300">
        <v>286</v>
      </c>
      <c r="D8" s="301">
        <f t="shared" ref="D8:D32" si="0">+C8/C$7*100</f>
        <v>6.7724366564053993</v>
      </c>
      <c r="E8" s="300">
        <v>43</v>
      </c>
      <c r="F8" s="301">
        <f t="shared" ref="F8:G32" si="1">+E8/E$7*100</f>
        <v>5.620915032679739</v>
      </c>
      <c r="G8" s="300">
        <v>243</v>
      </c>
      <c r="H8" s="443">
        <f t="shared" ref="H8:H32" si="2">G8/$G$7*100</f>
        <v>7.0271833429728163</v>
      </c>
    </row>
    <row r="9" spans="1:20" ht="12.75">
      <c r="B9" s="444" t="s">
        <v>368</v>
      </c>
      <c r="C9" s="170">
        <v>88</v>
      </c>
      <c r="D9" s="169">
        <f t="shared" si="0"/>
        <v>2.0838266635093534</v>
      </c>
      <c r="E9" s="820">
        <v>7</v>
      </c>
      <c r="F9" s="169">
        <f t="shared" si="1"/>
        <v>0.91503267973856217</v>
      </c>
      <c r="G9" s="820">
        <v>81</v>
      </c>
      <c r="H9" s="445">
        <f t="shared" si="2"/>
        <v>2.3423944476576053</v>
      </c>
    </row>
    <row r="10" spans="1:20" ht="12.75">
      <c r="B10" s="442" t="s">
        <v>367</v>
      </c>
      <c r="C10" s="300">
        <v>115</v>
      </c>
      <c r="D10" s="301">
        <f t="shared" si="0"/>
        <v>2.7231825716315416</v>
      </c>
      <c r="E10" s="300">
        <v>9</v>
      </c>
      <c r="F10" s="301">
        <f t="shared" si="1"/>
        <v>1.1764705882352942</v>
      </c>
      <c r="G10" s="300">
        <v>106</v>
      </c>
      <c r="H10" s="443">
        <f t="shared" si="2"/>
        <v>3.065355696934644</v>
      </c>
    </row>
    <row r="11" spans="1:20" ht="12.75">
      <c r="B11" s="444" t="s">
        <v>366</v>
      </c>
      <c r="C11" s="170">
        <v>94</v>
      </c>
      <c r="D11" s="169">
        <f t="shared" si="0"/>
        <v>2.2259057542031733</v>
      </c>
      <c r="E11" s="820">
        <v>6</v>
      </c>
      <c r="F11" s="169">
        <f t="shared" si="1"/>
        <v>0.78431372549019607</v>
      </c>
      <c r="G11" s="820">
        <v>88</v>
      </c>
      <c r="H11" s="445">
        <f t="shared" si="2"/>
        <v>2.5448235974551765</v>
      </c>
    </row>
    <row r="12" spans="1:20" ht="12.75">
      <c r="B12" s="442" t="s">
        <v>365</v>
      </c>
      <c r="C12" s="300">
        <v>142</v>
      </c>
      <c r="D12" s="301">
        <f t="shared" si="0"/>
        <v>3.3625384797537294</v>
      </c>
      <c r="E12" s="300">
        <v>22</v>
      </c>
      <c r="F12" s="301">
        <f t="shared" si="1"/>
        <v>2.8758169934640523</v>
      </c>
      <c r="G12" s="300">
        <v>120</v>
      </c>
      <c r="H12" s="443">
        <f t="shared" si="2"/>
        <v>3.470213996529786</v>
      </c>
    </row>
    <row r="13" spans="1:20" ht="12.75">
      <c r="B13" s="444" t="s">
        <v>364</v>
      </c>
      <c r="C13" s="170">
        <v>188</v>
      </c>
      <c r="D13" s="169">
        <f t="shared" si="0"/>
        <v>4.4518115084063465</v>
      </c>
      <c r="E13" s="820">
        <v>24</v>
      </c>
      <c r="F13" s="169">
        <f t="shared" si="1"/>
        <v>3.1372549019607843</v>
      </c>
      <c r="G13" s="820">
        <v>164</v>
      </c>
      <c r="H13" s="445">
        <f t="shared" si="2"/>
        <v>4.742625795257374</v>
      </c>
    </row>
    <row r="14" spans="1:20" ht="12.75">
      <c r="B14" s="442" t="s">
        <v>363</v>
      </c>
      <c r="C14" s="300">
        <v>126</v>
      </c>
      <c r="D14" s="301">
        <f t="shared" si="0"/>
        <v>2.9836609045702107</v>
      </c>
      <c r="E14" s="300">
        <v>16</v>
      </c>
      <c r="F14" s="301">
        <f t="shared" si="1"/>
        <v>2.0915032679738559</v>
      </c>
      <c r="G14" s="300">
        <v>110</v>
      </c>
      <c r="H14" s="443">
        <f t="shared" si="2"/>
        <v>3.1810294968189705</v>
      </c>
    </row>
    <row r="15" spans="1:20" ht="12.75">
      <c r="B15" s="444" t="s">
        <v>362</v>
      </c>
      <c r="C15" s="170">
        <v>257</v>
      </c>
      <c r="D15" s="169">
        <f t="shared" si="0"/>
        <v>6.0857210513852715</v>
      </c>
      <c r="E15" s="820">
        <v>31</v>
      </c>
      <c r="F15" s="169">
        <f t="shared" si="1"/>
        <v>4.0522875816993462</v>
      </c>
      <c r="G15" s="820">
        <v>226</v>
      </c>
      <c r="H15" s="445">
        <f t="shared" si="2"/>
        <v>6.5355696934644296</v>
      </c>
    </row>
    <row r="16" spans="1:20" ht="12.75">
      <c r="B16" s="442" t="s">
        <v>361</v>
      </c>
      <c r="C16" s="300">
        <v>606</v>
      </c>
      <c r="D16" s="301">
        <f t="shared" si="0"/>
        <v>14.349988160075775</v>
      </c>
      <c r="E16" s="300">
        <v>123</v>
      </c>
      <c r="F16" s="301">
        <f t="shared" si="1"/>
        <v>16.078431372549019</v>
      </c>
      <c r="G16" s="300">
        <v>483</v>
      </c>
      <c r="H16" s="443">
        <f t="shared" si="2"/>
        <v>13.967611336032389</v>
      </c>
    </row>
    <row r="17" spans="2:8" ht="12.75">
      <c r="B17" s="444" t="s">
        <v>360</v>
      </c>
      <c r="C17" s="170">
        <v>149</v>
      </c>
      <c r="D17" s="169">
        <f t="shared" si="0"/>
        <v>3.528297418896519</v>
      </c>
      <c r="E17" s="820">
        <v>32</v>
      </c>
      <c r="F17" s="169">
        <f t="shared" si="1"/>
        <v>4.1830065359477118</v>
      </c>
      <c r="G17" s="820">
        <v>117</v>
      </c>
      <c r="H17" s="445">
        <f t="shared" si="2"/>
        <v>3.3834586466165413</v>
      </c>
    </row>
    <row r="18" spans="2:8" ht="12.75">
      <c r="B18" s="446" t="s">
        <v>514</v>
      </c>
      <c r="C18" s="300">
        <v>98</v>
      </c>
      <c r="D18" s="301">
        <f t="shared" si="0"/>
        <v>2.3206251479990527</v>
      </c>
      <c r="E18" s="300">
        <v>33</v>
      </c>
      <c r="F18" s="301">
        <f t="shared" si="1"/>
        <v>4.3137254901960782</v>
      </c>
      <c r="G18" s="300">
        <v>65</v>
      </c>
      <c r="H18" s="443">
        <f t="shared" si="2"/>
        <v>1.8796992481203008</v>
      </c>
    </row>
    <row r="19" spans="2:8" ht="12.75">
      <c r="B19" s="444" t="s">
        <v>104</v>
      </c>
      <c r="C19" s="170">
        <v>203</v>
      </c>
      <c r="D19" s="169">
        <f t="shared" si="0"/>
        <v>4.8070092351408951</v>
      </c>
      <c r="E19" s="820">
        <v>60</v>
      </c>
      <c r="F19" s="169">
        <f t="shared" si="1"/>
        <v>7.8431372549019605</v>
      </c>
      <c r="G19" s="820">
        <v>143</v>
      </c>
      <c r="H19" s="445">
        <f t="shared" si="2"/>
        <v>4.1353383458646613</v>
      </c>
    </row>
    <row r="20" spans="2:8" ht="12.75">
      <c r="B20" s="442" t="s">
        <v>357</v>
      </c>
      <c r="C20" s="300">
        <v>185</v>
      </c>
      <c r="D20" s="301">
        <f t="shared" si="0"/>
        <v>4.3807719630594359</v>
      </c>
      <c r="E20" s="300">
        <v>27</v>
      </c>
      <c r="F20" s="301">
        <f t="shared" si="1"/>
        <v>3.5294117647058822</v>
      </c>
      <c r="G20" s="300">
        <v>158</v>
      </c>
      <c r="H20" s="443">
        <f t="shared" si="2"/>
        <v>4.5691150954308846</v>
      </c>
    </row>
    <row r="21" spans="2:8" ht="12.75">
      <c r="B21" s="444" t="s">
        <v>356</v>
      </c>
      <c r="C21" s="170">
        <v>564</v>
      </c>
      <c r="D21" s="169">
        <f t="shared" si="0"/>
        <v>13.355434525219041</v>
      </c>
      <c r="E21" s="820">
        <v>149</v>
      </c>
      <c r="F21" s="169">
        <f t="shared" si="1"/>
        <v>19.477124183006538</v>
      </c>
      <c r="G21" s="820">
        <v>415</v>
      </c>
      <c r="H21" s="445">
        <f t="shared" si="2"/>
        <v>12.001156737998842</v>
      </c>
    </row>
    <row r="22" spans="2:8" ht="12.75">
      <c r="B22" s="442" t="s">
        <v>355</v>
      </c>
      <c r="C22" s="300">
        <v>197</v>
      </c>
      <c r="D22" s="301">
        <f t="shared" si="0"/>
        <v>4.6649301444470757</v>
      </c>
      <c r="E22" s="300">
        <v>66</v>
      </c>
      <c r="F22" s="301">
        <f t="shared" si="1"/>
        <v>8.6274509803921564</v>
      </c>
      <c r="G22" s="300">
        <v>131</v>
      </c>
      <c r="H22" s="443">
        <f t="shared" si="2"/>
        <v>3.7883169462116832</v>
      </c>
    </row>
    <row r="23" spans="2:8" ht="12.75">
      <c r="B23" s="444" t="s">
        <v>354</v>
      </c>
      <c r="C23" s="170">
        <v>413</v>
      </c>
      <c r="D23" s="169">
        <f t="shared" si="0"/>
        <v>9.7797774094245788</v>
      </c>
      <c r="E23" s="820">
        <v>63</v>
      </c>
      <c r="F23" s="169">
        <f t="shared" si="1"/>
        <v>8.235294117647058</v>
      </c>
      <c r="G23" s="820">
        <v>350</v>
      </c>
      <c r="H23" s="445">
        <f t="shared" si="2"/>
        <v>10.121457489878543</v>
      </c>
    </row>
    <row r="24" spans="2:8" ht="12.75">
      <c r="B24" s="442" t="s">
        <v>30</v>
      </c>
      <c r="C24" s="300">
        <v>71</v>
      </c>
      <c r="D24" s="301">
        <f t="shared" si="0"/>
        <v>1.6812692398768647</v>
      </c>
      <c r="E24" s="300">
        <v>13</v>
      </c>
      <c r="F24" s="301">
        <f t="shared" si="1"/>
        <v>1.6993464052287581</v>
      </c>
      <c r="G24" s="300">
        <v>58</v>
      </c>
      <c r="H24" s="443">
        <f t="shared" si="2"/>
        <v>1.67727009832273</v>
      </c>
    </row>
    <row r="25" spans="2:8" ht="12.75">
      <c r="B25" s="444" t="s">
        <v>32</v>
      </c>
      <c r="C25" s="170">
        <v>118</v>
      </c>
      <c r="D25" s="169">
        <f t="shared" si="0"/>
        <v>2.7942221169784514</v>
      </c>
      <c r="E25" s="820">
        <v>9</v>
      </c>
      <c r="F25" s="169">
        <f t="shared" si="1"/>
        <v>1.1764705882352942</v>
      </c>
      <c r="G25" s="820">
        <v>109</v>
      </c>
      <c r="H25" s="445">
        <f t="shared" si="2"/>
        <v>3.1521110468478892</v>
      </c>
    </row>
    <row r="26" spans="2:8" ht="12.75">
      <c r="B26" s="442" t="s">
        <v>33</v>
      </c>
      <c r="C26" s="300">
        <v>51</v>
      </c>
      <c r="D26" s="301">
        <f t="shared" si="0"/>
        <v>1.2076722708974661</v>
      </c>
      <c r="E26" s="300">
        <v>6</v>
      </c>
      <c r="F26" s="301">
        <f t="shared" si="1"/>
        <v>0.78431372549019607</v>
      </c>
      <c r="G26" s="300">
        <v>45</v>
      </c>
      <c r="H26" s="443">
        <f t="shared" si="2"/>
        <v>1.3013302486986698</v>
      </c>
    </row>
    <row r="27" spans="2:8" ht="12.75">
      <c r="B27" s="444" t="s">
        <v>34</v>
      </c>
      <c r="C27" s="170">
        <v>60</v>
      </c>
      <c r="D27" s="169">
        <f t="shared" si="0"/>
        <v>1.4207909069381957</v>
      </c>
      <c r="E27" s="820">
        <v>4</v>
      </c>
      <c r="F27" s="169">
        <f t="shared" si="1"/>
        <v>0.52287581699346397</v>
      </c>
      <c r="G27" s="820">
        <v>56</v>
      </c>
      <c r="H27" s="445">
        <f t="shared" si="2"/>
        <v>1.6194331983805668</v>
      </c>
    </row>
    <row r="28" spans="2:8" ht="12.75">
      <c r="B28" s="442" t="s">
        <v>35</v>
      </c>
      <c r="C28" s="300">
        <v>68</v>
      </c>
      <c r="D28" s="301">
        <f t="shared" si="0"/>
        <v>1.6102296945299548</v>
      </c>
      <c r="E28" s="300">
        <v>4</v>
      </c>
      <c r="F28" s="301">
        <f t="shared" si="1"/>
        <v>0.52287581699346397</v>
      </c>
      <c r="G28" s="300">
        <v>64</v>
      </c>
      <c r="H28" s="443">
        <f t="shared" si="2"/>
        <v>1.850780798149219</v>
      </c>
    </row>
    <row r="29" spans="2:8" ht="12.75">
      <c r="B29" s="444" t="s">
        <v>36</v>
      </c>
      <c r="C29" s="170">
        <v>71</v>
      </c>
      <c r="D29" s="169">
        <f t="shared" si="0"/>
        <v>1.6812692398768647</v>
      </c>
      <c r="E29" s="820">
        <v>8</v>
      </c>
      <c r="F29" s="169">
        <f t="shared" si="1"/>
        <v>1.0457516339869279</v>
      </c>
      <c r="G29" s="820">
        <v>63</v>
      </c>
      <c r="H29" s="445">
        <f t="shared" si="2"/>
        <v>1.8218623481781375</v>
      </c>
    </row>
    <row r="30" spans="2:8" ht="12.75">
      <c r="B30" s="442" t="s">
        <v>37</v>
      </c>
      <c r="C30" s="300">
        <v>63</v>
      </c>
      <c r="D30" s="301">
        <f t="shared" si="0"/>
        <v>1.4918304522851054</v>
      </c>
      <c r="E30" s="300">
        <v>8</v>
      </c>
      <c r="F30" s="301">
        <f t="shared" si="1"/>
        <v>1.0457516339869279</v>
      </c>
      <c r="G30" s="300">
        <v>55</v>
      </c>
      <c r="H30" s="443">
        <f t="shared" si="2"/>
        <v>1.5905147484094853</v>
      </c>
    </row>
    <row r="31" spans="2:8" ht="12.75">
      <c r="B31" s="440" t="s">
        <v>40</v>
      </c>
      <c r="C31" s="170">
        <v>10</v>
      </c>
      <c r="D31" s="299">
        <f t="shared" si="0"/>
        <v>0.23679848448969926</v>
      </c>
      <c r="E31" s="820">
        <v>2</v>
      </c>
      <c r="F31" s="299">
        <f t="shared" si="1"/>
        <v>0.26143790849673199</v>
      </c>
      <c r="G31" s="820">
        <v>8</v>
      </c>
      <c r="H31" s="447">
        <f t="shared" si="2"/>
        <v>0.23134759976865238</v>
      </c>
    </row>
    <row r="32" spans="2:8" ht="12.75">
      <c r="B32" s="448" t="s">
        <v>512</v>
      </c>
      <c r="C32" s="449">
        <v>0</v>
      </c>
      <c r="D32" s="450">
        <f t="shared" si="0"/>
        <v>0</v>
      </c>
      <c r="E32" s="449">
        <v>0</v>
      </c>
      <c r="F32" s="450">
        <f t="shared" si="1"/>
        <v>0</v>
      </c>
      <c r="G32" s="450">
        <f t="shared" si="1"/>
        <v>0</v>
      </c>
      <c r="H32" s="451">
        <f t="shared" si="2"/>
        <v>0</v>
      </c>
    </row>
    <row r="33" spans="2:8" ht="26.25" customHeight="1"/>
    <row r="34" spans="2:8" ht="39.75" customHeight="1">
      <c r="B34" s="1056"/>
      <c r="C34" s="1056"/>
      <c r="D34" s="1056"/>
      <c r="E34" s="1056"/>
      <c r="F34" s="1056"/>
      <c r="G34" s="1056"/>
      <c r="H34" s="1056"/>
    </row>
    <row r="35" spans="2:8" ht="40.5" customHeight="1">
      <c r="B35" s="1056"/>
      <c r="C35" s="1056"/>
      <c r="D35" s="1056"/>
      <c r="E35" s="1056"/>
      <c r="F35" s="1056"/>
      <c r="G35" s="1056"/>
      <c r="H35" s="1056"/>
    </row>
    <row r="36" spans="2:8" ht="44.25" customHeight="1">
      <c r="B36" s="1056"/>
      <c r="C36" s="1056"/>
      <c r="D36" s="1056"/>
      <c r="E36" s="1056"/>
      <c r="F36" s="1056"/>
      <c r="G36" s="1056"/>
      <c r="H36" s="1056"/>
    </row>
    <row r="37" spans="2:8" ht="15" customHeight="1">
      <c r="B37" s="1057"/>
      <c r="C37" s="1057"/>
      <c r="D37" s="1057"/>
      <c r="E37" s="1057"/>
      <c r="F37" s="1057"/>
      <c r="G37" s="1057"/>
      <c r="H37" s="1057"/>
    </row>
    <row r="38" spans="2:8" ht="15" customHeight="1">
      <c r="B38" s="1057"/>
      <c r="C38" s="1057"/>
      <c r="D38" s="1057"/>
      <c r="E38" s="1057"/>
      <c r="F38" s="1057"/>
      <c r="G38" s="1057"/>
      <c r="H38" s="1057"/>
    </row>
    <row r="39" spans="2:8" ht="15" customHeight="1">
      <c r="B39" s="1057"/>
      <c r="C39" s="1057"/>
      <c r="D39" s="1057"/>
      <c r="E39" s="1057"/>
      <c r="F39" s="1057"/>
      <c r="G39" s="1057"/>
      <c r="H39" s="1057"/>
    </row>
    <row r="40" spans="2:8">
      <c r="B40" s="1057"/>
      <c r="C40" s="1057"/>
      <c r="D40" s="1057"/>
      <c r="E40" s="1057"/>
      <c r="F40" s="1057"/>
      <c r="G40" s="1057"/>
      <c r="H40" s="1057"/>
    </row>
    <row r="41" spans="2:8">
      <c r="B41" s="1057"/>
      <c r="C41" s="1057"/>
      <c r="D41" s="1057"/>
      <c r="E41" s="1057"/>
      <c r="F41" s="1057"/>
      <c r="G41" s="1057"/>
      <c r="H41" s="1057"/>
    </row>
    <row r="45" spans="2:8">
      <c r="G45" s="159"/>
    </row>
    <row r="46" spans="2:8">
      <c r="G46" s="159"/>
    </row>
    <row r="47" spans="2:8">
      <c r="G47" s="159"/>
    </row>
    <row r="48" spans="2:8">
      <c r="G48" s="159"/>
    </row>
    <row r="49" spans="7:7">
      <c r="G49" s="159"/>
    </row>
    <row r="50" spans="7:7">
      <c r="G50" s="159"/>
    </row>
    <row r="51" spans="7:7">
      <c r="G51" s="159"/>
    </row>
    <row r="52" spans="7:7">
      <c r="G52" s="159"/>
    </row>
    <row r="53" spans="7:7">
      <c r="G53" s="159"/>
    </row>
    <row r="54" spans="7:7">
      <c r="G54" s="159"/>
    </row>
    <row r="55" spans="7:7">
      <c r="G55" s="159"/>
    </row>
    <row r="56" spans="7:7">
      <c r="G56" s="159"/>
    </row>
    <row r="57" spans="7:7">
      <c r="G57" s="159"/>
    </row>
    <row r="58" spans="7:7">
      <c r="G58" s="159"/>
    </row>
    <row r="59" spans="7:7">
      <c r="G59" s="159"/>
    </row>
    <row r="60" spans="7:7">
      <c r="G60" s="159"/>
    </row>
    <row r="61" spans="7:7">
      <c r="G61" s="159"/>
    </row>
    <row r="62" spans="7:7">
      <c r="G62" s="159"/>
    </row>
    <row r="63" spans="7:7">
      <c r="G63" s="159"/>
    </row>
    <row r="64" spans="7:7">
      <c r="G64" s="159"/>
    </row>
    <row r="65" spans="2:8">
      <c r="G65" s="159"/>
    </row>
    <row r="66" spans="2:8">
      <c r="G66" s="159"/>
    </row>
    <row r="67" spans="2:8">
      <c r="G67" s="159"/>
    </row>
    <row r="68" spans="2:8">
      <c r="G68" s="159"/>
    </row>
    <row r="69" spans="2:8">
      <c r="G69" s="159"/>
    </row>
    <row r="70" spans="2:8">
      <c r="G70" s="159"/>
    </row>
    <row r="71" spans="2:8">
      <c r="G71" s="159"/>
    </row>
    <row r="72" spans="2:8">
      <c r="G72" s="159"/>
    </row>
    <row r="73" spans="2:8">
      <c r="G73" s="159"/>
    </row>
    <row r="74" spans="2:8">
      <c r="G74" s="159"/>
    </row>
    <row r="76" spans="2:8" ht="38.25">
      <c r="B76" s="821" t="s">
        <v>512</v>
      </c>
      <c r="C76" s="300">
        <v>0</v>
      </c>
      <c r="G76" s="821" t="s">
        <v>512</v>
      </c>
      <c r="H76" s="300">
        <v>0</v>
      </c>
    </row>
    <row r="77" spans="2:8" ht="15" customHeight="1">
      <c r="B77" s="440" t="s">
        <v>40</v>
      </c>
      <c r="C77" s="820">
        <v>2</v>
      </c>
      <c r="G77" s="440" t="s">
        <v>40</v>
      </c>
      <c r="H77" s="820">
        <v>8</v>
      </c>
    </row>
    <row r="78" spans="2:8" ht="12.75">
      <c r="B78" s="444" t="s">
        <v>34</v>
      </c>
      <c r="C78" s="820">
        <v>4</v>
      </c>
      <c r="G78" s="442" t="s">
        <v>33</v>
      </c>
      <c r="H78" s="300">
        <v>45</v>
      </c>
    </row>
    <row r="79" spans="2:8" ht="12.75">
      <c r="B79" s="442" t="s">
        <v>35</v>
      </c>
      <c r="C79" s="300">
        <v>4</v>
      </c>
      <c r="G79" s="442" t="s">
        <v>37</v>
      </c>
      <c r="H79" s="300">
        <v>55</v>
      </c>
    </row>
    <row r="80" spans="2:8" ht="12.75">
      <c r="B80" s="444" t="s">
        <v>366</v>
      </c>
      <c r="C80" s="820">
        <v>6</v>
      </c>
      <c r="G80" s="444" t="s">
        <v>34</v>
      </c>
      <c r="H80" s="820">
        <v>56</v>
      </c>
    </row>
    <row r="81" spans="2:8" ht="12.75">
      <c r="B81" s="442" t="s">
        <v>33</v>
      </c>
      <c r="C81" s="300">
        <v>6</v>
      </c>
      <c r="G81" s="442" t="s">
        <v>30</v>
      </c>
      <c r="H81" s="300">
        <v>58</v>
      </c>
    </row>
    <row r="82" spans="2:8" ht="12.75">
      <c r="B82" s="444" t="s">
        <v>368</v>
      </c>
      <c r="C82" s="820">
        <v>7</v>
      </c>
      <c r="G82" s="444" t="s">
        <v>36</v>
      </c>
      <c r="H82" s="820">
        <v>63</v>
      </c>
    </row>
    <row r="83" spans="2:8" ht="12.75">
      <c r="B83" s="442" t="s">
        <v>37</v>
      </c>
      <c r="C83" s="300">
        <v>8</v>
      </c>
      <c r="G83" s="442" t="s">
        <v>35</v>
      </c>
      <c r="H83" s="300">
        <v>64</v>
      </c>
    </row>
    <row r="84" spans="2:8" ht="51">
      <c r="B84" s="444" t="s">
        <v>36</v>
      </c>
      <c r="C84" s="820">
        <v>8</v>
      </c>
      <c r="G84" s="446" t="s">
        <v>514</v>
      </c>
      <c r="H84" s="300">
        <v>65</v>
      </c>
    </row>
    <row r="85" spans="2:8" ht="12.75">
      <c r="B85" s="442" t="s">
        <v>367</v>
      </c>
      <c r="C85" s="300">
        <v>9</v>
      </c>
      <c r="G85" s="444" t="s">
        <v>368</v>
      </c>
      <c r="H85" s="820">
        <v>81</v>
      </c>
    </row>
    <row r="86" spans="2:8" ht="12.75">
      <c r="B86" s="444" t="s">
        <v>32</v>
      </c>
      <c r="C86" s="820">
        <v>9</v>
      </c>
      <c r="G86" s="444" t="s">
        <v>366</v>
      </c>
      <c r="H86" s="820">
        <v>88</v>
      </c>
    </row>
    <row r="87" spans="2:8" ht="12.75">
      <c r="B87" s="442" t="s">
        <v>30</v>
      </c>
      <c r="C87" s="300">
        <v>13</v>
      </c>
      <c r="G87" s="442" t="s">
        <v>367</v>
      </c>
      <c r="H87" s="300">
        <v>106</v>
      </c>
    </row>
    <row r="88" spans="2:8" ht="12.75">
      <c r="B88" s="442" t="s">
        <v>363</v>
      </c>
      <c r="C88" s="300">
        <v>16</v>
      </c>
      <c r="G88" s="444" t="s">
        <v>32</v>
      </c>
      <c r="H88" s="820">
        <v>109</v>
      </c>
    </row>
    <row r="89" spans="2:8" ht="12.75">
      <c r="B89" s="442" t="s">
        <v>365</v>
      </c>
      <c r="C89" s="300">
        <v>22</v>
      </c>
      <c r="G89" s="442" t="s">
        <v>363</v>
      </c>
      <c r="H89" s="300">
        <v>110</v>
      </c>
    </row>
    <row r="90" spans="2:8" ht="12.75">
      <c r="B90" s="444" t="s">
        <v>364</v>
      </c>
      <c r="C90" s="820">
        <v>24</v>
      </c>
      <c r="G90" s="444" t="s">
        <v>360</v>
      </c>
      <c r="H90" s="820">
        <v>117</v>
      </c>
    </row>
    <row r="91" spans="2:8" ht="12.75">
      <c r="B91" s="442" t="s">
        <v>357</v>
      </c>
      <c r="C91" s="300">
        <v>27</v>
      </c>
      <c r="G91" s="442" t="s">
        <v>365</v>
      </c>
      <c r="H91" s="300">
        <v>120</v>
      </c>
    </row>
    <row r="92" spans="2:8" ht="12.75">
      <c r="B92" s="444" t="s">
        <v>362</v>
      </c>
      <c r="C92" s="820">
        <v>31</v>
      </c>
      <c r="G92" s="442" t="s">
        <v>355</v>
      </c>
      <c r="H92" s="300">
        <v>131</v>
      </c>
    </row>
    <row r="93" spans="2:8" ht="12.75">
      <c r="B93" s="444" t="s">
        <v>360</v>
      </c>
      <c r="C93" s="820">
        <v>32</v>
      </c>
      <c r="G93" s="444" t="s">
        <v>104</v>
      </c>
      <c r="H93" s="820">
        <v>143</v>
      </c>
    </row>
    <row r="94" spans="2:8" ht="12.75">
      <c r="B94" s="446" t="s">
        <v>514</v>
      </c>
      <c r="C94" s="300">
        <v>33</v>
      </c>
      <c r="G94" s="442" t="s">
        <v>357</v>
      </c>
      <c r="H94" s="300">
        <v>158</v>
      </c>
    </row>
    <row r="95" spans="2:8" ht="12.75">
      <c r="B95" s="442" t="s">
        <v>369</v>
      </c>
      <c r="C95" s="300">
        <v>43</v>
      </c>
      <c r="G95" s="444" t="s">
        <v>364</v>
      </c>
      <c r="H95" s="820">
        <v>164</v>
      </c>
    </row>
    <row r="96" spans="2:8" ht="12.75">
      <c r="B96" s="444" t="s">
        <v>104</v>
      </c>
      <c r="C96" s="820">
        <v>60</v>
      </c>
      <c r="G96" s="444" t="s">
        <v>362</v>
      </c>
      <c r="H96" s="820">
        <v>226</v>
      </c>
    </row>
    <row r="97" spans="2:8" ht="12.75">
      <c r="B97" s="444" t="s">
        <v>354</v>
      </c>
      <c r="C97" s="820">
        <v>63</v>
      </c>
      <c r="G97" s="442" t="s">
        <v>369</v>
      </c>
      <c r="H97" s="300">
        <v>243</v>
      </c>
    </row>
    <row r="98" spans="2:8" ht="12.75">
      <c r="B98" s="442" t="s">
        <v>355</v>
      </c>
      <c r="C98" s="300">
        <v>66</v>
      </c>
      <c r="G98" s="444" t="s">
        <v>354</v>
      </c>
      <c r="H98" s="820">
        <v>350</v>
      </c>
    </row>
    <row r="99" spans="2:8" ht="12.75">
      <c r="B99" s="442" t="s">
        <v>361</v>
      </c>
      <c r="C99" s="300">
        <v>123</v>
      </c>
      <c r="G99" s="444" t="s">
        <v>356</v>
      </c>
      <c r="H99" s="820">
        <v>415</v>
      </c>
    </row>
    <row r="100" spans="2:8" ht="12.75">
      <c r="B100" s="444" t="s">
        <v>356</v>
      </c>
      <c r="C100" s="820">
        <v>149</v>
      </c>
      <c r="G100" s="442" t="s">
        <v>361</v>
      </c>
      <c r="H100" s="300">
        <v>483</v>
      </c>
    </row>
    <row r="101" spans="2:8">
      <c r="B101" s="822"/>
      <c r="C101" s="823"/>
      <c r="G101" s="822"/>
    </row>
    <row r="103" spans="2:8" ht="12.75">
      <c r="B103" s="361"/>
      <c r="C103" s="362"/>
    </row>
    <row r="104" spans="2:8" ht="12.75">
      <c r="B104" s="361"/>
      <c r="C104" s="362"/>
    </row>
    <row r="105" spans="2:8" ht="12.75">
      <c r="B105" s="361"/>
      <c r="C105" s="362"/>
    </row>
    <row r="106" spans="2:8" ht="12.75">
      <c r="B106" s="361"/>
      <c r="C106" s="363"/>
    </row>
    <row r="107" spans="2:8" ht="12.75">
      <c r="B107" s="361"/>
      <c r="C107" s="362"/>
    </row>
    <row r="108" spans="2:8" ht="12.75">
      <c r="B108" s="361"/>
      <c r="C108" s="363"/>
    </row>
    <row r="109" spans="2:8" ht="12.75">
      <c r="B109" s="361"/>
      <c r="C109" s="363"/>
    </row>
    <row r="110" spans="2:8" ht="12.75">
      <c r="B110" s="361"/>
      <c r="C110" s="362"/>
    </row>
    <row r="111" spans="2:8" ht="12.75">
      <c r="B111" s="361"/>
      <c r="C111" s="362"/>
    </row>
    <row r="112" spans="2:8" ht="12.75">
      <c r="B112" s="361"/>
      <c r="C112" s="363"/>
    </row>
    <row r="113" spans="2:3" ht="12.75">
      <c r="B113" s="361"/>
      <c r="C113" s="363"/>
    </row>
    <row r="114" spans="2:3" ht="12.75">
      <c r="B114" s="361"/>
      <c r="C114" s="362"/>
    </row>
    <row r="115" spans="2:3" ht="12.75">
      <c r="B115" s="361"/>
      <c r="C115" s="363"/>
    </row>
    <row r="116" spans="2:3" ht="12.75">
      <c r="B116" s="361"/>
      <c r="C116" s="362"/>
    </row>
    <row r="117" spans="2:3" ht="12.75">
      <c r="B117" s="361"/>
      <c r="C117" s="363"/>
    </row>
    <row r="118" spans="2:3" ht="12.75">
      <c r="B118" s="361"/>
      <c r="C118" s="363"/>
    </row>
    <row r="119" spans="2:3" ht="12.75">
      <c r="B119" s="364"/>
      <c r="C119" s="363"/>
    </row>
    <row r="120" spans="2:3" ht="12.75">
      <c r="B120" s="361"/>
      <c r="C120" s="362"/>
    </row>
    <row r="121" spans="2:3" ht="12.75">
      <c r="B121" s="361"/>
      <c r="C121" s="362"/>
    </row>
    <row r="122" spans="2:3" ht="12.75">
      <c r="B122" s="361"/>
      <c r="C122" s="363"/>
    </row>
    <row r="123" spans="2:3" ht="12.75">
      <c r="B123" s="361"/>
      <c r="C123" s="362"/>
    </row>
    <row r="124" spans="2:3" ht="12.75">
      <c r="B124" s="361"/>
      <c r="C124" s="362"/>
    </row>
    <row r="125" spans="2:3" ht="12.75">
      <c r="B125" s="361"/>
      <c r="C125" s="363"/>
    </row>
    <row r="126" spans="2:3" ht="12.75">
      <c r="B126" s="361"/>
      <c r="C126" s="363"/>
    </row>
    <row r="127" spans="2:3" ht="12.75">
      <c r="B127" s="364"/>
      <c r="C127" s="363"/>
    </row>
  </sheetData>
  <mergeCells count="9">
    <mergeCell ref="B35:H35"/>
    <mergeCell ref="B36:H36"/>
    <mergeCell ref="B37:H41"/>
    <mergeCell ref="B2:R2"/>
    <mergeCell ref="A3:R3"/>
    <mergeCell ref="B5:B6"/>
    <mergeCell ref="E5:F5"/>
    <mergeCell ref="G5:H5"/>
    <mergeCell ref="B34:H34"/>
  </mergeCells>
  <hyperlinks>
    <hyperlink ref="T2" location="INDICE!A12" display="INDICE"/>
  </hyperlinks>
  <printOptions horizontalCentered="1"/>
  <pageMargins left="0.51181102362204722" right="0.51181102362204722" top="1.1023622047244095" bottom="0.51181102362204722" header="0.11811023622047245" footer="0.23622047244094491"/>
  <pageSetup paperSize="9" scale="68" firstPageNumber="25" orientation="landscape" useFirstPageNumber="1" r:id="rId1"/>
  <headerFooter scaleWithDoc="0">
    <oddHeader>&amp;C&amp;G</oddHeader>
    <oddFooter>&amp;C&amp;12 25</oddFooter>
  </headerFooter>
  <drawing r:id="rId2"/>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zoomScale="90" zoomScaleNormal="90" zoomScalePageLayoutView="80" workbookViewId="0">
      <selection sqref="A1:P1"/>
    </sheetView>
  </sheetViews>
  <sheetFormatPr baseColWidth="10" defaultColWidth="9.140625" defaultRowHeight="12.75"/>
  <cols>
    <col min="1" max="1" width="25.42578125" style="647" customWidth="1"/>
    <col min="2" max="2" width="12" style="647" bestFit="1" customWidth="1"/>
    <col min="3" max="3" width="10.85546875" style="647" bestFit="1" customWidth="1"/>
    <col min="4" max="4" width="11" style="647" bestFit="1" customWidth="1"/>
    <col min="5" max="6" width="10.5703125" style="647" customWidth="1"/>
    <col min="7" max="7" width="11.7109375" style="647" bestFit="1" customWidth="1"/>
    <col min="8" max="8" width="10.5703125" style="647" customWidth="1"/>
    <col min="9" max="9" width="11.42578125" style="647" bestFit="1" customWidth="1"/>
    <col min="10" max="10" width="12" style="647" customWidth="1"/>
    <col min="11" max="11" width="12.140625" style="647" customWidth="1"/>
    <col min="12" max="12" width="11.85546875" style="647" customWidth="1"/>
    <col min="13" max="13" width="11.7109375" style="647" customWidth="1"/>
    <col min="14" max="16" width="11.5703125" style="647" customWidth="1"/>
    <col min="17" max="16384" width="9.140625" style="653"/>
  </cols>
  <sheetData>
    <row r="1" spans="1:17" ht="48" customHeight="1">
      <c r="A1" s="1129" t="s">
        <v>1534</v>
      </c>
      <c r="B1" s="1129"/>
      <c r="C1" s="1129"/>
      <c r="D1" s="1129"/>
      <c r="E1" s="1129"/>
      <c r="F1" s="1129"/>
      <c r="G1" s="1129"/>
      <c r="H1" s="1129"/>
      <c r="I1" s="1129"/>
      <c r="J1" s="1129"/>
      <c r="K1" s="1129"/>
      <c r="L1" s="1129"/>
      <c r="M1" s="1129"/>
      <c r="N1" s="1129"/>
      <c r="O1" s="1129"/>
      <c r="P1" s="1129"/>
      <c r="Q1" s="264" t="s">
        <v>577</v>
      </c>
    </row>
    <row r="2" spans="1:17" ht="15" customHeight="1">
      <c r="A2" s="1196" t="s">
        <v>81</v>
      </c>
      <c r="B2" s="1203" t="s">
        <v>714</v>
      </c>
      <c r="C2" s="1203"/>
      <c r="D2" s="1203"/>
      <c r="E2" s="1203"/>
      <c r="F2" s="1203"/>
      <c r="G2" s="1203"/>
      <c r="H2" s="1203"/>
      <c r="I2" s="1251" t="s">
        <v>1166</v>
      </c>
      <c r="J2" s="1203" t="s">
        <v>715</v>
      </c>
      <c r="K2" s="1203"/>
      <c r="L2" s="1203"/>
      <c r="M2" s="1203"/>
      <c r="N2" s="1252" t="s">
        <v>716</v>
      </c>
      <c r="O2" s="1252"/>
      <c r="P2" s="1252"/>
    </row>
    <row r="3" spans="1:17" s="665" customFormat="1" ht="47.25" customHeight="1">
      <c r="A3" s="1196"/>
      <c r="B3" s="973" t="s">
        <v>477</v>
      </c>
      <c r="C3" s="973" t="s">
        <v>476</v>
      </c>
      <c r="D3" s="973" t="s">
        <v>1175</v>
      </c>
      <c r="E3" s="973" t="s">
        <v>475</v>
      </c>
      <c r="F3" s="973" t="s">
        <v>1165</v>
      </c>
      <c r="G3" s="973" t="s">
        <v>474</v>
      </c>
      <c r="H3" s="973" t="s">
        <v>60</v>
      </c>
      <c r="I3" s="1251"/>
      <c r="J3" s="973" t="s">
        <v>1167</v>
      </c>
      <c r="K3" s="973" t="s">
        <v>1168</v>
      </c>
      <c r="L3" s="973" t="s">
        <v>1169</v>
      </c>
      <c r="M3" s="973" t="s">
        <v>1170</v>
      </c>
      <c r="N3" s="973" t="s">
        <v>1171</v>
      </c>
      <c r="O3" s="973" t="s">
        <v>1172</v>
      </c>
      <c r="P3" s="973" t="s">
        <v>1173</v>
      </c>
    </row>
    <row r="4" spans="1:17" ht="15.75" customHeight="1">
      <c r="A4" s="709" t="s">
        <v>11</v>
      </c>
      <c r="B4" s="608">
        <v>2985145</v>
      </c>
      <c r="C4" s="608">
        <v>506879</v>
      </c>
      <c r="D4" s="608">
        <v>3601496</v>
      </c>
      <c r="E4" s="608">
        <v>219710</v>
      </c>
      <c r="F4" s="608">
        <v>1831632</v>
      </c>
      <c r="G4" s="608">
        <v>815411</v>
      </c>
      <c r="H4" s="608">
        <v>1787058</v>
      </c>
      <c r="I4" s="608">
        <v>172918</v>
      </c>
      <c r="J4" s="608">
        <v>3218</v>
      </c>
      <c r="K4" s="608">
        <v>6675</v>
      </c>
      <c r="L4" s="608">
        <v>1407</v>
      </c>
      <c r="M4" s="608">
        <v>9183</v>
      </c>
      <c r="N4" s="608">
        <v>576448</v>
      </c>
      <c r="O4" s="608">
        <v>2129801</v>
      </c>
      <c r="P4" s="608">
        <v>804221</v>
      </c>
    </row>
    <row r="5" spans="1:17" ht="14.25" customHeight="1">
      <c r="A5" s="710" t="s">
        <v>114</v>
      </c>
      <c r="B5" s="604">
        <v>1580775</v>
      </c>
      <c r="C5" s="604">
        <v>353485</v>
      </c>
      <c r="D5" s="604">
        <v>2194950</v>
      </c>
      <c r="E5" s="604">
        <v>141658</v>
      </c>
      <c r="F5" s="604">
        <v>1043250</v>
      </c>
      <c r="G5" s="604">
        <v>453793</v>
      </c>
      <c r="H5" s="604">
        <v>1229272</v>
      </c>
      <c r="I5" s="604">
        <v>71242</v>
      </c>
      <c r="J5" s="604">
        <v>2883</v>
      </c>
      <c r="K5" s="604">
        <v>4062</v>
      </c>
      <c r="L5" s="604">
        <v>1266</v>
      </c>
      <c r="M5" s="604">
        <v>8462</v>
      </c>
      <c r="N5" s="604">
        <v>428953</v>
      </c>
      <c r="O5" s="604">
        <v>1083970</v>
      </c>
      <c r="P5" s="604">
        <v>591571</v>
      </c>
    </row>
    <row r="6" spans="1:17" ht="15" customHeight="1">
      <c r="A6" s="968" t="s">
        <v>13</v>
      </c>
      <c r="B6" s="608">
        <v>156362</v>
      </c>
      <c r="C6" s="608">
        <v>10262</v>
      </c>
      <c r="D6" s="608">
        <v>426105</v>
      </c>
      <c r="E6" s="608">
        <v>7479</v>
      </c>
      <c r="F6" s="608">
        <v>117585</v>
      </c>
      <c r="G6" s="608">
        <v>1674</v>
      </c>
      <c r="H6" s="608">
        <v>70351</v>
      </c>
      <c r="I6" s="608">
        <v>2866</v>
      </c>
      <c r="J6" s="608">
        <v>25</v>
      </c>
      <c r="K6" s="608">
        <v>310</v>
      </c>
      <c r="L6" s="608">
        <v>5</v>
      </c>
      <c r="M6" s="608">
        <v>74</v>
      </c>
      <c r="N6" s="608">
        <v>128149</v>
      </c>
      <c r="O6" s="608">
        <v>21241</v>
      </c>
      <c r="P6" s="608">
        <v>60386</v>
      </c>
    </row>
    <row r="7" spans="1:17" ht="15.75" customHeight="1">
      <c r="A7" s="666" t="s">
        <v>14</v>
      </c>
      <c r="B7" s="604">
        <v>54294</v>
      </c>
      <c r="C7" s="604">
        <v>34819</v>
      </c>
      <c r="D7" s="604">
        <v>40896</v>
      </c>
      <c r="E7" s="604">
        <v>2223</v>
      </c>
      <c r="F7" s="604">
        <v>4100</v>
      </c>
      <c r="G7" s="604" t="s">
        <v>39</v>
      </c>
      <c r="H7" s="604">
        <v>1325</v>
      </c>
      <c r="I7" s="604" t="s">
        <v>39</v>
      </c>
      <c r="J7" s="604" t="s">
        <v>39</v>
      </c>
      <c r="K7" s="604" t="s">
        <v>39</v>
      </c>
      <c r="L7" s="604" t="s">
        <v>39</v>
      </c>
      <c r="M7" s="604" t="s">
        <v>39</v>
      </c>
      <c r="N7" s="604">
        <v>210</v>
      </c>
      <c r="O7" s="604">
        <v>426</v>
      </c>
      <c r="P7" s="604">
        <v>497</v>
      </c>
    </row>
    <row r="8" spans="1:17" ht="15.75" customHeight="1">
      <c r="A8" s="968" t="s">
        <v>15</v>
      </c>
      <c r="B8" s="608">
        <v>45947</v>
      </c>
      <c r="C8" s="608">
        <v>981</v>
      </c>
      <c r="D8" s="608">
        <v>42391</v>
      </c>
      <c r="E8" s="608">
        <v>10111</v>
      </c>
      <c r="F8" s="608">
        <v>40105</v>
      </c>
      <c r="G8" s="608">
        <v>13559</v>
      </c>
      <c r="H8" s="608">
        <v>20397</v>
      </c>
      <c r="I8" s="608">
        <v>2375</v>
      </c>
      <c r="J8" s="608" t="s">
        <v>39</v>
      </c>
      <c r="K8" s="608" t="s">
        <v>39</v>
      </c>
      <c r="L8" s="608" t="s">
        <v>39</v>
      </c>
      <c r="M8" s="608" t="s">
        <v>39</v>
      </c>
      <c r="N8" s="608">
        <v>529</v>
      </c>
      <c r="O8" s="608" t="s">
        <v>39</v>
      </c>
      <c r="P8" s="608" t="s">
        <v>39</v>
      </c>
    </row>
    <row r="9" spans="1:17" ht="15.75" customHeight="1">
      <c r="A9" s="666" t="s">
        <v>16</v>
      </c>
      <c r="B9" s="604">
        <v>97787</v>
      </c>
      <c r="C9" s="604">
        <v>33219</v>
      </c>
      <c r="D9" s="604">
        <v>87773</v>
      </c>
      <c r="E9" s="604">
        <v>458</v>
      </c>
      <c r="F9" s="604">
        <v>12937</v>
      </c>
      <c r="G9" s="604">
        <v>286</v>
      </c>
      <c r="H9" s="604">
        <v>1131</v>
      </c>
      <c r="I9" s="604" t="s">
        <v>39</v>
      </c>
      <c r="J9" s="604" t="s">
        <v>39</v>
      </c>
      <c r="K9" s="604" t="s">
        <v>39</v>
      </c>
      <c r="L9" s="604" t="s">
        <v>39</v>
      </c>
      <c r="M9" s="604" t="s">
        <v>39</v>
      </c>
      <c r="N9" s="604">
        <v>2770</v>
      </c>
      <c r="O9" s="604">
        <v>449</v>
      </c>
      <c r="P9" s="604">
        <v>12587</v>
      </c>
    </row>
    <row r="10" spans="1:17" ht="15" customHeight="1">
      <c r="A10" s="968" t="s">
        <v>17</v>
      </c>
      <c r="B10" s="608">
        <v>118418</v>
      </c>
      <c r="C10" s="608">
        <v>3398</v>
      </c>
      <c r="D10" s="608">
        <v>101777</v>
      </c>
      <c r="E10" s="608">
        <v>9399</v>
      </c>
      <c r="F10" s="608">
        <v>66541</v>
      </c>
      <c r="G10" s="608">
        <v>5283</v>
      </c>
      <c r="H10" s="608">
        <v>6471</v>
      </c>
      <c r="I10" s="608" t="s">
        <v>39</v>
      </c>
      <c r="J10" s="608" t="s">
        <v>39</v>
      </c>
      <c r="K10" s="608" t="s">
        <v>39</v>
      </c>
      <c r="L10" s="608" t="s">
        <v>39</v>
      </c>
      <c r="M10" s="608" t="s">
        <v>39</v>
      </c>
      <c r="N10" s="608">
        <v>3547</v>
      </c>
      <c r="O10" s="608">
        <v>1839</v>
      </c>
      <c r="P10" s="608">
        <v>3514</v>
      </c>
    </row>
    <row r="11" spans="1:17" ht="14.25" customHeight="1">
      <c r="A11" s="666" t="s">
        <v>18</v>
      </c>
      <c r="B11" s="604">
        <v>140751</v>
      </c>
      <c r="C11" s="604">
        <v>14046</v>
      </c>
      <c r="D11" s="604">
        <v>333090</v>
      </c>
      <c r="E11" s="604">
        <v>5706</v>
      </c>
      <c r="F11" s="604">
        <v>76755</v>
      </c>
      <c r="G11" s="604">
        <v>9708</v>
      </c>
      <c r="H11" s="604">
        <v>6158</v>
      </c>
      <c r="I11" s="604">
        <v>38</v>
      </c>
      <c r="J11" s="604" t="s">
        <v>39</v>
      </c>
      <c r="K11" s="604" t="s">
        <v>39</v>
      </c>
      <c r="L11" s="604" t="s">
        <v>39</v>
      </c>
      <c r="M11" s="604" t="s">
        <v>39</v>
      </c>
      <c r="N11" s="604">
        <v>17908</v>
      </c>
      <c r="O11" s="604">
        <v>46307</v>
      </c>
      <c r="P11" s="604">
        <v>69111</v>
      </c>
    </row>
    <row r="12" spans="1:17" ht="15.75" customHeight="1">
      <c r="A12" s="968" t="s">
        <v>19</v>
      </c>
      <c r="B12" s="608">
        <v>85693</v>
      </c>
      <c r="C12" s="608">
        <v>43742</v>
      </c>
      <c r="D12" s="608">
        <v>93831</v>
      </c>
      <c r="E12" s="608">
        <v>42756</v>
      </c>
      <c r="F12" s="608">
        <v>32081</v>
      </c>
      <c r="G12" s="608">
        <v>39224</v>
      </c>
      <c r="H12" s="608">
        <v>390</v>
      </c>
      <c r="I12" s="608">
        <v>1</v>
      </c>
      <c r="J12" s="608" t="s">
        <v>39</v>
      </c>
      <c r="K12" s="608" t="s">
        <v>39</v>
      </c>
      <c r="L12" s="608" t="s">
        <v>39</v>
      </c>
      <c r="M12" s="608" t="s">
        <v>39</v>
      </c>
      <c r="N12" s="608">
        <v>3931</v>
      </c>
      <c r="O12" s="608">
        <v>2258</v>
      </c>
      <c r="P12" s="608">
        <v>28260</v>
      </c>
    </row>
    <row r="13" spans="1:17" ht="15" customHeight="1">
      <c r="A13" s="666" t="s">
        <v>20</v>
      </c>
      <c r="B13" s="604">
        <v>85094</v>
      </c>
      <c r="C13" s="604">
        <v>13181</v>
      </c>
      <c r="D13" s="604">
        <v>92880</v>
      </c>
      <c r="E13" s="604">
        <v>1351</v>
      </c>
      <c r="F13" s="604">
        <v>28203</v>
      </c>
      <c r="G13" s="604">
        <v>49281</v>
      </c>
      <c r="H13" s="604">
        <v>78808</v>
      </c>
      <c r="I13" s="604">
        <v>8956</v>
      </c>
      <c r="J13" s="604">
        <v>45</v>
      </c>
      <c r="K13" s="604">
        <v>162</v>
      </c>
      <c r="L13" s="604">
        <v>5</v>
      </c>
      <c r="M13" s="604">
        <v>145</v>
      </c>
      <c r="N13" s="604">
        <v>1683</v>
      </c>
      <c r="O13" s="604">
        <v>1150</v>
      </c>
      <c r="P13" s="604">
        <v>2303</v>
      </c>
    </row>
    <row r="14" spans="1:17" ht="15" customHeight="1">
      <c r="A14" s="968" t="s">
        <v>21</v>
      </c>
      <c r="B14" s="608">
        <v>728566</v>
      </c>
      <c r="C14" s="608">
        <v>191532</v>
      </c>
      <c r="D14" s="608">
        <v>860144</v>
      </c>
      <c r="E14" s="608">
        <v>48411</v>
      </c>
      <c r="F14" s="608">
        <v>590161</v>
      </c>
      <c r="G14" s="608">
        <v>323845</v>
      </c>
      <c r="H14" s="608">
        <v>1038079</v>
      </c>
      <c r="I14" s="608">
        <v>51710</v>
      </c>
      <c r="J14" s="608">
        <v>2813</v>
      </c>
      <c r="K14" s="608">
        <v>3590</v>
      </c>
      <c r="L14" s="608">
        <v>1256</v>
      </c>
      <c r="M14" s="608">
        <v>8243</v>
      </c>
      <c r="N14" s="608">
        <v>256059</v>
      </c>
      <c r="O14" s="608">
        <v>1000727</v>
      </c>
      <c r="P14" s="608">
        <v>405968</v>
      </c>
    </row>
    <row r="15" spans="1:17" ht="14.25" customHeight="1">
      <c r="A15" s="666" t="s">
        <v>22</v>
      </c>
      <c r="B15" s="604">
        <v>54950</v>
      </c>
      <c r="C15" s="604">
        <v>8305</v>
      </c>
      <c r="D15" s="604">
        <v>92656</v>
      </c>
      <c r="E15" s="604">
        <v>13621</v>
      </c>
      <c r="F15" s="604">
        <v>62307</v>
      </c>
      <c r="G15" s="604">
        <v>10933</v>
      </c>
      <c r="H15" s="604">
        <v>4517</v>
      </c>
      <c r="I15" s="604">
        <v>5296</v>
      </c>
      <c r="J15" s="604" t="s">
        <v>39</v>
      </c>
      <c r="K15" s="604" t="s">
        <v>39</v>
      </c>
      <c r="L15" s="604" t="s">
        <v>39</v>
      </c>
      <c r="M15" s="604" t="s">
        <v>39</v>
      </c>
      <c r="N15" s="604">
        <v>14167</v>
      </c>
      <c r="O15" s="604">
        <v>9271</v>
      </c>
      <c r="P15" s="604">
        <v>8945</v>
      </c>
    </row>
    <row r="16" spans="1:17" ht="16.5" customHeight="1">
      <c r="A16" s="968" t="s">
        <v>23</v>
      </c>
      <c r="B16" s="608">
        <v>12913</v>
      </c>
      <c r="C16" s="608" t="s">
        <v>39</v>
      </c>
      <c r="D16" s="608">
        <v>23407</v>
      </c>
      <c r="E16" s="608">
        <v>143</v>
      </c>
      <c r="F16" s="608">
        <v>12475</v>
      </c>
      <c r="G16" s="608" t="s">
        <v>39</v>
      </c>
      <c r="H16" s="608">
        <v>1645</v>
      </c>
      <c r="I16" s="608" t="s">
        <v>39</v>
      </c>
      <c r="J16" s="608" t="s">
        <v>39</v>
      </c>
      <c r="K16" s="608" t="s">
        <v>39</v>
      </c>
      <c r="L16" s="608" t="s">
        <v>39</v>
      </c>
      <c r="M16" s="608" t="s">
        <v>39</v>
      </c>
      <c r="N16" s="608" t="s">
        <v>39</v>
      </c>
      <c r="O16" s="608">
        <v>302</v>
      </c>
      <c r="P16" s="608" t="s">
        <v>39</v>
      </c>
    </row>
    <row r="17" spans="1:16" ht="15.75" customHeight="1">
      <c r="A17" s="710" t="s">
        <v>113</v>
      </c>
      <c r="B17" s="604">
        <v>1263985</v>
      </c>
      <c r="C17" s="604">
        <v>103523</v>
      </c>
      <c r="D17" s="604">
        <v>1339814</v>
      </c>
      <c r="E17" s="604">
        <v>53372</v>
      </c>
      <c r="F17" s="604">
        <v>718351</v>
      </c>
      <c r="G17" s="604">
        <v>324996</v>
      </c>
      <c r="H17" s="604">
        <v>538922</v>
      </c>
      <c r="I17" s="604">
        <v>100303</v>
      </c>
      <c r="J17" s="604">
        <v>335</v>
      </c>
      <c r="K17" s="604">
        <v>2613</v>
      </c>
      <c r="L17" s="604">
        <v>141</v>
      </c>
      <c r="M17" s="604">
        <v>721</v>
      </c>
      <c r="N17" s="604">
        <v>135796</v>
      </c>
      <c r="O17" s="604">
        <v>1027726</v>
      </c>
      <c r="P17" s="604">
        <v>208668</v>
      </c>
    </row>
    <row r="18" spans="1:16" ht="16.5" customHeight="1">
      <c r="A18" s="968" t="s">
        <v>25</v>
      </c>
      <c r="B18" s="608">
        <v>325338</v>
      </c>
      <c r="C18" s="608">
        <v>17190</v>
      </c>
      <c r="D18" s="608">
        <v>379671</v>
      </c>
      <c r="E18" s="608">
        <v>19662</v>
      </c>
      <c r="F18" s="608">
        <v>84781</v>
      </c>
      <c r="G18" s="608">
        <v>24480</v>
      </c>
      <c r="H18" s="608">
        <v>90997</v>
      </c>
      <c r="I18" s="608">
        <v>50018</v>
      </c>
      <c r="J18" s="608" t="s">
        <v>39</v>
      </c>
      <c r="K18" s="608" t="s">
        <v>39</v>
      </c>
      <c r="L18" s="608" t="s">
        <v>39</v>
      </c>
      <c r="M18" s="608" t="s">
        <v>39</v>
      </c>
      <c r="N18" s="608">
        <v>27936</v>
      </c>
      <c r="O18" s="608">
        <v>440028</v>
      </c>
      <c r="P18" s="608">
        <v>40187</v>
      </c>
    </row>
    <row r="19" spans="1:16" ht="16.5" customHeight="1">
      <c r="A19" s="666" t="s">
        <v>26</v>
      </c>
      <c r="B19" s="604">
        <v>39078</v>
      </c>
      <c r="C19" s="604">
        <v>14065</v>
      </c>
      <c r="D19" s="604">
        <v>8407</v>
      </c>
      <c r="E19" s="604">
        <v>264</v>
      </c>
      <c r="F19" s="604">
        <v>7028</v>
      </c>
      <c r="G19" s="604">
        <v>4319</v>
      </c>
      <c r="H19" s="604">
        <v>3216</v>
      </c>
      <c r="I19" s="604" t="s">
        <v>39</v>
      </c>
      <c r="J19" s="604" t="s">
        <v>39</v>
      </c>
      <c r="K19" s="604" t="s">
        <v>39</v>
      </c>
      <c r="L19" s="604" t="s">
        <v>39</v>
      </c>
      <c r="M19" s="604" t="s">
        <v>39</v>
      </c>
      <c r="N19" s="604">
        <v>998</v>
      </c>
      <c r="O19" s="604">
        <v>3088</v>
      </c>
      <c r="P19" s="604" t="s">
        <v>39</v>
      </c>
    </row>
    <row r="20" spans="1:16" ht="15" customHeight="1">
      <c r="A20" s="968" t="s">
        <v>27</v>
      </c>
      <c r="B20" s="608">
        <v>560034</v>
      </c>
      <c r="C20" s="608">
        <v>30330</v>
      </c>
      <c r="D20" s="608">
        <v>516892</v>
      </c>
      <c r="E20" s="608">
        <v>22494</v>
      </c>
      <c r="F20" s="608">
        <v>435224</v>
      </c>
      <c r="G20" s="608">
        <v>187279</v>
      </c>
      <c r="H20" s="608">
        <v>244204</v>
      </c>
      <c r="I20" s="608">
        <v>50285</v>
      </c>
      <c r="J20" s="608">
        <v>335</v>
      </c>
      <c r="K20" s="608">
        <v>2270</v>
      </c>
      <c r="L20" s="608">
        <v>141</v>
      </c>
      <c r="M20" s="608">
        <v>721</v>
      </c>
      <c r="N20" s="608">
        <v>85767</v>
      </c>
      <c r="O20" s="608">
        <v>479001</v>
      </c>
      <c r="P20" s="608">
        <v>119438</v>
      </c>
    </row>
    <row r="21" spans="1:16" ht="15" customHeight="1">
      <c r="A21" s="666" t="s">
        <v>28</v>
      </c>
      <c r="B21" s="604">
        <v>60480</v>
      </c>
      <c r="C21" s="604">
        <v>13465</v>
      </c>
      <c r="D21" s="604">
        <v>73708</v>
      </c>
      <c r="E21" s="604">
        <v>468</v>
      </c>
      <c r="F21" s="604">
        <v>48093</v>
      </c>
      <c r="G21" s="604">
        <v>35638</v>
      </c>
      <c r="H21" s="604">
        <v>7515</v>
      </c>
      <c r="I21" s="604" t="s">
        <v>39</v>
      </c>
      <c r="J21" s="604" t="s">
        <v>39</v>
      </c>
      <c r="K21" s="604" t="s">
        <v>39</v>
      </c>
      <c r="L21" s="604" t="s">
        <v>39</v>
      </c>
      <c r="M21" s="604" t="s">
        <v>39</v>
      </c>
      <c r="N21" s="604">
        <v>2085</v>
      </c>
      <c r="O21" s="604">
        <v>42805</v>
      </c>
      <c r="P21" s="604">
        <v>7773</v>
      </c>
    </row>
    <row r="22" spans="1:16" ht="15" customHeight="1">
      <c r="A22" s="968" t="s">
        <v>29</v>
      </c>
      <c r="B22" s="608">
        <v>275308</v>
      </c>
      <c r="C22" s="608">
        <v>28473</v>
      </c>
      <c r="D22" s="608">
        <v>356055</v>
      </c>
      <c r="E22" s="608">
        <v>10484</v>
      </c>
      <c r="F22" s="608">
        <v>143142</v>
      </c>
      <c r="G22" s="608">
        <v>68858</v>
      </c>
      <c r="H22" s="608">
        <v>190925</v>
      </c>
      <c r="I22" s="608" t="s">
        <v>39</v>
      </c>
      <c r="J22" s="608" t="s">
        <v>39</v>
      </c>
      <c r="K22" s="608">
        <v>343</v>
      </c>
      <c r="L22" s="608" t="s">
        <v>39</v>
      </c>
      <c r="M22" s="608" t="s">
        <v>39</v>
      </c>
      <c r="N22" s="608">
        <v>12988</v>
      </c>
      <c r="O22" s="608">
        <v>55491</v>
      </c>
      <c r="P22" s="608">
        <v>41270</v>
      </c>
    </row>
    <row r="23" spans="1:16" ht="15.75" customHeight="1">
      <c r="A23" s="666" t="s">
        <v>30</v>
      </c>
      <c r="B23" s="604">
        <v>3747</v>
      </c>
      <c r="C23" s="604" t="s">
        <v>39</v>
      </c>
      <c r="D23" s="604">
        <v>5081</v>
      </c>
      <c r="E23" s="604" t="s">
        <v>39</v>
      </c>
      <c r="F23" s="604">
        <v>83</v>
      </c>
      <c r="G23" s="604">
        <v>4422</v>
      </c>
      <c r="H23" s="604">
        <v>2065</v>
      </c>
      <c r="I23" s="604" t="s">
        <v>39</v>
      </c>
      <c r="J23" s="604" t="s">
        <v>39</v>
      </c>
      <c r="K23" s="604" t="s">
        <v>39</v>
      </c>
      <c r="L23" s="604" t="s">
        <v>39</v>
      </c>
      <c r="M23" s="604" t="s">
        <v>39</v>
      </c>
      <c r="N23" s="604">
        <v>6022</v>
      </c>
      <c r="O23" s="604">
        <v>7313</v>
      </c>
      <c r="P23" s="604" t="s">
        <v>39</v>
      </c>
    </row>
    <row r="24" spans="1:16" ht="15.75" customHeight="1">
      <c r="A24" s="709" t="s">
        <v>112</v>
      </c>
      <c r="B24" s="608">
        <v>136649</v>
      </c>
      <c r="C24" s="608">
        <v>49871</v>
      </c>
      <c r="D24" s="608">
        <v>65188</v>
      </c>
      <c r="E24" s="608">
        <v>24680</v>
      </c>
      <c r="F24" s="608">
        <v>66471</v>
      </c>
      <c r="G24" s="608">
        <v>36622</v>
      </c>
      <c r="H24" s="608">
        <v>18864</v>
      </c>
      <c r="I24" s="608">
        <v>1373</v>
      </c>
      <c r="J24" s="608" t="s">
        <v>39</v>
      </c>
      <c r="K24" s="608" t="s">
        <v>39</v>
      </c>
      <c r="L24" s="608" t="s">
        <v>39</v>
      </c>
      <c r="M24" s="608" t="s">
        <v>39</v>
      </c>
      <c r="N24" s="608">
        <v>8937</v>
      </c>
      <c r="O24" s="608">
        <v>15560</v>
      </c>
      <c r="P24" s="608">
        <v>3982</v>
      </c>
    </row>
    <row r="25" spans="1:16" ht="15.75" customHeight="1">
      <c r="A25" s="666" t="s">
        <v>78</v>
      </c>
      <c r="B25" s="604">
        <v>6554</v>
      </c>
      <c r="C25" s="604">
        <v>91</v>
      </c>
      <c r="D25" s="604">
        <v>9090</v>
      </c>
      <c r="E25" s="604">
        <v>105</v>
      </c>
      <c r="F25" s="604">
        <v>6634</v>
      </c>
      <c r="G25" s="604" t="s">
        <v>39</v>
      </c>
      <c r="H25" s="604">
        <v>2545</v>
      </c>
      <c r="I25" s="604" t="s">
        <v>39</v>
      </c>
      <c r="J25" s="604" t="s">
        <v>39</v>
      </c>
      <c r="K25" s="604" t="s">
        <v>39</v>
      </c>
      <c r="L25" s="604" t="s">
        <v>39</v>
      </c>
      <c r="M25" s="604" t="s">
        <v>39</v>
      </c>
      <c r="N25" s="604">
        <v>1</v>
      </c>
      <c r="O25" s="604">
        <v>37</v>
      </c>
      <c r="P25" s="604">
        <v>51</v>
      </c>
    </row>
    <row r="26" spans="1:16" ht="16.5" customHeight="1">
      <c r="A26" s="968" t="s">
        <v>84</v>
      </c>
      <c r="B26" s="608">
        <v>55204</v>
      </c>
      <c r="C26" s="608">
        <v>203</v>
      </c>
      <c r="D26" s="608">
        <v>22240</v>
      </c>
      <c r="E26" s="608">
        <v>5082</v>
      </c>
      <c r="F26" s="608">
        <v>34252</v>
      </c>
      <c r="G26" s="608">
        <v>2829</v>
      </c>
      <c r="H26" s="608">
        <v>4727</v>
      </c>
      <c r="I26" s="608" t="s">
        <v>39</v>
      </c>
      <c r="J26" s="608" t="s">
        <v>39</v>
      </c>
      <c r="K26" s="608" t="s">
        <v>39</v>
      </c>
      <c r="L26" s="608" t="s">
        <v>39</v>
      </c>
      <c r="M26" s="608" t="s">
        <v>39</v>
      </c>
      <c r="N26" s="608">
        <v>5665</v>
      </c>
      <c r="O26" s="608">
        <v>5973</v>
      </c>
      <c r="P26" s="608">
        <v>3357</v>
      </c>
    </row>
    <row r="27" spans="1:16" ht="15.75" customHeight="1">
      <c r="A27" s="666" t="s">
        <v>77</v>
      </c>
      <c r="B27" s="604">
        <v>46827</v>
      </c>
      <c r="C27" s="604">
        <v>29684</v>
      </c>
      <c r="D27" s="604">
        <v>24214</v>
      </c>
      <c r="E27" s="604">
        <v>70</v>
      </c>
      <c r="F27" s="604">
        <v>15942</v>
      </c>
      <c r="G27" s="604">
        <v>32893</v>
      </c>
      <c r="H27" s="604">
        <v>10487</v>
      </c>
      <c r="I27" s="604">
        <v>1373</v>
      </c>
      <c r="J27" s="604" t="s">
        <v>39</v>
      </c>
      <c r="K27" s="604" t="s">
        <v>39</v>
      </c>
      <c r="L27" s="604" t="s">
        <v>39</v>
      </c>
      <c r="M27" s="604" t="s">
        <v>39</v>
      </c>
      <c r="N27" s="604">
        <v>1994</v>
      </c>
      <c r="O27" s="604">
        <v>1854</v>
      </c>
      <c r="P27" s="604">
        <v>572</v>
      </c>
    </row>
    <row r="28" spans="1:16" ht="15.75" customHeight="1">
      <c r="A28" s="968" t="s">
        <v>83</v>
      </c>
      <c r="B28" s="608">
        <v>11</v>
      </c>
      <c r="C28" s="608" t="s">
        <v>39</v>
      </c>
      <c r="D28" s="608">
        <v>13</v>
      </c>
      <c r="E28" s="608" t="s">
        <v>39</v>
      </c>
      <c r="F28" s="608">
        <v>83</v>
      </c>
      <c r="G28" s="608" t="s">
        <v>39</v>
      </c>
      <c r="H28" s="608" t="s">
        <v>39</v>
      </c>
      <c r="I28" s="608" t="s">
        <v>39</v>
      </c>
      <c r="J28" s="608" t="s">
        <v>39</v>
      </c>
      <c r="K28" s="608" t="s">
        <v>39</v>
      </c>
      <c r="L28" s="608" t="s">
        <v>39</v>
      </c>
      <c r="M28" s="608" t="s">
        <v>39</v>
      </c>
      <c r="N28" s="608">
        <v>458</v>
      </c>
      <c r="O28" s="608">
        <v>6609</v>
      </c>
      <c r="P28" s="608" t="s">
        <v>39</v>
      </c>
    </row>
    <row r="29" spans="1:16" ht="15" customHeight="1">
      <c r="A29" s="666" t="s">
        <v>76</v>
      </c>
      <c r="B29" s="604">
        <v>6277</v>
      </c>
      <c r="C29" s="604" t="s">
        <v>39</v>
      </c>
      <c r="D29" s="604">
        <v>5431</v>
      </c>
      <c r="E29" s="604" t="s">
        <v>39</v>
      </c>
      <c r="F29" s="604">
        <v>6176</v>
      </c>
      <c r="G29" s="604">
        <v>900</v>
      </c>
      <c r="H29" s="604">
        <v>1</v>
      </c>
      <c r="I29" s="604" t="s">
        <v>39</v>
      </c>
      <c r="J29" s="604" t="s">
        <v>39</v>
      </c>
      <c r="K29" s="604" t="s">
        <v>39</v>
      </c>
      <c r="L29" s="604" t="s">
        <v>39</v>
      </c>
      <c r="M29" s="604" t="s">
        <v>39</v>
      </c>
      <c r="N29" s="604">
        <v>1</v>
      </c>
      <c r="O29" s="604">
        <v>1087</v>
      </c>
      <c r="P29" s="604">
        <v>1</v>
      </c>
    </row>
    <row r="30" spans="1:16" ht="17.25" customHeight="1">
      <c r="A30" s="968" t="s">
        <v>75</v>
      </c>
      <c r="B30" s="608">
        <v>21776</v>
      </c>
      <c r="C30" s="608">
        <v>19893</v>
      </c>
      <c r="D30" s="608">
        <v>4200</v>
      </c>
      <c r="E30" s="608">
        <v>19423</v>
      </c>
      <c r="F30" s="608">
        <v>3384</v>
      </c>
      <c r="G30" s="608" t="s">
        <v>39</v>
      </c>
      <c r="H30" s="608">
        <v>1104</v>
      </c>
      <c r="I30" s="608" t="s">
        <v>39</v>
      </c>
      <c r="J30" s="608" t="s">
        <v>39</v>
      </c>
      <c r="K30" s="608" t="s">
        <v>39</v>
      </c>
      <c r="L30" s="608" t="s">
        <v>39</v>
      </c>
      <c r="M30" s="608" t="s">
        <v>39</v>
      </c>
      <c r="N30" s="608">
        <v>818</v>
      </c>
      <c r="O30" s="608" t="s">
        <v>39</v>
      </c>
      <c r="P30" s="608">
        <v>1</v>
      </c>
    </row>
    <row r="31" spans="1:16" ht="15" customHeight="1">
      <c r="A31" s="710" t="s">
        <v>111</v>
      </c>
      <c r="B31" s="604">
        <v>3736</v>
      </c>
      <c r="C31" s="604" t="s">
        <v>39</v>
      </c>
      <c r="D31" s="604">
        <v>1544</v>
      </c>
      <c r="E31" s="604" t="s">
        <v>39</v>
      </c>
      <c r="F31" s="604">
        <v>3560</v>
      </c>
      <c r="G31" s="604" t="s">
        <v>39</v>
      </c>
      <c r="H31" s="604" t="s">
        <v>39</v>
      </c>
      <c r="I31" s="604" t="s">
        <v>39</v>
      </c>
      <c r="J31" s="604" t="s">
        <v>39</v>
      </c>
      <c r="K31" s="604" t="s">
        <v>39</v>
      </c>
      <c r="L31" s="604" t="s">
        <v>39</v>
      </c>
      <c r="M31" s="604" t="s">
        <v>39</v>
      </c>
      <c r="N31" s="604">
        <v>2762</v>
      </c>
      <c r="O31" s="604">
        <v>2545</v>
      </c>
      <c r="P31" s="604" t="s">
        <v>39</v>
      </c>
    </row>
    <row r="32" spans="1:16">
      <c r="A32" s="968" t="s">
        <v>82</v>
      </c>
      <c r="B32" s="608">
        <v>3736</v>
      </c>
      <c r="C32" s="608" t="s">
        <v>39</v>
      </c>
      <c r="D32" s="608">
        <v>1544</v>
      </c>
      <c r="E32" s="608" t="s">
        <v>39</v>
      </c>
      <c r="F32" s="608">
        <v>3560</v>
      </c>
      <c r="G32" s="608" t="s">
        <v>39</v>
      </c>
      <c r="H32" s="608" t="s">
        <v>39</v>
      </c>
      <c r="I32" s="608" t="s">
        <v>39</v>
      </c>
      <c r="J32" s="608" t="s">
        <v>39</v>
      </c>
      <c r="K32" s="608" t="s">
        <v>39</v>
      </c>
      <c r="L32" s="608" t="s">
        <v>39</v>
      </c>
      <c r="M32" s="608" t="s">
        <v>39</v>
      </c>
      <c r="N32" s="608">
        <v>2762</v>
      </c>
      <c r="O32" s="608">
        <v>2545</v>
      </c>
      <c r="P32" s="608" t="s">
        <v>39</v>
      </c>
    </row>
    <row r="33" spans="1:16">
      <c r="A33" s="970"/>
      <c r="B33" s="639"/>
      <c r="C33" s="639"/>
      <c r="D33" s="639"/>
      <c r="E33" s="639"/>
      <c r="F33" s="639"/>
      <c r="G33" s="639"/>
      <c r="H33" s="639"/>
      <c r="I33" s="639"/>
      <c r="J33" s="639"/>
      <c r="K33" s="639"/>
      <c r="L33" s="639"/>
      <c r="M33" s="639"/>
      <c r="N33" s="639"/>
      <c r="O33" s="639"/>
      <c r="P33" s="639"/>
    </row>
    <row r="34" spans="1:16" ht="26.25" customHeight="1">
      <c r="A34" s="1130" t="s">
        <v>473</v>
      </c>
      <c r="B34" s="1130"/>
      <c r="C34" s="1130"/>
      <c r="D34" s="1130"/>
      <c r="E34" s="1130"/>
      <c r="F34" s="1130"/>
      <c r="G34" s="1130"/>
      <c r="H34" s="1130"/>
      <c r="I34" s="1130"/>
      <c r="J34" s="1130"/>
      <c r="K34" s="1130"/>
      <c r="L34" s="1130"/>
      <c r="M34" s="1130"/>
      <c r="N34" s="1130"/>
      <c r="O34" s="1130"/>
      <c r="P34" s="1130"/>
    </row>
    <row r="35" spans="1:16">
      <c r="A35" s="731"/>
      <c r="B35" s="731"/>
      <c r="C35" s="731"/>
      <c r="D35" s="731"/>
      <c r="E35" s="731"/>
      <c r="F35" s="731"/>
      <c r="G35" s="731"/>
      <c r="H35" s="731"/>
      <c r="I35" s="731"/>
      <c r="J35" s="731"/>
      <c r="K35" s="731"/>
      <c r="L35" s="731"/>
      <c r="M35" s="731"/>
      <c r="N35" s="731"/>
      <c r="O35" s="731"/>
      <c r="P35" s="731"/>
    </row>
  </sheetData>
  <mergeCells count="7">
    <mergeCell ref="A34:P34"/>
    <mergeCell ref="A1:P1"/>
    <mergeCell ref="A2:A3"/>
    <mergeCell ref="B2:H2"/>
    <mergeCell ref="I2:I3"/>
    <mergeCell ref="J2:M2"/>
    <mergeCell ref="N2:P2"/>
  </mergeCells>
  <hyperlinks>
    <hyperlink ref="Q1" location="INDICE!A32" display="INDICE"/>
  </hyperlinks>
  <printOptions horizontalCentered="1"/>
  <pageMargins left="0.51181102362204722" right="0.51181102362204722" top="1.1023622047244095" bottom="0.51181102362204722" header="0.11811023622047245" footer="0.23622047244094491"/>
  <pageSetup paperSize="9" scale="69" firstPageNumber="128" orientation="landscape" useFirstPageNumber="1" r:id="rId1"/>
  <headerFooter scaleWithDoc="0">
    <oddHeader>&amp;C&amp;G</oddHeader>
    <oddFooter>&amp;C&amp;12 &amp;P</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zoomScale="90" zoomScaleNormal="90" workbookViewId="0">
      <selection sqref="A1:G1"/>
    </sheetView>
  </sheetViews>
  <sheetFormatPr baseColWidth="10" defaultColWidth="9.140625" defaultRowHeight="12.75"/>
  <cols>
    <col min="1" max="1" width="32.5703125" style="647" customWidth="1"/>
    <col min="2" max="2" width="21.7109375" style="647" customWidth="1"/>
    <col min="3" max="3" width="13.5703125" style="647" customWidth="1"/>
    <col min="4" max="4" width="12.5703125" style="647" customWidth="1"/>
    <col min="5" max="5" width="21.28515625" style="647" customWidth="1"/>
    <col min="6" max="6" width="20" style="647" customWidth="1"/>
    <col min="7" max="7" width="26.85546875" style="647" customWidth="1"/>
    <col min="8" max="16384" width="9.140625" style="653"/>
  </cols>
  <sheetData>
    <row r="1" spans="1:8" ht="48" customHeight="1">
      <c r="A1" s="1129" t="s">
        <v>1535</v>
      </c>
      <c r="B1" s="1129"/>
      <c r="C1" s="1129"/>
      <c r="D1" s="1129"/>
      <c r="E1" s="1129"/>
      <c r="F1" s="1129"/>
      <c r="G1" s="1129"/>
      <c r="H1" s="264" t="s">
        <v>577</v>
      </c>
    </row>
    <row r="2" spans="1:8" s="647" customFormat="1" ht="4.5" customHeight="1">
      <c r="A2" s="727"/>
      <c r="B2" s="727"/>
      <c r="C2" s="727"/>
      <c r="D2" s="727"/>
      <c r="E2" s="727"/>
      <c r="F2" s="727"/>
      <c r="G2" s="659"/>
    </row>
    <row r="3" spans="1:8" s="665" customFormat="1" ht="13.5" customHeight="1">
      <c r="A3" s="1137" t="s">
        <v>81</v>
      </c>
      <c r="B3" s="1137" t="s">
        <v>481</v>
      </c>
      <c r="C3" s="1137" t="s">
        <v>480</v>
      </c>
      <c r="D3" s="1137"/>
      <c r="E3" s="1137" t="s">
        <v>695</v>
      </c>
      <c r="F3" s="1137" t="s">
        <v>696</v>
      </c>
      <c r="G3" s="1137" t="s">
        <v>697</v>
      </c>
    </row>
    <row r="4" spans="1:8" s="665" customFormat="1" ht="7.5" customHeight="1">
      <c r="A4" s="1137"/>
      <c r="B4" s="1151"/>
      <c r="C4" s="1137"/>
      <c r="D4" s="1137"/>
      <c r="E4" s="1151"/>
      <c r="F4" s="1151"/>
      <c r="G4" s="1151"/>
    </row>
    <row r="5" spans="1:8" s="665" customFormat="1" ht="24" customHeight="1">
      <c r="A5" s="1149"/>
      <c r="B5" s="1152"/>
      <c r="C5" s="963" t="s">
        <v>479</v>
      </c>
      <c r="D5" s="963" t="s">
        <v>478</v>
      </c>
      <c r="E5" s="1152"/>
      <c r="F5" s="1152"/>
      <c r="G5" s="1152"/>
    </row>
    <row r="6" spans="1:8" ht="16.5" customHeight="1">
      <c r="A6" s="709" t="s">
        <v>11</v>
      </c>
      <c r="B6" s="608">
        <v>1707358</v>
      </c>
      <c r="C6" s="608">
        <v>54828</v>
      </c>
      <c r="D6" s="608">
        <v>17601</v>
      </c>
      <c r="E6" s="608">
        <v>1324950</v>
      </c>
      <c r="F6" s="608">
        <v>391269</v>
      </c>
      <c r="G6" s="608">
        <v>238832</v>
      </c>
    </row>
    <row r="7" spans="1:8">
      <c r="A7" s="710" t="s">
        <v>114</v>
      </c>
      <c r="B7" s="604">
        <v>1104628</v>
      </c>
      <c r="C7" s="604">
        <v>28583</v>
      </c>
      <c r="D7" s="604">
        <v>12329</v>
      </c>
      <c r="E7" s="604">
        <v>1037900</v>
      </c>
      <c r="F7" s="604">
        <v>261770</v>
      </c>
      <c r="G7" s="604">
        <v>200755</v>
      </c>
    </row>
    <row r="8" spans="1:8">
      <c r="A8" s="968" t="s">
        <v>13</v>
      </c>
      <c r="B8" s="608">
        <v>149339</v>
      </c>
      <c r="C8" s="608">
        <v>2045</v>
      </c>
      <c r="D8" s="608">
        <v>245</v>
      </c>
      <c r="E8" s="608">
        <v>132959</v>
      </c>
      <c r="F8" s="608">
        <v>17965</v>
      </c>
      <c r="G8" s="608">
        <v>9156</v>
      </c>
    </row>
    <row r="9" spans="1:8">
      <c r="A9" s="666" t="s">
        <v>14</v>
      </c>
      <c r="B9" s="604">
        <v>7888</v>
      </c>
      <c r="C9" s="604">
        <v>318</v>
      </c>
      <c r="D9" s="604">
        <v>17</v>
      </c>
      <c r="E9" s="604">
        <v>7509</v>
      </c>
      <c r="F9" s="604">
        <v>4956</v>
      </c>
      <c r="G9" s="604">
        <v>262</v>
      </c>
    </row>
    <row r="10" spans="1:8">
      <c r="A10" s="968" t="s">
        <v>15</v>
      </c>
      <c r="B10" s="608">
        <v>41524</v>
      </c>
      <c r="C10" s="608">
        <v>301</v>
      </c>
      <c r="D10" s="608">
        <v>68</v>
      </c>
      <c r="E10" s="608">
        <v>13028</v>
      </c>
      <c r="F10" s="608">
        <v>5259</v>
      </c>
      <c r="G10" s="608">
        <v>2883</v>
      </c>
    </row>
    <row r="11" spans="1:8">
      <c r="A11" s="666" t="s">
        <v>16</v>
      </c>
      <c r="B11" s="604">
        <v>12248</v>
      </c>
      <c r="C11" s="604">
        <v>335</v>
      </c>
      <c r="D11" s="604" t="s">
        <v>39</v>
      </c>
      <c r="E11" s="604">
        <v>35766</v>
      </c>
      <c r="F11" s="604">
        <v>1339</v>
      </c>
      <c r="G11" s="604">
        <v>66</v>
      </c>
    </row>
    <row r="12" spans="1:8">
      <c r="A12" s="968" t="s">
        <v>17</v>
      </c>
      <c r="B12" s="608">
        <v>25352</v>
      </c>
      <c r="C12" s="608">
        <v>442</v>
      </c>
      <c r="D12" s="608">
        <v>50</v>
      </c>
      <c r="E12" s="608">
        <v>19732</v>
      </c>
      <c r="F12" s="608">
        <v>8008</v>
      </c>
      <c r="G12" s="608">
        <v>14313</v>
      </c>
    </row>
    <row r="13" spans="1:8">
      <c r="A13" s="666" t="s">
        <v>18</v>
      </c>
      <c r="B13" s="604">
        <v>39939</v>
      </c>
      <c r="C13" s="604">
        <v>488</v>
      </c>
      <c r="D13" s="604">
        <v>16</v>
      </c>
      <c r="E13" s="604">
        <v>21705</v>
      </c>
      <c r="F13" s="604">
        <v>6587</v>
      </c>
      <c r="G13" s="604">
        <v>448</v>
      </c>
    </row>
    <row r="14" spans="1:8">
      <c r="A14" s="968" t="s">
        <v>19</v>
      </c>
      <c r="B14" s="608">
        <v>24227</v>
      </c>
      <c r="C14" s="608">
        <v>1327</v>
      </c>
      <c r="D14" s="608" t="s">
        <v>39</v>
      </c>
      <c r="E14" s="608">
        <v>12888</v>
      </c>
      <c r="F14" s="608">
        <v>1518</v>
      </c>
      <c r="G14" s="608">
        <v>186</v>
      </c>
    </row>
    <row r="15" spans="1:8">
      <c r="A15" s="666" t="s">
        <v>20</v>
      </c>
      <c r="B15" s="604">
        <v>79796</v>
      </c>
      <c r="C15" s="604">
        <v>8264</v>
      </c>
      <c r="D15" s="604">
        <v>480</v>
      </c>
      <c r="E15" s="604">
        <v>61548</v>
      </c>
      <c r="F15" s="604">
        <v>13819</v>
      </c>
      <c r="G15" s="604">
        <v>94179</v>
      </c>
    </row>
    <row r="16" spans="1:8">
      <c r="A16" s="968" t="s">
        <v>21</v>
      </c>
      <c r="B16" s="608">
        <v>635270</v>
      </c>
      <c r="C16" s="608">
        <v>10689</v>
      </c>
      <c r="D16" s="608">
        <v>311</v>
      </c>
      <c r="E16" s="608">
        <v>710891</v>
      </c>
      <c r="F16" s="608">
        <v>190041</v>
      </c>
      <c r="G16" s="608">
        <v>46953</v>
      </c>
    </row>
    <row r="17" spans="1:7">
      <c r="A17" s="666" t="s">
        <v>22</v>
      </c>
      <c r="B17" s="604">
        <v>38024</v>
      </c>
      <c r="C17" s="604">
        <v>1810</v>
      </c>
      <c r="D17" s="604">
        <v>10862</v>
      </c>
      <c r="E17" s="604">
        <v>19803</v>
      </c>
      <c r="F17" s="604">
        <v>8776</v>
      </c>
      <c r="G17" s="604">
        <v>155</v>
      </c>
    </row>
    <row r="18" spans="1:7" ht="16.5" customHeight="1">
      <c r="A18" s="968" t="s">
        <v>23</v>
      </c>
      <c r="B18" s="608">
        <v>51021</v>
      </c>
      <c r="C18" s="608">
        <v>2564</v>
      </c>
      <c r="D18" s="608">
        <v>280</v>
      </c>
      <c r="E18" s="608">
        <v>2071</v>
      </c>
      <c r="F18" s="608">
        <v>3502</v>
      </c>
      <c r="G18" s="608">
        <v>32154</v>
      </c>
    </row>
    <row r="19" spans="1:7">
      <c r="A19" s="710" t="s">
        <v>113</v>
      </c>
      <c r="B19" s="604">
        <v>571100</v>
      </c>
      <c r="C19" s="604">
        <v>24207</v>
      </c>
      <c r="D19" s="604">
        <v>5034</v>
      </c>
      <c r="E19" s="604">
        <v>252241</v>
      </c>
      <c r="F19" s="604">
        <v>108270</v>
      </c>
      <c r="G19" s="604">
        <v>21667</v>
      </c>
    </row>
    <row r="20" spans="1:7">
      <c r="A20" s="968" t="s">
        <v>25</v>
      </c>
      <c r="B20" s="608">
        <v>58548</v>
      </c>
      <c r="C20" s="608">
        <v>10046</v>
      </c>
      <c r="D20" s="608">
        <v>263</v>
      </c>
      <c r="E20" s="608">
        <v>21142</v>
      </c>
      <c r="F20" s="608">
        <v>35415</v>
      </c>
      <c r="G20" s="608">
        <v>1789</v>
      </c>
    </row>
    <row r="21" spans="1:7">
      <c r="A21" s="666" t="s">
        <v>26</v>
      </c>
      <c r="B21" s="604">
        <v>39464</v>
      </c>
      <c r="C21" s="604">
        <v>2672</v>
      </c>
      <c r="D21" s="604">
        <v>118</v>
      </c>
      <c r="E21" s="604">
        <v>13172</v>
      </c>
      <c r="F21" s="604">
        <v>5781</v>
      </c>
      <c r="G21" s="604">
        <v>3100</v>
      </c>
    </row>
    <row r="22" spans="1:7">
      <c r="A22" s="968" t="s">
        <v>27</v>
      </c>
      <c r="B22" s="608">
        <v>332575</v>
      </c>
      <c r="C22" s="608">
        <v>5345</v>
      </c>
      <c r="D22" s="608">
        <v>342</v>
      </c>
      <c r="E22" s="608">
        <v>143874</v>
      </c>
      <c r="F22" s="608">
        <v>41342</v>
      </c>
      <c r="G22" s="608">
        <v>9073</v>
      </c>
    </row>
    <row r="23" spans="1:7">
      <c r="A23" s="666" t="s">
        <v>28</v>
      </c>
      <c r="B23" s="604">
        <v>38215</v>
      </c>
      <c r="C23" s="604">
        <v>734</v>
      </c>
      <c r="D23" s="604">
        <v>482</v>
      </c>
      <c r="E23" s="604">
        <v>19903</v>
      </c>
      <c r="F23" s="604">
        <v>7396</v>
      </c>
      <c r="G23" s="604">
        <v>105</v>
      </c>
    </row>
    <row r="24" spans="1:7">
      <c r="A24" s="968" t="s">
        <v>29</v>
      </c>
      <c r="B24" s="608">
        <v>94398</v>
      </c>
      <c r="C24" s="608">
        <v>5210</v>
      </c>
      <c r="D24" s="608">
        <v>3829</v>
      </c>
      <c r="E24" s="608">
        <v>47346</v>
      </c>
      <c r="F24" s="608">
        <v>16104</v>
      </c>
      <c r="G24" s="608">
        <v>7195</v>
      </c>
    </row>
    <row r="25" spans="1:7" ht="15.75" customHeight="1">
      <c r="A25" s="666" t="s">
        <v>30</v>
      </c>
      <c r="B25" s="604">
        <v>7900</v>
      </c>
      <c r="C25" s="604">
        <v>200</v>
      </c>
      <c r="D25" s="604" t="s">
        <v>39</v>
      </c>
      <c r="E25" s="604">
        <v>6804</v>
      </c>
      <c r="F25" s="604">
        <v>2232</v>
      </c>
      <c r="G25" s="604">
        <v>405</v>
      </c>
    </row>
    <row r="26" spans="1:7">
      <c r="A26" s="709" t="s">
        <v>112</v>
      </c>
      <c r="B26" s="608">
        <v>31630</v>
      </c>
      <c r="C26" s="608">
        <v>2038</v>
      </c>
      <c r="D26" s="608">
        <v>238</v>
      </c>
      <c r="E26" s="608">
        <v>34809</v>
      </c>
      <c r="F26" s="608">
        <v>21229</v>
      </c>
      <c r="G26" s="608">
        <v>16410</v>
      </c>
    </row>
    <row r="27" spans="1:7">
      <c r="A27" s="666" t="s">
        <v>78</v>
      </c>
      <c r="B27" s="604">
        <v>6850</v>
      </c>
      <c r="C27" s="604">
        <v>281</v>
      </c>
      <c r="D27" s="604">
        <v>2</v>
      </c>
      <c r="E27" s="604">
        <v>4190</v>
      </c>
      <c r="F27" s="604">
        <v>1973</v>
      </c>
      <c r="G27" s="604">
        <v>236</v>
      </c>
    </row>
    <row r="28" spans="1:7">
      <c r="A28" s="968" t="s">
        <v>84</v>
      </c>
      <c r="B28" s="608">
        <v>3092</v>
      </c>
      <c r="C28" s="608">
        <v>241</v>
      </c>
      <c r="D28" s="608">
        <v>3</v>
      </c>
      <c r="E28" s="608">
        <v>2812</v>
      </c>
      <c r="F28" s="608">
        <v>3375</v>
      </c>
      <c r="G28" s="608">
        <v>2933</v>
      </c>
    </row>
    <row r="29" spans="1:7">
      <c r="A29" s="666" t="s">
        <v>77</v>
      </c>
      <c r="B29" s="604">
        <v>10407</v>
      </c>
      <c r="C29" s="604">
        <v>410</v>
      </c>
      <c r="D29" s="604">
        <v>40</v>
      </c>
      <c r="E29" s="604">
        <v>18375</v>
      </c>
      <c r="F29" s="604">
        <v>9655</v>
      </c>
      <c r="G29" s="604">
        <v>68</v>
      </c>
    </row>
    <row r="30" spans="1:7">
      <c r="A30" s="968" t="s">
        <v>83</v>
      </c>
      <c r="B30" s="608">
        <v>7610</v>
      </c>
      <c r="C30" s="608">
        <v>394</v>
      </c>
      <c r="D30" s="608">
        <v>50</v>
      </c>
      <c r="E30" s="608">
        <v>6550</v>
      </c>
      <c r="F30" s="608">
        <v>4086</v>
      </c>
      <c r="G30" s="608">
        <v>10070</v>
      </c>
    </row>
    <row r="31" spans="1:7">
      <c r="A31" s="666" t="s">
        <v>76</v>
      </c>
      <c r="B31" s="604">
        <v>2559</v>
      </c>
      <c r="C31" s="604">
        <v>12</v>
      </c>
      <c r="D31" s="604">
        <v>4</v>
      </c>
      <c r="E31" s="604">
        <v>254</v>
      </c>
      <c r="F31" s="604">
        <v>516</v>
      </c>
      <c r="G31" s="604">
        <v>881</v>
      </c>
    </row>
    <row r="32" spans="1:7" ht="16.5" customHeight="1">
      <c r="A32" s="968" t="s">
        <v>75</v>
      </c>
      <c r="B32" s="608">
        <v>1112</v>
      </c>
      <c r="C32" s="608">
        <v>700</v>
      </c>
      <c r="D32" s="608">
        <v>139</v>
      </c>
      <c r="E32" s="608">
        <v>2628</v>
      </c>
      <c r="F32" s="608">
        <v>1624</v>
      </c>
      <c r="G32" s="608">
        <v>2222</v>
      </c>
    </row>
    <row r="33" spans="1:7">
      <c r="A33" s="710" t="s">
        <v>111</v>
      </c>
      <c r="B33" s="604" t="s">
        <v>39</v>
      </c>
      <c r="C33" s="604" t="s">
        <v>39</v>
      </c>
      <c r="D33" s="604" t="s">
        <v>39</v>
      </c>
      <c r="E33" s="604" t="s">
        <v>39</v>
      </c>
      <c r="F33" s="604" t="s">
        <v>39</v>
      </c>
      <c r="G33" s="604" t="s">
        <v>39</v>
      </c>
    </row>
    <row r="34" spans="1:7" ht="11.25" customHeight="1">
      <c r="A34" s="968" t="s">
        <v>82</v>
      </c>
      <c r="B34" s="608" t="s">
        <v>39</v>
      </c>
      <c r="C34" s="608" t="s">
        <v>39</v>
      </c>
      <c r="D34" s="608" t="s">
        <v>39</v>
      </c>
      <c r="E34" s="608" t="s">
        <v>39</v>
      </c>
      <c r="F34" s="608" t="s">
        <v>39</v>
      </c>
      <c r="G34" s="608" t="s">
        <v>39</v>
      </c>
    </row>
    <row r="35" spans="1:7">
      <c r="A35" s="1197"/>
      <c r="B35" s="1197"/>
      <c r="C35" s="1197"/>
      <c r="D35" s="1197"/>
      <c r="E35" s="1197"/>
      <c r="F35" s="1197"/>
      <c r="G35" s="1197"/>
    </row>
  </sheetData>
  <mergeCells count="8">
    <mergeCell ref="A35:G35"/>
    <mergeCell ref="A1:G1"/>
    <mergeCell ref="A3:A5"/>
    <mergeCell ref="B3:B5"/>
    <mergeCell ref="C3:D4"/>
    <mergeCell ref="E3:E5"/>
    <mergeCell ref="F3:F5"/>
    <mergeCell ref="G3:G5"/>
  </mergeCells>
  <hyperlinks>
    <hyperlink ref="H1" location="INDICE!A32" display="INDICE"/>
  </hyperlinks>
  <printOptions horizontalCentered="1"/>
  <pageMargins left="0.51181102362204722" right="0.51181102362204722" top="1.1023622047244095" bottom="0.51181102362204722" header="0.11811023622047245" footer="0.23622047244094491"/>
  <pageSetup paperSize="9" scale="90" firstPageNumber="129" orientation="landscape" useFirstPageNumber="1" r:id="rId1"/>
  <headerFooter scaleWithDoc="0">
    <oddHeader>&amp;C&amp;G</oddHeader>
    <oddFooter>&amp;C&amp;12 &amp;P</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zoomScale="90" zoomScaleNormal="90" workbookViewId="0">
      <selection sqref="A1:F1"/>
    </sheetView>
  </sheetViews>
  <sheetFormatPr baseColWidth="10" defaultColWidth="9.140625" defaultRowHeight="12.75"/>
  <cols>
    <col min="1" max="1" width="35.140625" style="647" customWidth="1"/>
    <col min="2" max="2" width="24" style="647" customWidth="1"/>
    <col min="3" max="3" width="25.28515625" style="647" customWidth="1"/>
    <col min="4" max="4" width="24.28515625" style="647" customWidth="1"/>
    <col min="5" max="5" width="23.28515625" style="647" customWidth="1"/>
    <col min="6" max="6" width="16" style="647" customWidth="1"/>
    <col min="7" max="16384" width="9.140625" style="647"/>
  </cols>
  <sheetData>
    <row r="1" spans="1:7" ht="54.75" customHeight="1">
      <c r="A1" s="1129" t="s">
        <v>1536</v>
      </c>
      <c r="B1" s="1129"/>
      <c r="C1" s="1129"/>
      <c r="D1" s="1129"/>
      <c r="E1" s="1129"/>
      <c r="F1" s="1129"/>
      <c r="G1" s="264" t="s">
        <v>577</v>
      </c>
    </row>
    <row r="2" spans="1:7" ht="3.75" customHeight="1">
      <c r="A2" s="659"/>
      <c r="B2" s="727"/>
      <c r="C2" s="727"/>
      <c r="D2" s="727"/>
      <c r="E2" s="727"/>
      <c r="F2" s="727"/>
    </row>
    <row r="3" spans="1:7" s="659" customFormat="1" ht="36.75" customHeight="1">
      <c r="A3" s="963" t="s">
        <v>464</v>
      </c>
      <c r="B3" s="963" t="s">
        <v>483</v>
      </c>
      <c r="C3" s="963" t="s">
        <v>700</v>
      </c>
      <c r="D3" s="963" t="s">
        <v>698</v>
      </c>
      <c r="E3" s="963" t="s">
        <v>699</v>
      </c>
      <c r="F3" s="963" t="s">
        <v>482</v>
      </c>
    </row>
    <row r="4" spans="1:7" ht="16.5" customHeight="1">
      <c r="A4" s="709" t="s">
        <v>11</v>
      </c>
      <c r="B4" s="608">
        <v>230452</v>
      </c>
      <c r="C4" s="608">
        <v>20403</v>
      </c>
      <c r="D4" s="608">
        <v>106302</v>
      </c>
      <c r="E4" s="608">
        <v>113891</v>
      </c>
      <c r="F4" s="608">
        <v>230526</v>
      </c>
    </row>
    <row r="5" spans="1:7">
      <c r="A5" s="710" t="s">
        <v>114</v>
      </c>
      <c r="B5" s="604">
        <v>97476</v>
      </c>
      <c r="C5" s="604">
        <v>11153</v>
      </c>
      <c r="D5" s="604">
        <v>73605</v>
      </c>
      <c r="E5" s="604">
        <v>86634</v>
      </c>
      <c r="F5" s="604">
        <v>169745</v>
      </c>
    </row>
    <row r="6" spans="1:7">
      <c r="A6" s="968" t="s">
        <v>13</v>
      </c>
      <c r="B6" s="608">
        <v>4338</v>
      </c>
      <c r="C6" s="608">
        <v>1353</v>
      </c>
      <c r="D6" s="608">
        <v>6486</v>
      </c>
      <c r="E6" s="608">
        <v>7864</v>
      </c>
      <c r="F6" s="608">
        <v>33679</v>
      </c>
    </row>
    <row r="7" spans="1:7">
      <c r="A7" s="666" t="s">
        <v>14</v>
      </c>
      <c r="B7" s="604">
        <v>4907</v>
      </c>
      <c r="C7" s="604">
        <v>721</v>
      </c>
      <c r="D7" s="604">
        <v>949</v>
      </c>
      <c r="E7" s="604">
        <v>4859</v>
      </c>
      <c r="F7" s="604">
        <v>1487</v>
      </c>
    </row>
    <row r="8" spans="1:7">
      <c r="A8" s="968" t="s">
        <v>15</v>
      </c>
      <c r="B8" s="608">
        <v>5421</v>
      </c>
      <c r="C8" s="608">
        <v>552</v>
      </c>
      <c r="D8" s="608">
        <v>6416</v>
      </c>
      <c r="E8" s="608">
        <v>9017</v>
      </c>
      <c r="F8" s="608">
        <v>10894</v>
      </c>
    </row>
    <row r="9" spans="1:7">
      <c r="A9" s="666" t="s">
        <v>16</v>
      </c>
      <c r="B9" s="604">
        <v>2287</v>
      </c>
      <c r="C9" s="604">
        <v>283</v>
      </c>
      <c r="D9" s="604">
        <v>422</v>
      </c>
      <c r="E9" s="604">
        <v>2360</v>
      </c>
      <c r="F9" s="604">
        <v>516</v>
      </c>
    </row>
    <row r="10" spans="1:7">
      <c r="A10" s="968" t="s">
        <v>17</v>
      </c>
      <c r="B10" s="608">
        <v>7743</v>
      </c>
      <c r="C10" s="608">
        <v>547</v>
      </c>
      <c r="D10" s="608">
        <v>2780</v>
      </c>
      <c r="E10" s="608">
        <v>3322</v>
      </c>
      <c r="F10" s="608">
        <v>17991</v>
      </c>
    </row>
    <row r="11" spans="1:7">
      <c r="A11" s="666" t="s">
        <v>18</v>
      </c>
      <c r="B11" s="604">
        <v>25260</v>
      </c>
      <c r="C11" s="604">
        <v>1889</v>
      </c>
      <c r="D11" s="604">
        <v>12870</v>
      </c>
      <c r="E11" s="604">
        <v>19184</v>
      </c>
      <c r="F11" s="604">
        <v>11624</v>
      </c>
    </row>
    <row r="12" spans="1:7">
      <c r="A12" s="968" t="s">
        <v>19</v>
      </c>
      <c r="B12" s="608">
        <v>1803</v>
      </c>
      <c r="C12" s="608">
        <v>407</v>
      </c>
      <c r="D12" s="608">
        <v>2981</v>
      </c>
      <c r="E12" s="608">
        <v>5736</v>
      </c>
      <c r="F12" s="608">
        <v>8017</v>
      </c>
    </row>
    <row r="13" spans="1:7">
      <c r="A13" s="666" t="s">
        <v>20</v>
      </c>
      <c r="B13" s="604">
        <v>21852</v>
      </c>
      <c r="C13" s="604">
        <v>1248</v>
      </c>
      <c r="D13" s="604">
        <v>24066</v>
      </c>
      <c r="E13" s="604">
        <v>15149</v>
      </c>
      <c r="F13" s="604">
        <v>13437</v>
      </c>
    </row>
    <row r="14" spans="1:7">
      <c r="A14" s="968" t="s">
        <v>21</v>
      </c>
      <c r="B14" s="608">
        <v>8204</v>
      </c>
      <c r="C14" s="608">
        <v>1638</v>
      </c>
      <c r="D14" s="608">
        <v>13955</v>
      </c>
      <c r="E14" s="608">
        <v>10837</v>
      </c>
      <c r="F14" s="608">
        <v>58776</v>
      </c>
    </row>
    <row r="15" spans="1:7">
      <c r="A15" s="666" t="s">
        <v>22</v>
      </c>
      <c r="B15" s="604">
        <v>1823</v>
      </c>
      <c r="C15" s="604">
        <v>675</v>
      </c>
      <c r="D15" s="604">
        <v>480</v>
      </c>
      <c r="E15" s="604">
        <v>6003</v>
      </c>
      <c r="F15" s="604">
        <v>13324</v>
      </c>
    </row>
    <row r="16" spans="1:7" ht="16.5" customHeight="1">
      <c r="A16" s="968" t="s">
        <v>23</v>
      </c>
      <c r="B16" s="608">
        <v>13838</v>
      </c>
      <c r="C16" s="608">
        <v>1840</v>
      </c>
      <c r="D16" s="608">
        <v>2200</v>
      </c>
      <c r="E16" s="608">
        <v>2303</v>
      </c>
      <c r="F16" s="608" t="s">
        <v>39</v>
      </c>
    </row>
    <row r="17" spans="1:6">
      <c r="A17" s="710" t="s">
        <v>113</v>
      </c>
      <c r="B17" s="604">
        <v>114396</v>
      </c>
      <c r="C17" s="604">
        <v>8198</v>
      </c>
      <c r="D17" s="604">
        <v>30276</v>
      </c>
      <c r="E17" s="604">
        <v>24902</v>
      </c>
      <c r="F17" s="604">
        <v>58867</v>
      </c>
    </row>
    <row r="18" spans="1:6">
      <c r="A18" s="968" t="s">
        <v>25</v>
      </c>
      <c r="B18" s="608">
        <v>21099</v>
      </c>
      <c r="C18" s="608">
        <v>1987</v>
      </c>
      <c r="D18" s="608">
        <v>7299</v>
      </c>
      <c r="E18" s="608">
        <v>8819</v>
      </c>
      <c r="F18" s="608">
        <v>6394</v>
      </c>
    </row>
    <row r="19" spans="1:6">
      <c r="A19" s="666" t="s">
        <v>26</v>
      </c>
      <c r="B19" s="604">
        <v>9195</v>
      </c>
      <c r="C19" s="604">
        <v>198</v>
      </c>
      <c r="D19" s="604">
        <v>469</v>
      </c>
      <c r="E19" s="604">
        <v>736</v>
      </c>
      <c r="F19" s="604">
        <v>25</v>
      </c>
    </row>
    <row r="20" spans="1:6">
      <c r="A20" s="968" t="s">
        <v>27</v>
      </c>
      <c r="B20" s="608">
        <v>37203</v>
      </c>
      <c r="C20" s="608">
        <v>2480</v>
      </c>
      <c r="D20" s="608">
        <v>9490</v>
      </c>
      <c r="E20" s="608">
        <v>5262</v>
      </c>
      <c r="F20" s="608">
        <v>33264</v>
      </c>
    </row>
    <row r="21" spans="1:6">
      <c r="A21" s="666" t="s">
        <v>28</v>
      </c>
      <c r="B21" s="604">
        <v>6051</v>
      </c>
      <c r="C21" s="604">
        <v>1458</v>
      </c>
      <c r="D21" s="604">
        <v>5574</v>
      </c>
      <c r="E21" s="604">
        <v>3325</v>
      </c>
      <c r="F21" s="604">
        <v>1899</v>
      </c>
    </row>
    <row r="22" spans="1:6">
      <c r="A22" s="968" t="s">
        <v>29</v>
      </c>
      <c r="B22" s="608">
        <v>31520</v>
      </c>
      <c r="C22" s="608">
        <v>1890</v>
      </c>
      <c r="D22" s="608">
        <v>7132</v>
      </c>
      <c r="E22" s="608">
        <v>5526</v>
      </c>
      <c r="F22" s="608">
        <v>16969</v>
      </c>
    </row>
    <row r="23" spans="1:6" ht="16.5" customHeight="1">
      <c r="A23" s="666" t="s">
        <v>30</v>
      </c>
      <c r="B23" s="604">
        <v>9328</v>
      </c>
      <c r="C23" s="604">
        <v>185</v>
      </c>
      <c r="D23" s="604">
        <v>312</v>
      </c>
      <c r="E23" s="604">
        <v>1234</v>
      </c>
      <c r="F23" s="604">
        <v>316</v>
      </c>
    </row>
    <row r="24" spans="1:6">
      <c r="A24" s="709" t="s">
        <v>112</v>
      </c>
      <c r="B24" s="608">
        <v>18125</v>
      </c>
      <c r="C24" s="608">
        <v>1014</v>
      </c>
      <c r="D24" s="608">
        <v>2391</v>
      </c>
      <c r="E24" s="608">
        <v>2074</v>
      </c>
      <c r="F24" s="608">
        <v>1914</v>
      </c>
    </row>
    <row r="25" spans="1:6">
      <c r="A25" s="666" t="s">
        <v>78</v>
      </c>
      <c r="B25" s="604">
        <v>14875</v>
      </c>
      <c r="C25" s="604">
        <v>871</v>
      </c>
      <c r="D25" s="604">
        <v>301</v>
      </c>
      <c r="E25" s="604">
        <v>776</v>
      </c>
      <c r="F25" s="604">
        <v>1415</v>
      </c>
    </row>
    <row r="26" spans="1:6">
      <c r="A26" s="968" t="s">
        <v>84</v>
      </c>
      <c r="B26" s="608" t="s">
        <v>39</v>
      </c>
      <c r="C26" s="608">
        <v>12</v>
      </c>
      <c r="D26" s="608">
        <v>790</v>
      </c>
      <c r="E26" s="608">
        <v>790</v>
      </c>
      <c r="F26" s="608" t="s">
        <v>39</v>
      </c>
    </row>
    <row r="27" spans="1:6">
      <c r="A27" s="666" t="s">
        <v>77</v>
      </c>
      <c r="B27" s="604">
        <v>790</v>
      </c>
      <c r="C27" s="604">
        <v>37</v>
      </c>
      <c r="D27" s="604">
        <v>5</v>
      </c>
      <c r="E27" s="604" t="s">
        <v>39</v>
      </c>
      <c r="F27" s="604">
        <v>1</v>
      </c>
    </row>
    <row r="28" spans="1:6">
      <c r="A28" s="968" t="s">
        <v>83</v>
      </c>
      <c r="B28" s="608">
        <v>1488</v>
      </c>
      <c r="C28" s="608">
        <v>69</v>
      </c>
      <c r="D28" s="608">
        <v>663</v>
      </c>
      <c r="E28" s="608">
        <v>325</v>
      </c>
      <c r="F28" s="608">
        <v>496</v>
      </c>
    </row>
    <row r="29" spans="1:6">
      <c r="A29" s="666" t="s">
        <v>76</v>
      </c>
      <c r="B29" s="604" t="s">
        <v>39</v>
      </c>
      <c r="C29" s="604" t="s">
        <v>39</v>
      </c>
      <c r="D29" s="604" t="s">
        <v>39</v>
      </c>
      <c r="E29" s="604" t="s">
        <v>39</v>
      </c>
      <c r="F29" s="604" t="s">
        <v>39</v>
      </c>
    </row>
    <row r="30" spans="1:6" ht="16.5" customHeight="1">
      <c r="A30" s="968" t="s">
        <v>75</v>
      </c>
      <c r="B30" s="608">
        <v>972</v>
      </c>
      <c r="C30" s="608">
        <v>25</v>
      </c>
      <c r="D30" s="608">
        <v>632</v>
      </c>
      <c r="E30" s="608">
        <v>183</v>
      </c>
      <c r="F30" s="608">
        <v>2</v>
      </c>
    </row>
    <row r="31" spans="1:6">
      <c r="A31" s="710" t="s">
        <v>111</v>
      </c>
      <c r="B31" s="604">
        <v>455</v>
      </c>
      <c r="C31" s="604">
        <v>38</v>
      </c>
      <c r="D31" s="604">
        <v>30</v>
      </c>
      <c r="E31" s="604">
        <v>281</v>
      </c>
      <c r="F31" s="604" t="s">
        <v>39</v>
      </c>
    </row>
    <row r="32" spans="1:6">
      <c r="A32" s="968" t="s">
        <v>82</v>
      </c>
      <c r="B32" s="608">
        <v>455</v>
      </c>
      <c r="C32" s="608">
        <v>38</v>
      </c>
      <c r="D32" s="608">
        <v>30</v>
      </c>
      <c r="E32" s="608">
        <v>281</v>
      </c>
      <c r="F32" s="608" t="s">
        <v>39</v>
      </c>
    </row>
    <row r="33" spans="1:6">
      <c r="A33" s="970"/>
      <c r="B33" s="689"/>
      <c r="C33" s="689"/>
      <c r="D33" s="689"/>
      <c r="E33" s="689"/>
      <c r="F33" s="689"/>
    </row>
    <row r="34" spans="1:6">
      <c r="A34" s="1253"/>
      <c r="B34" s="1253"/>
      <c r="C34" s="1253"/>
      <c r="D34" s="1253"/>
      <c r="E34" s="659"/>
      <c r="F34" s="659"/>
    </row>
  </sheetData>
  <mergeCells count="2">
    <mergeCell ref="A1:F1"/>
    <mergeCell ref="A34:D34"/>
  </mergeCells>
  <hyperlinks>
    <hyperlink ref="G1" location="INDICE!A32" display="INDICE"/>
  </hyperlinks>
  <printOptions horizontalCentered="1"/>
  <pageMargins left="0.51181102362204722" right="0.51181102362204722" top="1.1023622047244095" bottom="0.51181102362204722" header="0.11811023622047245" footer="0.23622047244094491"/>
  <pageSetup paperSize="9" scale="90" firstPageNumber="130" orientation="landscape" useFirstPageNumber="1" r:id="rId1"/>
  <headerFooter scaleWithDoc="0">
    <oddHeader>&amp;C&amp;G</oddHeader>
    <oddFooter>&amp;C&amp;12 &amp;P</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M39"/>
  <sheetViews>
    <sheetView showGridLines="0" zoomScale="90" zoomScaleNormal="90" zoomScalePageLayoutView="80" workbookViewId="0">
      <selection activeCell="M1" sqref="M1"/>
    </sheetView>
  </sheetViews>
  <sheetFormatPr baseColWidth="10" defaultRowHeight="15"/>
  <cols>
    <col min="1" max="1" width="35.140625" style="60" customWidth="1"/>
    <col min="2" max="2" width="13.85546875" style="336" customWidth="1"/>
    <col min="3" max="3" width="13.7109375" style="336" customWidth="1"/>
    <col min="4" max="4" width="13.42578125" style="60" customWidth="1"/>
    <col min="5" max="5" width="13.140625" style="336" customWidth="1"/>
    <col min="6" max="6" width="14" style="60" customWidth="1"/>
    <col min="7" max="7" width="13" style="336" customWidth="1"/>
    <col min="8" max="8" width="12.28515625" style="60" customWidth="1"/>
    <col min="9" max="9" width="12.85546875" style="336" customWidth="1"/>
    <col min="10" max="10" width="12.85546875" style="60" customWidth="1"/>
    <col min="11" max="11" width="11.85546875" style="336" customWidth="1"/>
    <col min="12" max="12" width="11.85546875" style="60" customWidth="1"/>
  </cols>
  <sheetData>
    <row r="1" spans="1:13" ht="44.25" customHeight="1">
      <c r="A1" s="1084" t="s">
        <v>1179</v>
      </c>
      <c r="B1" s="1084"/>
      <c r="C1" s="1084"/>
      <c r="D1" s="1084"/>
      <c r="E1" s="1084"/>
      <c r="F1" s="1084"/>
      <c r="G1" s="1084"/>
      <c r="H1" s="1084"/>
      <c r="I1" s="1084"/>
      <c r="J1" s="1084"/>
      <c r="K1" s="1084"/>
      <c r="L1" s="1084"/>
      <c r="M1" s="264" t="s">
        <v>577</v>
      </c>
    </row>
    <row r="2" spans="1:13" ht="8.25" customHeight="1">
      <c r="A2" s="2"/>
      <c r="B2" s="370"/>
      <c r="C2" s="370"/>
      <c r="D2" s="371"/>
      <c r="E2" s="370"/>
      <c r="F2" s="371"/>
      <c r="G2" s="370"/>
      <c r="H2" s="371"/>
      <c r="I2" s="370"/>
      <c r="J2" s="371"/>
      <c r="K2" s="370"/>
      <c r="L2" s="371"/>
    </row>
    <row r="3" spans="1:13" ht="25.5" customHeight="1">
      <c r="A3" s="1087" t="s">
        <v>0</v>
      </c>
      <c r="B3" s="384" t="s">
        <v>1</v>
      </c>
      <c r="C3" s="1085" t="s">
        <v>2</v>
      </c>
      <c r="D3" s="1085"/>
      <c r="E3" s="1085" t="s">
        <v>3</v>
      </c>
      <c r="F3" s="1085"/>
      <c r="G3" s="1085" t="s">
        <v>5</v>
      </c>
      <c r="H3" s="1085"/>
      <c r="I3" s="1085" t="s">
        <v>6</v>
      </c>
      <c r="J3" s="1085"/>
      <c r="K3" s="1085" t="s">
        <v>7</v>
      </c>
      <c r="L3" s="1085"/>
    </row>
    <row r="4" spans="1:13" ht="36" customHeight="1">
      <c r="A4" s="1255"/>
      <c r="B4" s="558" t="s">
        <v>8</v>
      </c>
      <c r="C4" s="558" t="s">
        <v>9</v>
      </c>
      <c r="D4" s="559" t="s">
        <v>10</v>
      </c>
      <c r="E4" s="558" t="s">
        <v>9</v>
      </c>
      <c r="F4" s="559" t="s">
        <v>10</v>
      </c>
      <c r="G4" s="558" t="s">
        <v>9</v>
      </c>
      <c r="H4" s="559" t="s">
        <v>10</v>
      </c>
      <c r="I4" s="558" t="s">
        <v>9</v>
      </c>
      <c r="J4" s="559" t="s">
        <v>10</v>
      </c>
      <c r="K4" s="558" t="s">
        <v>9</v>
      </c>
      <c r="L4" s="559" t="s">
        <v>10</v>
      </c>
    </row>
    <row r="5" spans="1:13">
      <c r="A5" s="490" t="s">
        <v>11</v>
      </c>
      <c r="B5" s="307">
        <f>B6+B18+B25+B32+B34</f>
        <v>13551875</v>
      </c>
      <c r="C5" s="307">
        <f>SUM(C6,C18,C25,C32,C34)</f>
        <v>13888.050000000001</v>
      </c>
      <c r="D5" s="17">
        <f>C5/B5*10000</f>
        <v>10.248065304616521</v>
      </c>
      <c r="E5" s="307">
        <f>SUM(E6,E18,E25,E32,E34)</f>
        <v>2281</v>
      </c>
      <c r="F5" s="17">
        <f>E5/B5*10000</f>
        <v>1.6831619240879951</v>
      </c>
      <c r="G5" s="307">
        <f>SUM(G6,G18,G25,G32,G34)</f>
        <v>7176</v>
      </c>
      <c r="H5" s="17">
        <f>G5/B5*10000</f>
        <v>5.2952082276437755</v>
      </c>
      <c r="I5" s="307">
        <f>SUM(I6,I18,I25,I32,I34)</f>
        <v>1059</v>
      </c>
      <c r="J5" s="17">
        <f>I5/B5*10000</f>
        <v>0.78144168242401879</v>
      </c>
      <c r="K5" s="307">
        <f>SUM(K6,K18,K25,K32,K34)</f>
        <v>13623</v>
      </c>
      <c r="L5" s="17">
        <f>K5/B5*10000</f>
        <v>10.052483512429092</v>
      </c>
    </row>
    <row r="6" spans="1:13">
      <c r="A6" s="560" t="s">
        <v>12</v>
      </c>
      <c r="B6" s="561">
        <f>SUM(B7:B17)</f>
        <v>6082492</v>
      </c>
      <c r="C6" s="561">
        <f>SUM(C7:C17)</f>
        <v>7247.55</v>
      </c>
      <c r="D6" s="562">
        <f t="shared" ref="D6:D34" si="0">C6/B6*10000</f>
        <v>11.915428742035337</v>
      </c>
      <c r="E6" s="561">
        <f>SUM(E7:E17)</f>
        <v>1244</v>
      </c>
      <c r="F6" s="562">
        <f t="shared" ref="F6:F34" si="1">E6/B6*10000</f>
        <v>2.0452143627973536</v>
      </c>
      <c r="G6" s="561">
        <f>SUM(G7:G17)</f>
        <v>4416</v>
      </c>
      <c r="H6" s="562">
        <f t="shared" ref="H6:H34" si="2">G6/B6*10000</f>
        <v>7.2601821753320843</v>
      </c>
      <c r="I6" s="561">
        <f>SUM(I7:I17)</f>
        <v>505</v>
      </c>
      <c r="J6" s="562">
        <f t="shared" ref="J6:J34" si="3">I6/B6*10000</f>
        <v>0.83025181126419889</v>
      </c>
      <c r="K6" s="561">
        <f>SUM(K7:K17)</f>
        <v>6364</v>
      </c>
      <c r="L6" s="562">
        <f t="shared" ref="L6:L34" si="4">K6/B6*10000</f>
        <v>10.462816884921509</v>
      </c>
    </row>
    <row r="7" spans="1:13">
      <c r="A7" s="491" t="s">
        <v>13</v>
      </c>
      <c r="B7" s="504">
        <v>667464</v>
      </c>
      <c r="C7" s="504">
        <v>1136.5999999999999</v>
      </c>
      <c r="D7" s="17">
        <f t="shared" si="0"/>
        <v>17.028633754030178</v>
      </c>
      <c r="E7" s="504">
        <v>129</v>
      </c>
      <c r="F7" s="17">
        <f t="shared" si="1"/>
        <v>1.93268850454856</v>
      </c>
      <c r="G7" s="504">
        <v>455</v>
      </c>
      <c r="H7" s="17">
        <f t="shared" si="2"/>
        <v>6.816847050927092</v>
      </c>
      <c r="I7" s="504">
        <v>15</v>
      </c>
      <c r="J7" s="17">
        <f t="shared" si="3"/>
        <v>0.22473122145913488</v>
      </c>
      <c r="K7" s="504">
        <v>705</v>
      </c>
      <c r="L7" s="17">
        <f t="shared" si="4"/>
        <v>10.562367408579339</v>
      </c>
    </row>
    <row r="8" spans="1:13">
      <c r="A8" s="563" t="s">
        <v>14</v>
      </c>
      <c r="B8" s="564">
        <v>182984</v>
      </c>
      <c r="C8" s="564">
        <v>136.5</v>
      </c>
      <c r="D8" s="562">
        <f t="shared" si="0"/>
        <v>7.4596686049053469</v>
      </c>
      <c r="E8" s="564">
        <v>52</v>
      </c>
      <c r="F8" s="562">
        <f t="shared" si="1"/>
        <v>2.841778516154418</v>
      </c>
      <c r="G8" s="564">
        <v>105</v>
      </c>
      <c r="H8" s="562">
        <f t="shared" si="2"/>
        <v>5.7382066191579586</v>
      </c>
      <c r="I8" s="564">
        <v>12</v>
      </c>
      <c r="J8" s="562">
        <f t="shared" si="3"/>
        <v>0.65579504218948104</v>
      </c>
      <c r="K8" s="564">
        <v>164</v>
      </c>
      <c r="L8" s="562">
        <f t="shared" si="4"/>
        <v>8.9625322432562413</v>
      </c>
    </row>
    <row r="9" spans="1:13">
      <c r="A9" s="491" t="s">
        <v>15</v>
      </c>
      <c r="B9" s="504">
        <v>223905</v>
      </c>
      <c r="C9" s="504">
        <v>249.1</v>
      </c>
      <c r="D9" s="17">
        <f t="shared" si="0"/>
        <v>11.125254013979143</v>
      </c>
      <c r="E9" s="504">
        <v>57</v>
      </c>
      <c r="F9" s="17">
        <f t="shared" si="1"/>
        <v>2.5457225162457289</v>
      </c>
      <c r="G9" s="504">
        <v>89</v>
      </c>
      <c r="H9" s="17">
        <f t="shared" si="2"/>
        <v>3.9749000692257881</v>
      </c>
      <c r="I9" s="504">
        <v>11</v>
      </c>
      <c r="J9" s="17">
        <f t="shared" si="3"/>
        <v>0.49127978383689513</v>
      </c>
      <c r="K9" s="504">
        <v>259</v>
      </c>
      <c r="L9" s="17">
        <f t="shared" si="4"/>
        <v>11.567405819432349</v>
      </c>
    </row>
    <row r="10" spans="1:13">
      <c r="A10" s="563" t="s">
        <v>16</v>
      </c>
      <c r="B10" s="564">
        <v>164866</v>
      </c>
      <c r="C10" s="564">
        <v>111.1</v>
      </c>
      <c r="D10" s="562">
        <f t="shared" si="0"/>
        <v>6.7388060606795817</v>
      </c>
      <c r="E10" s="564">
        <v>56</v>
      </c>
      <c r="F10" s="562">
        <f t="shared" si="1"/>
        <v>3.3966979243749469</v>
      </c>
      <c r="G10" s="564">
        <v>79</v>
      </c>
      <c r="H10" s="562">
        <f t="shared" si="2"/>
        <v>4.7917702861718006</v>
      </c>
      <c r="I10" s="564">
        <v>45</v>
      </c>
      <c r="J10" s="562">
        <f t="shared" si="3"/>
        <v>2.7294894035155823</v>
      </c>
      <c r="K10" s="564">
        <v>148</v>
      </c>
      <c r="L10" s="562">
        <f t="shared" si="4"/>
        <v>8.9769873715623589</v>
      </c>
    </row>
    <row r="11" spans="1:13">
      <c r="A11" s="491" t="s">
        <v>17</v>
      </c>
      <c r="B11" s="504">
        <v>386143</v>
      </c>
      <c r="C11" s="504">
        <v>243.1</v>
      </c>
      <c r="D11" s="17">
        <f t="shared" si="0"/>
        <v>6.2955951551627249</v>
      </c>
      <c r="E11" s="504">
        <v>71</v>
      </c>
      <c r="F11" s="17">
        <f t="shared" si="1"/>
        <v>1.838697063005156</v>
      </c>
      <c r="G11" s="504">
        <v>109</v>
      </c>
      <c r="H11" s="17">
        <f t="shared" si="2"/>
        <v>2.8227884488389017</v>
      </c>
      <c r="I11" s="504">
        <v>53</v>
      </c>
      <c r="J11" s="17">
        <f t="shared" si="3"/>
        <v>1.3725485118207503</v>
      </c>
      <c r="K11" s="504">
        <v>305</v>
      </c>
      <c r="L11" s="17">
        <f t="shared" si="4"/>
        <v>7.8986282284024307</v>
      </c>
    </row>
    <row r="12" spans="1:13">
      <c r="A12" s="563" t="s">
        <v>18</v>
      </c>
      <c r="B12" s="564">
        <v>441401</v>
      </c>
      <c r="C12" s="564">
        <v>356.2</v>
      </c>
      <c r="D12" s="562">
        <f t="shared" si="0"/>
        <v>8.0697596969648924</v>
      </c>
      <c r="E12" s="564">
        <v>111</v>
      </c>
      <c r="F12" s="562">
        <f t="shared" si="1"/>
        <v>2.5147201750788963</v>
      </c>
      <c r="G12" s="564">
        <v>293</v>
      </c>
      <c r="H12" s="562">
        <f t="shared" si="2"/>
        <v>6.6379550567397896</v>
      </c>
      <c r="I12" s="564">
        <v>52</v>
      </c>
      <c r="J12" s="562">
        <f t="shared" si="3"/>
        <v>1.1780671090459696</v>
      </c>
      <c r="K12" s="564">
        <v>385</v>
      </c>
      <c r="L12" s="562">
        <f t="shared" si="4"/>
        <v>8.7222276342826586</v>
      </c>
    </row>
    <row r="13" spans="1:13">
      <c r="A13" s="491" t="s">
        <v>19</v>
      </c>
      <c r="B13" s="504">
        <v>378681</v>
      </c>
      <c r="C13" s="504">
        <v>284.55</v>
      </c>
      <c r="D13" s="17">
        <f t="shared" si="0"/>
        <v>7.5142402180199159</v>
      </c>
      <c r="E13" s="504">
        <v>76</v>
      </c>
      <c r="F13" s="17">
        <f t="shared" si="1"/>
        <v>2.0069662856071471</v>
      </c>
      <c r="G13" s="504">
        <v>233</v>
      </c>
      <c r="H13" s="17">
        <f t="shared" si="2"/>
        <v>6.1529361124534896</v>
      </c>
      <c r="I13" s="504">
        <v>21</v>
      </c>
      <c r="J13" s="17">
        <f t="shared" si="3"/>
        <v>0.55455647365460636</v>
      </c>
      <c r="K13" s="504">
        <v>297</v>
      </c>
      <c r="L13" s="17">
        <f t="shared" si="4"/>
        <v>7.8430129845437184</v>
      </c>
    </row>
    <row r="14" spans="1:13">
      <c r="A14" s="563" t="s">
        <v>20</v>
      </c>
      <c r="B14" s="564">
        <v>439740</v>
      </c>
      <c r="C14" s="564">
        <v>573.65</v>
      </c>
      <c r="D14" s="562">
        <f t="shared" si="0"/>
        <v>13.045208532314549</v>
      </c>
      <c r="E14" s="564">
        <v>71</v>
      </c>
      <c r="F14" s="562">
        <f t="shared" si="1"/>
        <v>1.6145904398053395</v>
      </c>
      <c r="G14" s="564">
        <v>266</v>
      </c>
      <c r="H14" s="562">
        <f t="shared" si="2"/>
        <v>6.0490289716650745</v>
      </c>
      <c r="I14" s="564">
        <v>19</v>
      </c>
      <c r="J14" s="562">
        <f t="shared" si="3"/>
        <v>0.43207349797607675</v>
      </c>
      <c r="K14" s="564">
        <v>559</v>
      </c>
      <c r="L14" s="562">
        <f t="shared" si="4"/>
        <v>12.712057124664573</v>
      </c>
    </row>
    <row r="15" spans="1:13">
      <c r="A15" s="491" t="s">
        <v>21</v>
      </c>
      <c r="B15" s="504">
        <v>2350432</v>
      </c>
      <c r="C15" s="504">
        <v>3370.65</v>
      </c>
      <c r="D15" s="17">
        <f t="shared" si="0"/>
        <v>14.340555268137942</v>
      </c>
      <c r="E15" s="504">
        <v>516</v>
      </c>
      <c r="F15" s="17">
        <f t="shared" si="1"/>
        <v>2.1953411117615826</v>
      </c>
      <c r="G15" s="504">
        <v>2461</v>
      </c>
      <c r="H15" s="17">
        <f t="shared" si="2"/>
        <v>10.470415651250493</v>
      </c>
      <c r="I15" s="504">
        <v>206</v>
      </c>
      <c r="J15" s="17">
        <f t="shared" si="3"/>
        <v>0.87643462988931398</v>
      </c>
      <c r="K15" s="504">
        <v>2873</v>
      </c>
      <c r="L15" s="17">
        <f t="shared" si="4"/>
        <v>12.223284911029122</v>
      </c>
    </row>
    <row r="16" spans="1:13" s="354" customFormat="1">
      <c r="A16" s="563" t="s">
        <v>22</v>
      </c>
      <c r="B16" s="564">
        <v>483475</v>
      </c>
      <c r="C16" s="564">
        <v>498.6</v>
      </c>
      <c r="D16" s="562">
        <f t="shared" si="0"/>
        <v>10.312839340193392</v>
      </c>
      <c r="E16" s="564">
        <v>88</v>
      </c>
      <c r="F16" s="562">
        <f t="shared" si="1"/>
        <v>1.8201561611251875</v>
      </c>
      <c r="G16" s="564">
        <v>252</v>
      </c>
      <c r="H16" s="562">
        <f t="shared" si="2"/>
        <v>5.2122653704948547</v>
      </c>
      <c r="I16" s="564">
        <v>47</v>
      </c>
      <c r="J16" s="562">
        <f t="shared" si="3"/>
        <v>0.97212885878277056</v>
      </c>
      <c r="K16" s="564">
        <v>411</v>
      </c>
      <c r="L16" s="562">
        <f t="shared" si="4"/>
        <v>8.5009566161642276</v>
      </c>
    </row>
    <row r="17" spans="1:12">
      <c r="A17" s="491" t="s">
        <v>23</v>
      </c>
      <c r="B17" s="307">
        <v>363401</v>
      </c>
      <c r="C17" s="307">
        <v>287.5</v>
      </c>
      <c r="D17" s="17">
        <f t="shared" si="0"/>
        <v>7.9113706346432728</v>
      </c>
      <c r="E17" s="307">
        <v>17</v>
      </c>
      <c r="F17" s="17">
        <f t="shared" si="1"/>
        <v>0.46780278535281961</v>
      </c>
      <c r="G17" s="307">
        <v>74</v>
      </c>
      <c r="H17" s="17">
        <f t="shared" si="2"/>
        <v>2.0363180068299207</v>
      </c>
      <c r="I17" s="307">
        <v>24</v>
      </c>
      <c r="J17" s="17">
        <f t="shared" si="3"/>
        <v>0.66042746167456889</v>
      </c>
      <c r="K17" s="307">
        <v>258</v>
      </c>
      <c r="L17" s="17">
        <f t="shared" si="4"/>
        <v>7.0995952130016144</v>
      </c>
    </row>
    <row r="18" spans="1:12">
      <c r="A18" s="560" t="s">
        <v>24</v>
      </c>
      <c r="B18" s="561">
        <f>SUM(B19:B24)</f>
        <v>6787219</v>
      </c>
      <c r="C18" s="561">
        <f>SUM(C19:C24)</f>
        <v>6132.15</v>
      </c>
      <c r="D18" s="562">
        <f t="shared" si="0"/>
        <v>9.034849177549745</v>
      </c>
      <c r="E18" s="561">
        <f>SUM(E19:E24)</f>
        <v>830</v>
      </c>
      <c r="F18" s="562">
        <f t="shared" si="1"/>
        <v>1.2228867228241789</v>
      </c>
      <c r="G18" s="561">
        <f>SUM(G19:G24)</f>
        <v>2478</v>
      </c>
      <c r="H18" s="562">
        <f t="shared" si="2"/>
        <v>3.650979878503994</v>
      </c>
      <c r="I18" s="561">
        <f>SUM(I19:I24)</f>
        <v>502</v>
      </c>
      <c r="J18" s="562">
        <f t="shared" si="3"/>
        <v>0.73962546368402138</v>
      </c>
      <c r="K18" s="561">
        <f>SUM(K19:K24)</f>
        <v>6621</v>
      </c>
      <c r="L18" s="562">
        <f t="shared" si="4"/>
        <v>9.755099990143238</v>
      </c>
    </row>
    <row r="19" spans="1:12">
      <c r="A19" s="491" t="s">
        <v>25</v>
      </c>
      <c r="B19" s="504">
        <v>643628</v>
      </c>
      <c r="C19" s="504">
        <v>520.6</v>
      </c>
      <c r="D19" s="17">
        <f t="shared" si="0"/>
        <v>8.0885231841995697</v>
      </c>
      <c r="E19" s="504">
        <v>79</v>
      </c>
      <c r="F19" s="17">
        <f t="shared" si="1"/>
        <v>1.2274170794309756</v>
      </c>
      <c r="G19" s="504">
        <v>228</v>
      </c>
      <c r="H19" s="17">
        <f t="shared" si="2"/>
        <v>3.5424189127881323</v>
      </c>
      <c r="I19" s="504">
        <v>47</v>
      </c>
      <c r="J19" s="17">
        <f t="shared" si="3"/>
        <v>0.73023547763615004</v>
      </c>
      <c r="K19" s="504">
        <v>544</v>
      </c>
      <c r="L19" s="17">
        <f t="shared" si="4"/>
        <v>8.4520872305120349</v>
      </c>
    </row>
    <row r="20" spans="1:12">
      <c r="A20" s="563" t="s">
        <v>26</v>
      </c>
      <c r="B20" s="564">
        <v>445117</v>
      </c>
      <c r="C20" s="564">
        <v>300.05</v>
      </c>
      <c r="D20" s="562">
        <f t="shared" si="0"/>
        <v>6.7409242963086111</v>
      </c>
      <c r="E20" s="564">
        <v>73</v>
      </c>
      <c r="F20" s="562">
        <f t="shared" si="1"/>
        <v>1.6400182423946963</v>
      </c>
      <c r="G20" s="564">
        <v>84</v>
      </c>
      <c r="H20" s="562">
        <f t="shared" si="2"/>
        <v>1.8871442789199244</v>
      </c>
      <c r="I20" s="564">
        <v>64</v>
      </c>
      <c r="J20" s="562">
        <f t="shared" si="3"/>
        <v>1.4378242125104186</v>
      </c>
      <c r="K20" s="564">
        <v>350</v>
      </c>
      <c r="L20" s="562">
        <f t="shared" si="4"/>
        <v>7.8631011621663518</v>
      </c>
    </row>
    <row r="21" spans="1:12">
      <c r="A21" s="491" t="s">
        <v>27</v>
      </c>
      <c r="B21" s="504">
        <v>3403258</v>
      </c>
      <c r="C21" s="504">
        <v>3512.5</v>
      </c>
      <c r="D21" s="17">
        <f t="shared" si="0"/>
        <v>10.32099241374001</v>
      </c>
      <c r="E21" s="504">
        <v>434</v>
      </c>
      <c r="F21" s="17">
        <f t="shared" si="1"/>
        <v>1.2752486000179828</v>
      </c>
      <c r="G21" s="504">
        <v>1509</v>
      </c>
      <c r="H21" s="17">
        <f t="shared" si="2"/>
        <v>4.4339864917675946</v>
      </c>
      <c r="I21" s="504">
        <v>244</v>
      </c>
      <c r="J21" s="17">
        <f t="shared" si="3"/>
        <v>0.71696004240642353</v>
      </c>
      <c r="K21" s="504">
        <v>4095</v>
      </c>
      <c r="L21" s="17">
        <f t="shared" si="4"/>
        <v>12.03258759694387</v>
      </c>
    </row>
    <row r="22" spans="1:12">
      <c r="A22" s="563" t="s">
        <v>28</v>
      </c>
      <c r="B22" s="564">
        <v>722579</v>
      </c>
      <c r="C22" s="564">
        <v>578</v>
      </c>
      <c r="D22" s="562">
        <f t="shared" si="0"/>
        <v>7.9991253551514783</v>
      </c>
      <c r="E22" s="564">
        <v>74</v>
      </c>
      <c r="F22" s="562">
        <f t="shared" si="1"/>
        <v>1.0241094745349644</v>
      </c>
      <c r="G22" s="564">
        <v>121</v>
      </c>
      <c r="H22" s="562">
        <f t="shared" si="2"/>
        <v>1.674557384036901</v>
      </c>
      <c r="I22" s="564">
        <v>69</v>
      </c>
      <c r="J22" s="562">
        <f t="shared" si="3"/>
        <v>0.95491288841773703</v>
      </c>
      <c r="K22" s="564">
        <v>442</v>
      </c>
      <c r="L22" s="562">
        <f t="shared" si="4"/>
        <v>6.1169782127628949</v>
      </c>
    </row>
    <row r="23" spans="1:12" s="354" customFormat="1">
      <c r="A23" s="491" t="s">
        <v>29</v>
      </c>
      <c r="B23" s="504">
        <v>1303781</v>
      </c>
      <c r="C23" s="504">
        <v>1053.25</v>
      </c>
      <c r="D23" s="17">
        <f t="shared" si="0"/>
        <v>8.0784272818824636</v>
      </c>
      <c r="E23" s="504">
        <v>143</v>
      </c>
      <c r="F23" s="17">
        <f t="shared" si="1"/>
        <v>1.0968099703861309</v>
      </c>
      <c r="G23" s="504">
        <v>493</v>
      </c>
      <c r="H23" s="17">
        <f t="shared" si="2"/>
        <v>3.7813098979046327</v>
      </c>
      <c r="I23" s="504">
        <v>48</v>
      </c>
      <c r="J23" s="17">
        <f t="shared" si="3"/>
        <v>0.36815999005968031</v>
      </c>
      <c r="K23" s="504">
        <v>1035</v>
      </c>
      <c r="L23" s="17">
        <f t="shared" si="4"/>
        <v>7.9384497856618559</v>
      </c>
    </row>
    <row r="24" spans="1:12">
      <c r="A24" s="563" t="s">
        <v>30</v>
      </c>
      <c r="B24" s="561">
        <v>268856</v>
      </c>
      <c r="C24" s="561">
        <v>167.75</v>
      </c>
      <c r="D24" s="562">
        <f t="shared" si="0"/>
        <v>6.2393995298598508</v>
      </c>
      <c r="E24" s="561">
        <v>27</v>
      </c>
      <c r="F24" s="562">
        <f t="shared" si="1"/>
        <v>1.004255065908888</v>
      </c>
      <c r="G24" s="561">
        <v>43</v>
      </c>
      <c r="H24" s="562">
        <f t="shared" si="2"/>
        <v>1.599369179040081</v>
      </c>
      <c r="I24" s="561">
        <v>30</v>
      </c>
      <c r="J24" s="562">
        <f t="shared" si="3"/>
        <v>1.1158389621209868</v>
      </c>
      <c r="K24" s="561">
        <v>155</v>
      </c>
      <c r="L24" s="562">
        <f t="shared" si="4"/>
        <v>5.7651679709584309</v>
      </c>
    </row>
    <row r="25" spans="1:12">
      <c r="A25" s="490" t="s">
        <v>31</v>
      </c>
      <c r="B25" s="307">
        <f>SUM(B26:B31)</f>
        <v>630429</v>
      </c>
      <c r="C25" s="307">
        <f>SUM(C26:C31)</f>
        <v>496.15</v>
      </c>
      <c r="D25" s="17">
        <f t="shared" si="0"/>
        <v>7.8700377044837717</v>
      </c>
      <c r="E25" s="307">
        <f>SUM(E26:E31)</f>
        <v>199</v>
      </c>
      <c r="F25" s="17">
        <f t="shared" si="1"/>
        <v>3.1565806776020775</v>
      </c>
      <c r="G25" s="307">
        <f>SUM(G26:G31)</f>
        <v>279</v>
      </c>
      <c r="H25" s="17">
        <f t="shared" si="2"/>
        <v>4.4255578344270328</v>
      </c>
      <c r="I25" s="307">
        <f>SUM(I26:I31)</f>
        <v>51</v>
      </c>
      <c r="J25" s="17">
        <f t="shared" si="3"/>
        <v>0.80897293747590926</v>
      </c>
      <c r="K25" s="307">
        <f>SUM(K26:K31)</f>
        <v>627</v>
      </c>
      <c r="L25" s="17">
        <f t="shared" si="4"/>
        <v>9.9456084666155906</v>
      </c>
    </row>
    <row r="26" spans="1:12">
      <c r="A26" s="565" t="s">
        <v>32</v>
      </c>
      <c r="B26" s="564">
        <v>131005</v>
      </c>
      <c r="C26" s="564">
        <v>118.2</v>
      </c>
      <c r="D26" s="562">
        <f t="shared" si="0"/>
        <v>9.022556390977444</v>
      </c>
      <c r="E26" s="564">
        <v>49</v>
      </c>
      <c r="F26" s="562">
        <f t="shared" si="1"/>
        <v>3.7403152551429337</v>
      </c>
      <c r="G26" s="564">
        <v>59</v>
      </c>
      <c r="H26" s="562">
        <f t="shared" si="2"/>
        <v>4.5036448990496547</v>
      </c>
      <c r="I26" s="564">
        <v>9</v>
      </c>
      <c r="J26" s="562">
        <f t="shared" si="3"/>
        <v>0.68699667951604904</v>
      </c>
      <c r="K26" s="564">
        <v>184</v>
      </c>
      <c r="L26" s="562">
        <f t="shared" si="4"/>
        <v>14.045265447883668</v>
      </c>
    </row>
    <row r="27" spans="1:12">
      <c r="A27" s="493" t="s">
        <v>33</v>
      </c>
      <c r="B27" s="504">
        <v>90283</v>
      </c>
      <c r="C27" s="504">
        <v>89.8</v>
      </c>
      <c r="D27" s="17">
        <f t="shared" si="0"/>
        <v>9.9465015562176706</v>
      </c>
      <c r="E27" s="504">
        <v>32</v>
      </c>
      <c r="F27" s="17">
        <f t="shared" si="1"/>
        <v>3.5444103541087468</v>
      </c>
      <c r="G27" s="504">
        <v>50</v>
      </c>
      <c r="H27" s="17">
        <f t="shared" si="2"/>
        <v>5.538141178294917</v>
      </c>
      <c r="I27" s="504">
        <v>2</v>
      </c>
      <c r="J27" s="17">
        <f t="shared" si="3"/>
        <v>0.22152564713179668</v>
      </c>
      <c r="K27" s="504">
        <v>105</v>
      </c>
      <c r="L27" s="17">
        <f t="shared" si="4"/>
        <v>11.630096474419325</v>
      </c>
    </row>
    <row r="28" spans="1:12">
      <c r="A28" s="565" t="s">
        <v>34</v>
      </c>
      <c r="B28" s="564">
        <v>71279</v>
      </c>
      <c r="C28" s="564">
        <v>80.5</v>
      </c>
      <c r="D28" s="562">
        <f t="shared" si="0"/>
        <v>11.293648900798273</v>
      </c>
      <c r="E28" s="564">
        <v>44</v>
      </c>
      <c r="F28" s="562">
        <f t="shared" si="1"/>
        <v>6.172926107268621</v>
      </c>
      <c r="G28" s="564">
        <v>55</v>
      </c>
      <c r="H28" s="562">
        <f t="shared" si="2"/>
        <v>7.7161576340857758</v>
      </c>
      <c r="I28" s="564">
        <v>10</v>
      </c>
      <c r="J28" s="562">
        <f t="shared" si="3"/>
        <v>1.4029377516519592</v>
      </c>
      <c r="K28" s="564">
        <v>103</v>
      </c>
      <c r="L28" s="562">
        <f t="shared" si="4"/>
        <v>14.450258842015179</v>
      </c>
    </row>
    <row r="29" spans="1:12">
      <c r="A29" s="493" t="s">
        <v>35</v>
      </c>
      <c r="B29" s="504">
        <v>85212</v>
      </c>
      <c r="C29" s="504">
        <v>76.45</v>
      </c>
      <c r="D29" s="17">
        <f t="shared" si="0"/>
        <v>8.9717410693329587</v>
      </c>
      <c r="E29" s="504">
        <v>27</v>
      </c>
      <c r="F29" s="17">
        <f t="shared" si="1"/>
        <v>3.168567807351077</v>
      </c>
      <c r="G29" s="504">
        <v>40</v>
      </c>
      <c r="H29" s="17">
        <f t="shared" si="2"/>
        <v>4.6941745294090031</v>
      </c>
      <c r="I29" s="504">
        <v>6</v>
      </c>
      <c r="J29" s="17">
        <f t="shared" si="3"/>
        <v>0.70412617941135047</v>
      </c>
      <c r="K29" s="504">
        <v>119</v>
      </c>
      <c r="L29" s="17">
        <f t="shared" si="4"/>
        <v>13.965169224991786</v>
      </c>
    </row>
    <row r="30" spans="1:12">
      <c r="A30" s="565" t="s">
        <v>36</v>
      </c>
      <c r="B30" s="564">
        <v>148925</v>
      </c>
      <c r="C30" s="564">
        <v>80.849999999999994</v>
      </c>
      <c r="D30" s="562">
        <f t="shared" si="0"/>
        <v>5.4289071680376022</v>
      </c>
      <c r="E30" s="564">
        <v>32</v>
      </c>
      <c r="F30" s="562">
        <f t="shared" si="1"/>
        <v>2.148732583515192</v>
      </c>
      <c r="G30" s="564">
        <v>55</v>
      </c>
      <c r="H30" s="562">
        <f t="shared" si="2"/>
        <v>3.6931341279167365</v>
      </c>
      <c r="I30" s="564">
        <v>18</v>
      </c>
      <c r="J30" s="562">
        <f t="shared" si="3"/>
        <v>1.2086620782272957</v>
      </c>
      <c r="K30" s="564">
        <v>76</v>
      </c>
      <c r="L30" s="562">
        <f t="shared" si="4"/>
        <v>5.1032398858485806</v>
      </c>
    </row>
    <row r="31" spans="1:12">
      <c r="A31" s="493" t="s">
        <v>37</v>
      </c>
      <c r="B31" s="504">
        <v>103725</v>
      </c>
      <c r="C31" s="504">
        <v>50.35</v>
      </c>
      <c r="D31" s="17">
        <f t="shared" si="0"/>
        <v>4.854181730537479</v>
      </c>
      <c r="E31" s="504">
        <v>15</v>
      </c>
      <c r="F31" s="17">
        <f t="shared" si="1"/>
        <v>1.4461315979754157</v>
      </c>
      <c r="G31" s="504">
        <v>20</v>
      </c>
      <c r="H31" s="17">
        <f t="shared" si="2"/>
        <v>1.9281754639672211</v>
      </c>
      <c r="I31" s="504">
        <v>6</v>
      </c>
      <c r="J31" s="17">
        <f t="shared" si="3"/>
        <v>0.57845263919016632</v>
      </c>
      <c r="K31" s="504">
        <v>40</v>
      </c>
      <c r="L31" s="17">
        <f t="shared" si="4"/>
        <v>3.8563509279344421</v>
      </c>
    </row>
    <row r="32" spans="1:12">
      <c r="A32" s="566" t="s">
        <v>38</v>
      </c>
      <c r="B32" s="561">
        <f>B33</f>
        <v>21367</v>
      </c>
      <c r="C32" s="561">
        <f>SUM(C33)</f>
        <v>12.2</v>
      </c>
      <c r="D32" s="562">
        <f t="shared" si="0"/>
        <v>5.7097393176393503</v>
      </c>
      <c r="E32" s="561">
        <f>SUM(E33)</f>
        <v>8</v>
      </c>
      <c r="F32" s="562">
        <f t="shared" si="1"/>
        <v>3.7440913558290823</v>
      </c>
      <c r="G32" s="561">
        <f>SUM(G33)</f>
        <v>3</v>
      </c>
      <c r="H32" s="562">
        <f t="shared" si="2"/>
        <v>1.4040342584359058</v>
      </c>
      <c r="I32" s="561">
        <f>SUM(I33)</f>
        <v>1</v>
      </c>
      <c r="J32" s="562">
        <f t="shared" si="3"/>
        <v>0.46801141947863528</v>
      </c>
      <c r="K32" s="561">
        <f>SUM(K33)</f>
        <v>11</v>
      </c>
      <c r="L32" s="562">
        <f t="shared" si="4"/>
        <v>5.1481256142649885</v>
      </c>
    </row>
    <row r="33" spans="1:12">
      <c r="A33" s="493" t="s">
        <v>40</v>
      </c>
      <c r="B33" s="504">
        <v>21367</v>
      </c>
      <c r="C33" s="307">
        <v>12.2</v>
      </c>
      <c r="D33" s="17">
        <f t="shared" si="0"/>
        <v>5.7097393176393503</v>
      </c>
      <c r="E33" s="307">
        <v>8</v>
      </c>
      <c r="F33" s="17">
        <f t="shared" si="1"/>
        <v>3.7440913558290823</v>
      </c>
      <c r="G33" s="307">
        <v>3</v>
      </c>
      <c r="H33" s="17">
        <f t="shared" si="2"/>
        <v>1.4040342584359058</v>
      </c>
      <c r="I33" s="307">
        <v>1</v>
      </c>
      <c r="J33" s="17">
        <f t="shared" si="3"/>
        <v>0.46801141947863528</v>
      </c>
      <c r="K33" s="307">
        <v>11</v>
      </c>
      <c r="L33" s="17">
        <f t="shared" si="4"/>
        <v>5.1481256142649885</v>
      </c>
    </row>
    <row r="34" spans="1:12" ht="11.25" customHeight="1">
      <c r="A34" s="567" t="s">
        <v>41</v>
      </c>
      <c r="B34" s="568">
        <v>30368</v>
      </c>
      <c r="C34" s="568"/>
      <c r="D34" s="562">
        <f t="shared" si="0"/>
        <v>0</v>
      </c>
      <c r="E34" s="568"/>
      <c r="F34" s="562">
        <f t="shared" si="1"/>
        <v>0</v>
      </c>
      <c r="G34" s="568"/>
      <c r="H34" s="562">
        <f t="shared" si="2"/>
        <v>0</v>
      </c>
      <c r="I34" s="568"/>
      <c r="J34" s="562">
        <f t="shared" si="3"/>
        <v>0</v>
      </c>
      <c r="K34" s="568"/>
      <c r="L34" s="562">
        <f t="shared" si="4"/>
        <v>0</v>
      </c>
    </row>
    <row r="35" spans="1:12" ht="11.25" customHeight="1">
      <c r="A35"/>
      <c r="B35"/>
      <c r="C35"/>
      <c r="D35"/>
      <c r="E35"/>
      <c r="F35"/>
      <c r="G35"/>
      <c r="H35"/>
      <c r="I35"/>
      <c r="J35"/>
      <c r="K35"/>
      <c r="L35"/>
    </row>
    <row r="36" spans="1:12" ht="27" customHeight="1">
      <c r="A36" s="1088" t="s">
        <v>717</v>
      </c>
      <c r="B36" s="1088"/>
      <c r="C36" s="1088"/>
      <c r="D36" s="1088"/>
      <c r="E36" s="1088"/>
      <c r="F36" s="1088"/>
      <c r="G36" s="1088"/>
      <c r="H36" s="1088"/>
      <c r="I36" s="1088"/>
      <c r="J36" s="1088"/>
      <c r="K36" s="1088"/>
      <c r="L36" s="1088"/>
    </row>
    <row r="37" spans="1:12" ht="11.25" customHeight="1">
      <c r="A37" s="1256" t="s">
        <v>599</v>
      </c>
      <c r="B37" s="1256"/>
      <c r="C37" s="1256"/>
      <c r="D37" s="1256"/>
      <c r="E37" s="1256"/>
      <c r="F37" s="1256"/>
      <c r="G37" s="1256"/>
      <c r="H37" s="1256"/>
      <c r="I37" s="1256"/>
      <c r="J37" s="1256"/>
      <c r="K37" s="1256"/>
      <c r="L37" s="1256"/>
    </row>
    <row r="38" spans="1:12" ht="22.5" customHeight="1">
      <c r="A38" s="1088" t="s">
        <v>1547</v>
      </c>
      <c r="B38" s="1088"/>
      <c r="C38" s="1088"/>
      <c r="D38" s="1088"/>
      <c r="E38" s="1088"/>
      <c r="F38" s="1088"/>
      <c r="G38" s="1088"/>
      <c r="H38" s="1088"/>
      <c r="I38" s="1088"/>
      <c r="J38" s="1088"/>
      <c r="K38" s="1088"/>
      <c r="L38" s="1088"/>
    </row>
    <row r="39" spans="1:12">
      <c r="A39" s="1254"/>
      <c r="B39" s="1254"/>
      <c r="C39" s="1254"/>
      <c r="D39" s="1254"/>
      <c r="E39" s="1254"/>
      <c r="F39" s="1254"/>
      <c r="G39" s="1254"/>
      <c r="H39" s="1254"/>
      <c r="I39" s="1254"/>
      <c r="J39" s="1254"/>
      <c r="K39" s="1254"/>
      <c r="L39" s="1254"/>
    </row>
  </sheetData>
  <mergeCells count="11">
    <mergeCell ref="A1:L1"/>
    <mergeCell ref="K3:L3"/>
    <mergeCell ref="A39:L39"/>
    <mergeCell ref="A3:A4"/>
    <mergeCell ref="C3:D3"/>
    <mergeCell ref="E3:F3"/>
    <mergeCell ref="G3:H3"/>
    <mergeCell ref="I3:J3"/>
    <mergeCell ref="A36:L36"/>
    <mergeCell ref="A37:L37"/>
    <mergeCell ref="A38:L38"/>
  </mergeCells>
  <hyperlinks>
    <hyperlink ref="M1" location="INDICE!A114" display="INDICE"/>
  </hyperlinks>
  <printOptions horizontalCentered="1"/>
  <pageMargins left="0.51181102362204722" right="0.51181102362204722" top="1.1023622047244095" bottom="0.51181102362204722" header="0.11811023622047245" footer="0.23622047244094491"/>
  <pageSetup paperSize="9" scale="76" firstPageNumber="133" orientation="landscape" useFirstPageNumber="1" r:id="rId1"/>
  <headerFooter scaleWithDoc="0">
    <oddHeader>&amp;C&amp;G</oddHeader>
    <oddFooter>&amp;C&amp;12 &amp;P</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1:M39"/>
  <sheetViews>
    <sheetView showGridLines="0" zoomScale="90" zoomScaleNormal="90" zoomScalePageLayoutView="80" workbookViewId="0">
      <selection sqref="A1:L1"/>
    </sheetView>
  </sheetViews>
  <sheetFormatPr baseColWidth="10" defaultRowHeight="15"/>
  <cols>
    <col min="1" max="1" width="31.28515625" style="60" customWidth="1"/>
    <col min="2" max="2" width="14.42578125" style="336" customWidth="1"/>
    <col min="3" max="3" width="12.140625" style="336" customWidth="1"/>
    <col min="4" max="4" width="13.140625" style="60" customWidth="1"/>
    <col min="5" max="5" width="13" style="336" customWidth="1"/>
    <col min="6" max="6" width="12.28515625" style="60" customWidth="1"/>
    <col min="7" max="7" width="13.28515625" style="336" customWidth="1"/>
    <col min="8" max="8" width="12.5703125" style="60" customWidth="1"/>
    <col min="9" max="9" width="13.42578125" style="336" customWidth="1"/>
    <col min="10" max="10" width="13.140625" style="60" customWidth="1"/>
    <col min="11" max="11" width="14.140625" style="336" customWidth="1"/>
    <col min="12" max="12" width="12.85546875" style="60" customWidth="1"/>
  </cols>
  <sheetData>
    <row r="1" spans="1:13" ht="43.5" customHeight="1">
      <c r="A1" s="1084" t="s">
        <v>1180</v>
      </c>
      <c r="B1" s="1084"/>
      <c r="C1" s="1084"/>
      <c r="D1" s="1084"/>
      <c r="E1" s="1084"/>
      <c r="F1" s="1084"/>
      <c r="G1" s="1084"/>
      <c r="H1" s="1084"/>
      <c r="I1" s="1084"/>
      <c r="J1" s="1084"/>
      <c r="K1" s="1084"/>
      <c r="L1" s="1084"/>
      <c r="M1" s="264" t="s">
        <v>577</v>
      </c>
    </row>
    <row r="2" spans="1:13" ht="8.25" customHeight="1">
      <c r="A2" s="2"/>
      <c r="B2" s="370"/>
      <c r="C2" s="370"/>
      <c r="D2" s="371"/>
      <c r="E2" s="370"/>
      <c r="F2" s="371"/>
      <c r="G2" s="370"/>
      <c r="H2" s="371"/>
      <c r="I2" s="370"/>
      <c r="J2" s="371"/>
      <c r="K2" s="370"/>
      <c r="L2" s="371"/>
    </row>
    <row r="3" spans="1:13" ht="25.5" customHeight="1">
      <c r="A3" s="1087" t="s">
        <v>0</v>
      </c>
      <c r="B3" s="384" t="s">
        <v>1</v>
      </c>
      <c r="C3" s="1085" t="s">
        <v>2</v>
      </c>
      <c r="D3" s="1085"/>
      <c r="E3" s="1085" t="s">
        <v>3</v>
      </c>
      <c r="F3" s="1085"/>
      <c r="G3" s="1085" t="s">
        <v>5</v>
      </c>
      <c r="H3" s="1085"/>
      <c r="I3" s="1085" t="s">
        <v>6</v>
      </c>
      <c r="J3" s="1085"/>
      <c r="K3" s="1085" t="s">
        <v>7</v>
      </c>
      <c r="L3" s="1085"/>
    </row>
    <row r="4" spans="1:13" ht="36" customHeight="1">
      <c r="A4" s="1255"/>
      <c r="B4" s="558" t="s">
        <v>8</v>
      </c>
      <c r="C4" s="558" t="s">
        <v>9</v>
      </c>
      <c r="D4" s="559" t="s">
        <v>10</v>
      </c>
      <c r="E4" s="558" t="s">
        <v>9</v>
      </c>
      <c r="F4" s="559" t="s">
        <v>10</v>
      </c>
      <c r="G4" s="558" t="s">
        <v>9</v>
      </c>
      <c r="H4" s="559" t="s">
        <v>10</v>
      </c>
      <c r="I4" s="558" t="s">
        <v>9</v>
      </c>
      <c r="J4" s="559" t="s">
        <v>10</v>
      </c>
      <c r="K4" s="558" t="s">
        <v>9</v>
      </c>
      <c r="L4" s="559" t="s">
        <v>10</v>
      </c>
    </row>
    <row r="5" spans="1:13" ht="17.25" customHeight="1">
      <c r="A5" s="490" t="s">
        <v>11</v>
      </c>
      <c r="B5" s="307">
        <f>B6+B18+B25+B32+B34</f>
        <v>13721297</v>
      </c>
      <c r="C5" s="307">
        <f>SUM(C6,C18,C25,C32,C34)</f>
        <v>14464.25</v>
      </c>
      <c r="D5" s="17">
        <f>C5/B5*10000</f>
        <v>10.541459746844632</v>
      </c>
      <c r="E5" s="307">
        <f>SUM(E6,E18,E25,E32,E34)</f>
        <v>2377</v>
      </c>
      <c r="F5" s="17">
        <f>E5/B5*10000</f>
        <v>1.7323435240852232</v>
      </c>
      <c r="G5" s="307">
        <f>SUM(G6,G18,G25,G32,G34)</f>
        <v>7714</v>
      </c>
      <c r="H5" s="17">
        <f>G5/B5*10000</f>
        <v>5.6219175198962601</v>
      </c>
      <c r="I5" s="307">
        <f>SUM(I6,I18,I25,I32,I34)</f>
        <v>1237</v>
      </c>
      <c r="J5" s="17">
        <f>I5/B5*10000</f>
        <v>0.90151827483947033</v>
      </c>
      <c r="K5" s="307">
        <f>SUM(K6,K18,K25,K32,K34)</f>
        <v>14785</v>
      </c>
      <c r="L5" s="17">
        <f>K5/B5*10000</f>
        <v>10.775220447454783</v>
      </c>
    </row>
    <row r="6" spans="1:13">
      <c r="A6" s="560" t="s">
        <v>12</v>
      </c>
      <c r="B6" s="561">
        <f>SUM(B7:B17)</f>
        <v>6183367</v>
      </c>
      <c r="C6" s="561">
        <f>SUM(C7:C17)</f>
        <v>7347.75</v>
      </c>
      <c r="D6" s="562">
        <f t="shared" ref="D6:D34" si="0">C6/B6*10000</f>
        <v>11.883088938437586</v>
      </c>
      <c r="E6" s="561">
        <f>SUM(E7:E17)</f>
        <v>1280</v>
      </c>
      <c r="F6" s="562">
        <f t="shared" ref="F6:F34" si="1">E6/B6*10000</f>
        <v>2.0700695915348386</v>
      </c>
      <c r="G6" s="561">
        <f>SUM(G7:G17)</f>
        <v>4671</v>
      </c>
      <c r="H6" s="562">
        <f t="shared" ref="H6:H34" si="2">G6/B6*10000</f>
        <v>7.5541367672337749</v>
      </c>
      <c r="I6" s="561">
        <f>SUM(I7:I17)</f>
        <v>615</v>
      </c>
      <c r="J6" s="562">
        <f t="shared" ref="J6:J34" si="3">I6/B6*10000</f>
        <v>0.9946037490577545</v>
      </c>
      <c r="K6" s="561">
        <f>SUM(K7:K17)</f>
        <v>6423</v>
      </c>
      <c r="L6" s="562">
        <f t="shared" ref="L6:L34" si="4">K6/B6*10000</f>
        <v>10.387544520647085</v>
      </c>
    </row>
    <row r="7" spans="1:13">
      <c r="A7" s="491" t="s">
        <v>13</v>
      </c>
      <c r="B7" s="504">
        <v>678593</v>
      </c>
      <c r="C7" s="504">
        <v>1150.3499999999999</v>
      </c>
      <c r="D7" s="17">
        <f t="shared" si="0"/>
        <v>16.951987421031458</v>
      </c>
      <c r="E7" s="504">
        <v>160</v>
      </c>
      <c r="F7" s="17">
        <f t="shared" si="1"/>
        <v>2.3578197829921619</v>
      </c>
      <c r="G7" s="504">
        <v>488</v>
      </c>
      <c r="H7" s="17">
        <f t="shared" si="2"/>
        <v>7.1913503381260941</v>
      </c>
      <c r="I7" s="504">
        <v>12</v>
      </c>
      <c r="J7" s="17">
        <f t="shared" si="3"/>
        <v>0.17683648372441213</v>
      </c>
      <c r="K7" s="504">
        <v>687</v>
      </c>
      <c r="L7" s="17">
        <f t="shared" si="4"/>
        <v>10.123888693222595</v>
      </c>
    </row>
    <row r="8" spans="1:13">
      <c r="A8" s="563" t="s">
        <v>14</v>
      </c>
      <c r="B8" s="564">
        <v>184312</v>
      </c>
      <c r="C8" s="564">
        <v>135.35</v>
      </c>
      <c r="D8" s="562">
        <f t="shared" si="0"/>
        <v>7.3435261947133119</v>
      </c>
      <c r="E8" s="564">
        <v>53</v>
      </c>
      <c r="F8" s="562">
        <f t="shared" si="1"/>
        <v>2.8755588350188814</v>
      </c>
      <c r="G8" s="564">
        <v>107</v>
      </c>
      <c r="H8" s="562">
        <f t="shared" si="2"/>
        <v>5.8053734971135906</v>
      </c>
      <c r="I8" s="564">
        <v>13</v>
      </c>
      <c r="J8" s="562">
        <f t="shared" si="3"/>
        <v>0.70532575198576331</v>
      </c>
      <c r="K8" s="564">
        <v>155</v>
      </c>
      <c r="L8" s="562">
        <f t="shared" si="4"/>
        <v>8.4096531967533306</v>
      </c>
    </row>
    <row r="9" spans="1:13">
      <c r="A9" s="491" t="s">
        <v>15</v>
      </c>
      <c r="B9" s="504">
        <v>225716</v>
      </c>
      <c r="C9" s="504">
        <v>243.7</v>
      </c>
      <c r="D9" s="17">
        <f t="shared" si="0"/>
        <v>10.796753442378918</v>
      </c>
      <c r="E9" s="504">
        <v>60</v>
      </c>
      <c r="F9" s="17">
        <f t="shared" si="1"/>
        <v>2.6582076591823349</v>
      </c>
      <c r="G9" s="504">
        <v>78</v>
      </c>
      <c r="H9" s="17">
        <f t="shared" si="2"/>
        <v>3.4556699569370362</v>
      </c>
      <c r="I9" s="504">
        <v>16</v>
      </c>
      <c r="J9" s="17">
        <f t="shared" si="3"/>
        <v>0.70885537578195601</v>
      </c>
      <c r="K9" s="504">
        <v>276</v>
      </c>
      <c r="L9" s="17">
        <f t="shared" si="4"/>
        <v>12.227755232238744</v>
      </c>
    </row>
    <row r="10" spans="1:13">
      <c r="A10" s="563" t="s">
        <v>16</v>
      </c>
      <c r="B10" s="564">
        <v>165898</v>
      </c>
      <c r="C10" s="564">
        <v>118.65</v>
      </c>
      <c r="D10" s="562">
        <f t="shared" si="0"/>
        <v>7.1519849546106649</v>
      </c>
      <c r="E10" s="564">
        <v>59</v>
      </c>
      <c r="F10" s="562">
        <f t="shared" si="1"/>
        <v>3.556402126607916</v>
      </c>
      <c r="G10" s="564">
        <v>85</v>
      </c>
      <c r="H10" s="562">
        <f t="shared" si="2"/>
        <v>5.123630182401234</v>
      </c>
      <c r="I10" s="564">
        <v>36</v>
      </c>
      <c r="J10" s="562">
        <f t="shared" si="3"/>
        <v>2.1700080772522874</v>
      </c>
      <c r="K10" s="564">
        <v>148</v>
      </c>
      <c r="L10" s="562">
        <f t="shared" si="4"/>
        <v>8.9211443175927378</v>
      </c>
    </row>
    <row r="11" spans="1:13">
      <c r="A11" s="491" t="s">
        <v>17</v>
      </c>
      <c r="B11" s="504">
        <v>392186</v>
      </c>
      <c r="C11" s="504">
        <v>250.3</v>
      </c>
      <c r="D11" s="17">
        <f t="shared" si="0"/>
        <v>6.3821758043377379</v>
      </c>
      <c r="E11" s="504">
        <v>69</v>
      </c>
      <c r="F11" s="17">
        <f t="shared" si="1"/>
        <v>1.7593692788625805</v>
      </c>
      <c r="G11" s="504">
        <v>123</v>
      </c>
      <c r="H11" s="17">
        <f t="shared" si="2"/>
        <v>3.1362669753637307</v>
      </c>
      <c r="I11" s="504">
        <v>56</v>
      </c>
      <c r="J11" s="17">
        <f t="shared" si="3"/>
        <v>1.427893907482674</v>
      </c>
      <c r="K11" s="504">
        <v>314</v>
      </c>
      <c r="L11" s="17">
        <f t="shared" si="4"/>
        <v>8.0064051240992793</v>
      </c>
    </row>
    <row r="12" spans="1:13">
      <c r="A12" s="563" t="s">
        <v>18</v>
      </c>
      <c r="B12" s="564">
        <v>446789</v>
      </c>
      <c r="C12" s="564">
        <v>402.9</v>
      </c>
      <c r="D12" s="562">
        <f t="shared" si="0"/>
        <v>9.0176794862899481</v>
      </c>
      <c r="E12" s="564">
        <v>116</v>
      </c>
      <c r="F12" s="562">
        <f t="shared" si="1"/>
        <v>2.5963038481251774</v>
      </c>
      <c r="G12" s="564">
        <v>302</v>
      </c>
      <c r="H12" s="562">
        <f t="shared" si="2"/>
        <v>6.759342777015549</v>
      </c>
      <c r="I12" s="564">
        <v>63</v>
      </c>
      <c r="J12" s="562">
        <f t="shared" si="3"/>
        <v>1.410061572688674</v>
      </c>
      <c r="K12" s="564">
        <v>436</v>
      </c>
      <c r="L12" s="562">
        <f t="shared" si="4"/>
        <v>9.7585213601946332</v>
      </c>
    </row>
    <row r="13" spans="1:13">
      <c r="A13" s="491" t="s">
        <v>19</v>
      </c>
      <c r="B13" s="504">
        <v>384137</v>
      </c>
      <c r="C13" s="504">
        <v>322.75</v>
      </c>
      <c r="D13" s="17">
        <f t="shared" si="0"/>
        <v>8.4019503458401559</v>
      </c>
      <c r="E13" s="504">
        <v>77</v>
      </c>
      <c r="F13" s="17">
        <f t="shared" si="1"/>
        <v>2.0044931886280155</v>
      </c>
      <c r="G13" s="504">
        <v>263</v>
      </c>
      <c r="H13" s="17">
        <f t="shared" si="2"/>
        <v>6.846515696222963</v>
      </c>
      <c r="I13" s="504">
        <v>29</v>
      </c>
      <c r="J13" s="17">
        <f t="shared" si="3"/>
        <v>0.75493899311964219</v>
      </c>
      <c r="K13" s="504">
        <v>311</v>
      </c>
      <c r="L13" s="17">
        <f t="shared" si="4"/>
        <v>8.0960698917313358</v>
      </c>
    </row>
    <row r="14" spans="1:13">
      <c r="A14" s="563" t="s">
        <v>20</v>
      </c>
      <c r="B14" s="564">
        <v>443944</v>
      </c>
      <c r="C14" s="564">
        <v>581.85</v>
      </c>
      <c r="D14" s="562">
        <f t="shared" si="0"/>
        <v>13.106382787018184</v>
      </c>
      <c r="E14" s="564">
        <v>78</v>
      </c>
      <c r="F14" s="562">
        <f t="shared" si="1"/>
        <v>1.7569783576306921</v>
      </c>
      <c r="G14" s="564">
        <v>278</v>
      </c>
      <c r="H14" s="562">
        <f t="shared" si="2"/>
        <v>6.2620510695042615</v>
      </c>
      <c r="I14" s="564">
        <v>18</v>
      </c>
      <c r="J14" s="562">
        <f t="shared" si="3"/>
        <v>0.40545654406862125</v>
      </c>
      <c r="K14" s="564">
        <v>579</v>
      </c>
      <c r="L14" s="562">
        <f t="shared" si="4"/>
        <v>13.042185500873984</v>
      </c>
    </row>
    <row r="15" spans="1:13">
      <c r="A15" s="491" t="s">
        <v>21</v>
      </c>
      <c r="B15" s="504">
        <v>2399327</v>
      </c>
      <c r="C15" s="504">
        <v>3385.65</v>
      </c>
      <c r="D15" s="17">
        <f t="shared" si="0"/>
        <v>14.110831912448782</v>
      </c>
      <c r="E15" s="504">
        <v>488</v>
      </c>
      <c r="F15" s="17">
        <f t="shared" si="1"/>
        <v>2.0339036738218677</v>
      </c>
      <c r="G15" s="504">
        <v>2623</v>
      </c>
      <c r="H15" s="17">
        <f t="shared" si="2"/>
        <v>10.932232246792539</v>
      </c>
      <c r="I15" s="504">
        <v>263</v>
      </c>
      <c r="J15" s="17">
        <f t="shared" si="3"/>
        <v>1.096140709457277</v>
      </c>
      <c r="K15" s="504">
        <v>2868</v>
      </c>
      <c r="L15" s="17">
        <f t="shared" si="4"/>
        <v>11.953351919100648</v>
      </c>
    </row>
    <row r="16" spans="1:13" s="354" customFormat="1">
      <c r="A16" s="563" t="s">
        <v>22</v>
      </c>
      <c r="B16" s="564">
        <v>489756</v>
      </c>
      <c r="C16" s="564">
        <v>463.55</v>
      </c>
      <c r="D16" s="562">
        <f t="shared" si="0"/>
        <v>9.4649172240870971</v>
      </c>
      <c r="E16" s="564">
        <v>96</v>
      </c>
      <c r="F16" s="562">
        <f t="shared" si="1"/>
        <v>1.9601597530198711</v>
      </c>
      <c r="G16" s="564">
        <v>242</v>
      </c>
      <c r="H16" s="562">
        <f t="shared" si="2"/>
        <v>4.9412360440709246</v>
      </c>
      <c r="I16" s="564">
        <v>63</v>
      </c>
      <c r="J16" s="562">
        <f t="shared" si="3"/>
        <v>1.2863548379192904</v>
      </c>
      <c r="K16" s="564">
        <v>400</v>
      </c>
      <c r="L16" s="562">
        <f t="shared" si="4"/>
        <v>8.167332304249463</v>
      </c>
    </row>
    <row r="17" spans="1:12">
      <c r="A17" s="491" t="s">
        <v>23</v>
      </c>
      <c r="B17" s="504">
        <v>372709</v>
      </c>
      <c r="C17" s="504">
        <v>292.7</v>
      </c>
      <c r="D17" s="17">
        <f t="shared" si="0"/>
        <v>7.8533118330923051</v>
      </c>
      <c r="E17" s="504">
        <v>24</v>
      </c>
      <c r="F17" s="17">
        <f t="shared" si="1"/>
        <v>0.64393400749646512</v>
      </c>
      <c r="G17" s="504">
        <v>82</v>
      </c>
      <c r="H17" s="17">
        <f t="shared" si="2"/>
        <v>2.2001078589462555</v>
      </c>
      <c r="I17" s="504">
        <v>46</v>
      </c>
      <c r="J17" s="17">
        <f t="shared" si="3"/>
        <v>1.2342068477015582</v>
      </c>
      <c r="K17" s="504">
        <v>249</v>
      </c>
      <c r="L17" s="17">
        <f t="shared" si="4"/>
        <v>6.6808153277758251</v>
      </c>
    </row>
    <row r="18" spans="1:12">
      <c r="A18" s="560" t="s">
        <v>24</v>
      </c>
      <c r="B18" s="561">
        <f>SUM(B19:B24)</f>
        <v>6834868</v>
      </c>
      <c r="C18" s="561">
        <f>SUM(C19:C24)</f>
        <v>6554.4</v>
      </c>
      <c r="D18" s="562">
        <f t="shared" si="0"/>
        <v>9.5896511827294972</v>
      </c>
      <c r="E18" s="561">
        <f>SUM(E19:E24)</f>
        <v>868</v>
      </c>
      <c r="F18" s="562">
        <f t="shared" si="1"/>
        <v>1.269958688302393</v>
      </c>
      <c r="G18" s="561">
        <f>SUM(G19:G24)</f>
        <v>2710</v>
      </c>
      <c r="H18" s="562">
        <f t="shared" si="2"/>
        <v>3.9649631858288998</v>
      </c>
      <c r="I18" s="561">
        <f>SUM(I19:I24)</f>
        <v>550</v>
      </c>
      <c r="J18" s="562">
        <f t="shared" si="3"/>
        <v>0.80469732553723061</v>
      </c>
      <c r="K18" s="561">
        <f>SUM(K19:K24)</f>
        <v>7696</v>
      </c>
      <c r="L18" s="562">
        <f t="shared" si="4"/>
        <v>11.259910213335502</v>
      </c>
    </row>
    <row r="19" spans="1:12">
      <c r="A19" s="491" t="s">
        <v>25</v>
      </c>
      <c r="B19" s="504">
        <v>584256</v>
      </c>
      <c r="C19" s="504">
        <v>537.65</v>
      </c>
      <c r="D19" s="17">
        <f t="shared" si="0"/>
        <v>9.2023017307481645</v>
      </c>
      <c r="E19" s="504">
        <v>81</v>
      </c>
      <c r="F19" s="17">
        <f t="shared" si="1"/>
        <v>1.3863785737758791</v>
      </c>
      <c r="G19" s="504">
        <v>224</v>
      </c>
      <c r="H19" s="17">
        <f t="shared" si="2"/>
        <v>3.8339358089604554</v>
      </c>
      <c r="I19" s="504">
        <v>46</v>
      </c>
      <c r="J19" s="17">
        <f t="shared" si="3"/>
        <v>0.78732610362580779</v>
      </c>
      <c r="K19" s="504">
        <v>503</v>
      </c>
      <c r="L19" s="17">
        <f t="shared" si="4"/>
        <v>8.6092397852995948</v>
      </c>
    </row>
    <row r="20" spans="1:12">
      <c r="A20" s="563" t="s">
        <v>26</v>
      </c>
      <c r="B20" s="564">
        <v>454840</v>
      </c>
      <c r="C20" s="564">
        <v>332.3</v>
      </c>
      <c r="D20" s="562">
        <f t="shared" si="0"/>
        <v>7.3058657989622722</v>
      </c>
      <c r="E20" s="564">
        <v>72</v>
      </c>
      <c r="F20" s="562">
        <f t="shared" si="1"/>
        <v>1.5829742326972123</v>
      </c>
      <c r="G20" s="564">
        <v>102</v>
      </c>
      <c r="H20" s="562">
        <f t="shared" si="2"/>
        <v>2.2425468296543838</v>
      </c>
      <c r="I20" s="564">
        <v>74</v>
      </c>
      <c r="J20" s="562">
        <f t="shared" si="3"/>
        <v>1.6269457391610238</v>
      </c>
      <c r="K20" s="564">
        <v>363</v>
      </c>
      <c r="L20" s="562">
        <f t="shared" si="4"/>
        <v>7.9808284231817783</v>
      </c>
    </row>
    <row r="21" spans="1:12">
      <c r="A21" s="491" t="s">
        <v>27</v>
      </c>
      <c r="B21" s="504">
        <v>3461879</v>
      </c>
      <c r="C21" s="504">
        <v>3793.5</v>
      </c>
      <c r="D21" s="17">
        <f t="shared" si="0"/>
        <v>10.957921983986154</v>
      </c>
      <c r="E21" s="504">
        <v>444</v>
      </c>
      <c r="F21" s="17">
        <f t="shared" si="1"/>
        <v>1.2825404931830373</v>
      </c>
      <c r="G21" s="504">
        <v>1681</v>
      </c>
      <c r="H21" s="17">
        <f t="shared" si="2"/>
        <v>4.8557445248664095</v>
      </c>
      <c r="I21" s="504">
        <v>285</v>
      </c>
      <c r="J21" s="17">
        <f t="shared" si="3"/>
        <v>0.82325234359721988</v>
      </c>
      <c r="K21" s="504">
        <v>5152</v>
      </c>
      <c r="L21" s="17">
        <f t="shared" si="4"/>
        <v>14.882091488466235</v>
      </c>
    </row>
    <row r="22" spans="1:12">
      <c r="A22" s="563" t="s">
        <v>28</v>
      </c>
      <c r="B22" s="564">
        <v>735546</v>
      </c>
      <c r="C22" s="564">
        <v>611.75</v>
      </c>
      <c r="D22" s="562">
        <f t="shared" si="0"/>
        <v>8.3169509452841837</v>
      </c>
      <c r="E22" s="564">
        <v>73</v>
      </c>
      <c r="F22" s="562">
        <f t="shared" si="1"/>
        <v>0.99246002289455726</v>
      </c>
      <c r="G22" s="564">
        <v>134</v>
      </c>
      <c r="H22" s="562">
        <f t="shared" si="2"/>
        <v>1.8217759324365845</v>
      </c>
      <c r="I22" s="564">
        <v>66</v>
      </c>
      <c r="J22" s="562">
        <f t="shared" si="3"/>
        <v>0.8972926234389148</v>
      </c>
      <c r="K22" s="564">
        <v>479</v>
      </c>
      <c r="L22" s="562">
        <f t="shared" si="4"/>
        <v>6.5121691913218207</v>
      </c>
    </row>
    <row r="23" spans="1:12" s="354" customFormat="1">
      <c r="A23" s="491" t="s">
        <v>29</v>
      </c>
      <c r="B23" s="504">
        <v>1321904</v>
      </c>
      <c r="C23" s="504">
        <v>1105.5999999999999</v>
      </c>
      <c r="D23" s="17">
        <f t="shared" si="0"/>
        <v>8.3636935813795859</v>
      </c>
      <c r="E23" s="504">
        <v>169</v>
      </c>
      <c r="F23" s="17">
        <f t="shared" si="1"/>
        <v>1.2784589501204322</v>
      </c>
      <c r="G23" s="504">
        <v>544</v>
      </c>
      <c r="H23" s="17">
        <f t="shared" si="2"/>
        <v>4.1152761471332262</v>
      </c>
      <c r="I23" s="504">
        <v>53</v>
      </c>
      <c r="J23" s="17">
        <f t="shared" si="3"/>
        <v>0.40093683051114148</v>
      </c>
      <c r="K23" s="504">
        <v>1024</v>
      </c>
      <c r="L23" s="17">
        <f t="shared" si="4"/>
        <v>7.7464021593096026</v>
      </c>
    </row>
    <row r="24" spans="1:12">
      <c r="A24" s="563" t="s">
        <v>30</v>
      </c>
      <c r="B24" s="564">
        <v>276443</v>
      </c>
      <c r="C24" s="564">
        <v>173.6</v>
      </c>
      <c r="D24" s="562">
        <f t="shared" si="0"/>
        <v>6.27977557760551</v>
      </c>
      <c r="E24" s="564">
        <v>29</v>
      </c>
      <c r="F24" s="562">
        <f t="shared" si="1"/>
        <v>1.0490408510976945</v>
      </c>
      <c r="G24" s="564">
        <v>25</v>
      </c>
      <c r="H24" s="562">
        <f t="shared" si="2"/>
        <v>0.90434556129111598</v>
      </c>
      <c r="I24" s="564">
        <v>26</v>
      </c>
      <c r="J24" s="562">
        <f t="shared" si="3"/>
        <v>0.94051938374276067</v>
      </c>
      <c r="K24" s="564">
        <v>175</v>
      </c>
      <c r="L24" s="562">
        <f t="shared" si="4"/>
        <v>6.3304189290378128</v>
      </c>
    </row>
    <row r="25" spans="1:12">
      <c r="A25" s="490" t="s">
        <v>31</v>
      </c>
      <c r="B25" s="307">
        <f>SUM(B26:B31)</f>
        <v>650150</v>
      </c>
      <c r="C25" s="307">
        <f>SUM(C26:C31)</f>
        <v>537.15</v>
      </c>
      <c r="D25" s="17">
        <f t="shared" si="0"/>
        <v>8.2619395524109809</v>
      </c>
      <c r="E25" s="307">
        <f>SUM(E26:E31)</f>
        <v>212</v>
      </c>
      <c r="F25" s="17">
        <f t="shared" si="1"/>
        <v>3.2607859724678918</v>
      </c>
      <c r="G25" s="307">
        <f>SUM(G26:G31)</f>
        <v>327</v>
      </c>
      <c r="H25" s="17">
        <f t="shared" si="2"/>
        <v>5.0296085518726441</v>
      </c>
      <c r="I25" s="307">
        <f>SUM(I26:I31)</f>
        <v>69</v>
      </c>
      <c r="J25" s="17">
        <f t="shared" si="3"/>
        <v>1.0612935476428518</v>
      </c>
      <c r="K25" s="307">
        <f>SUM(K26:K31)</f>
        <v>647</v>
      </c>
      <c r="L25" s="17">
        <f t="shared" si="4"/>
        <v>9.9515496423902174</v>
      </c>
    </row>
    <row r="26" spans="1:12">
      <c r="A26" s="565" t="s">
        <v>32</v>
      </c>
      <c r="B26" s="564">
        <v>134437</v>
      </c>
      <c r="C26" s="564">
        <v>115.05</v>
      </c>
      <c r="D26" s="562">
        <f t="shared" si="0"/>
        <v>8.5579118843770683</v>
      </c>
      <c r="E26" s="564">
        <v>48</v>
      </c>
      <c r="F26" s="562">
        <f t="shared" si="1"/>
        <v>3.570445636245974</v>
      </c>
      <c r="G26" s="564">
        <v>77</v>
      </c>
      <c r="H26" s="562">
        <f t="shared" si="2"/>
        <v>5.7275898748112501</v>
      </c>
      <c r="I26" s="564">
        <v>4</v>
      </c>
      <c r="J26" s="562">
        <f t="shared" si="3"/>
        <v>0.29753713635383117</v>
      </c>
      <c r="K26" s="564">
        <v>172</v>
      </c>
      <c r="L26" s="562">
        <f t="shared" si="4"/>
        <v>12.79409686321474</v>
      </c>
    </row>
    <row r="27" spans="1:12">
      <c r="A27" s="493" t="s">
        <v>33</v>
      </c>
      <c r="B27" s="504">
        <v>92833</v>
      </c>
      <c r="C27" s="504">
        <v>97.35</v>
      </c>
      <c r="D27" s="17">
        <f t="shared" si="0"/>
        <v>10.486572662738464</v>
      </c>
      <c r="E27" s="504">
        <v>40</v>
      </c>
      <c r="F27" s="17">
        <f t="shared" si="1"/>
        <v>4.3088125989680393</v>
      </c>
      <c r="G27" s="504">
        <v>60</v>
      </c>
      <c r="H27" s="17">
        <f t="shared" si="2"/>
        <v>6.4632188984520589</v>
      </c>
      <c r="I27" s="504">
        <v>22</v>
      </c>
      <c r="J27" s="17">
        <f t="shared" si="3"/>
        <v>2.3698469294324216</v>
      </c>
      <c r="K27" s="504">
        <v>108</v>
      </c>
      <c r="L27" s="17">
        <f t="shared" si="4"/>
        <v>11.633794017213706</v>
      </c>
    </row>
    <row r="28" spans="1:12">
      <c r="A28" s="565" t="s">
        <v>34</v>
      </c>
      <c r="B28" s="564">
        <v>73590</v>
      </c>
      <c r="C28" s="564">
        <v>83.55</v>
      </c>
      <c r="D28" s="562">
        <f t="shared" si="0"/>
        <v>11.35344476151651</v>
      </c>
      <c r="E28" s="564">
        <v>45</v>
      </c>
      <c r="F28" s="562">
        <f t="shared" si="1"/>
        <v>6.1149612719119446</v>
      </c>
      <c r="G28" s="564">
        <v>58</v>
      </c>
      <c r="H28" s="562">
        <f t="shared" si="2"/>
        <v>7.8815056393531737</v>
      </c>
      <c r="I28" s="564">
        <v>17</v>
      </c>
      <c r="J28" s="562">
        <f t="shared" si="3"/>
        <v>2.3100964805000679</v>
      </c>
      <c r="K28" s="564">
        <v>104</v>
      </c>
      <c r="L28" s="562">
        <f t="shared" si="4"/>
        <v>14.132354939529828</v>
      </c>
    </row>
    <row r="29" spans="1:12">
      <c r="A29" s="493" t="s">
        <v>35</v>
      </c>
      <c r="B29" s="504">
        <v>86758</v>
      </c>
      <c r="C29" s="504">
        <v>75</v>
      </c>
      <c r="D29" s="17">
        <f t="shared" si="0"/>
        <v>8.6447359321330595</v>
      </c>
      <c r="E29" s="504">
        <v>23</v>
      </c>
      <c r="F29" s="17">
        <f t="shared" si="1"/>
        <v>2.651052352520805</v>
      </c>
      <c r="G29" s="504">
        <v>41</v>
      </c>
      <c r="H29" s="17">
        <f t="shared" si="2"/>
        <v>4.7257889762327387</v>
      </c>
      <c r="I29" s="504">
        <v>6</v>
      </c>
      <c r="J29" s="17">
        <f t="shared" si="3"/>
        <v>0.69157887457064471</v>
      </c>
      <c r="K29" s="504">
        <v>118</v>
      </c>
      <c r="L29" s="17">
        <f t="shared" si="4"/>
        <v>13.601051199889348</v>
      </c>
    </row>
    <row r="30" spans="1:12">
      <c r="A30" s="565" t="s">
        <v>36</v>
      </c>
      <c r="B30" s="564">
        <v>153823</v>
      </c>
      <c r="C30" s="564">
        <v>106.25</v>
      </c>
      <c r="D30" s="562">
        <f t="shared" si="0"/>
        <v>6.907289547076835</v>
      </c>
      <c r="E30" s="564">
        <v>39</v>
      </c>
      <c r="F30" s="562">
        <f t="shared" si="1"/>
        <v>2.5353815749270265</v>
      </c>
      <c r="G30" s="564">
        <v>68</v>
      </c>
      <c r="H30" s="562">
        <f t="shared" si="2"/>
        <v>4.4206653101291744</v>
      </c>
      <c r="I30" s="564">
        <v>15</v>
      </c>
      <c r="J30" s="562">
        <f t="shared" si="3"/>
        <v>0.97514675958731789</v>
      </c>
      <c r="K30" s="564">
        <v>106</v>
      </c>
      <c r="L30" s="562">
        <f t="shared" si="4"/>
        <v>6.8910371010837137</v>
      </c>
    </row>
    <row r="31" spans="1:12" ht="17.25" customHeight="1">
      <c r="A31" s="493" t="s">
        <v>37</v>
      </c>
      <c r="B31" s="504">
        <v>108709</v>
      </c>
      <c r="C31" s="504">
        <v>59.95</v>
      </c>
      <c r="D31" s="17">
        <f t="shared" si="0"/>
        <v>5.5147227920411375</v>
      </c>
      <c r="E31" s="504">
        <v>17</v>
      </c>
      <c r="F31" s="17">
        <f t="shared" si="1"/>
        <v>1.563807964381974</v>
      </c>
      <c r="G31" s="504">
        <v>23</v>
      </c>
      <c r="H31" s="17">
        <f t="shared" si="2"/>
        <v>2.1157401871050237</v>
      </c>
      <c r="I31" s="504">
        <v>5</v>
      </c>
      <c r="J31" s="17">
        <f t="shared" si="3"/>
        <v>0.45994351893587465</v>
      </c>
      <c r="K31" s="504">
        <v>39</v>
      </c>
      <c r="L31" s="17">
        <f t="shared" si="4"/>
        <v>3.5875594476998223</v>
      </c>
    </row>
    <row r="32" spans="1:12">
      <c r="A32" s="566" t="s">
        <v>38</v>
      </c>
      <c r="B32" s="561">
        <f>B33</f>
        <v>22021</v>
      </c>
      <c r="C32" s="561">
        <f>SUM(C33)</f>
        <v>24.95</v>
      </c>
      <c r="D32" s="562">
        <f t="shared" si="0"/>
        <v>11.33009400118069</v>
      </c>
      <c r="E32" s="561">
        <f>SUM(E33)</f>
        <v>17</v>
      </c>
      <c r="F32" s="562">
        <f t="shared" si="1"/>
        <v>7.7199037282593892</v>
      </c>
      <c r="G32" s="561">
        <f>SUM(G33)</f>
        <v>6</v>
      </c>
      <c r="H32" s="562">
        <f t="shared" si="2"/>
        <v>2.724671904091549</v>
      </c>
      <c r="I32" s="561">
        <f>SUM(I33)</f>
        <v>3</v>
      </c>
      <c r="J32" s="562">
        <f t="shared" si="3"/>
        <v>1.3623359520457745</v>
      </c>
      <c r="K32" s="561">
        <f>SUM(K33)</f>
        <v>19</v>
      </c>
      <c r="L32" s="562">
        <f t="shared" si="4"/>
        <v>8.6281276962899049</v>
      </c>
    </row>
    <row r="33" spans="1:12" ht="18" customHeight="1">
      <c r="A33" s="493" t="s">
        <v>40</v>
      </c>
      <c r="B33" s="504">
        <v>22021</v>
      </c>
      <c r="C33" s="504">
        <v>24.95</v>
      </c>
      <c r="D33" s="17">
        <f t="shared" si="0"/>
        <v>11.33009400118069</v>
      </c>
      <c r="E33" s="504">
        <v>17</v>
      </c>
      <c r="F33" s="17">
        <f t="shared" si="1"/>
        <v>7.7199037282593892</v>
      </c>
      <c r="G33" s="504">
        <v>6</v>
      </c>
      <c r="H33" s="17">
        <f t="shared" si="2"/>
        <v>2.724671904091549</v>
      </c>
      <c r="I33" s="504">
        <v>3</v>
      </c>
      <c r="J33" s="17">
        <f t="shared" si="3"/>
        <v>1.3623359520457745</v>
      </c>
      <c r="K33" s="504">
        <v>19</v>
      </c>
      <c r="L33" s="17">
        <f t="shared" si="4"/>
        <v>8.6281276962899049</v>
      </c>
    </row>
    <row r="34" spans="1:12">
      <c r="A34" s="567" t="s">
        <v>41</v>
      </c>
      <c r="B34" s="568">
        <v>30891</v>
      </c>
      <c r="C34" s="568"/>
      <c r="D34" s="562">
        <f t="shared" si="0"/>
        <v>0</v>
      </c>
      <c r="E34" s="568"/>
      <c r="F34" s="562">
        <f t="shared" si="1"/>
        <v>0</v>
      </c>
      <c r="G34" s="568"/>
      <c r="H34" s="562">
        <f t="shared" si="2"/>
        <v>0</v>
      </c>
      <c r="I34" s="568"/>
      <c r="J34" s="562">
        <f t="shared" si="3"/>
        <v>0</v>
      </c>
      <c r="K34" s="568"/>
      <c r="L34" s="562">
        <f t="shared" si="4"/>
        <v>0</v>
      </c>
    </row>
    <row r="35" spans="1:12" s="508" customFormat="1">
      <c r="A35" s="984"/>
      <c r="B35" s="985"/>
      <c r="C35" s="985"/>
      <c r="D35" s="17"/>
      <c r="E35" s="985"/>
      <c r="F35" s="17"/>
      <c r="G35" s="985"/>
      <c r="H35" s="17"/>
      <c r="I35" s="985"/>
      <c r="J35" s="17"/>
      <c r="K35" s="985"/>
      <c r="L35" s="17"/>
    </row>
    <row r="36" spans="1:12" ht="24" customHeight="1">
      <c r="A36" s="1088" t="s">
        <v>717</v>
      </c>
      <c r="B36" s="1088"/>
      <c r="C36" s="1088"/>
      <c r="D36" s="1088"/>
      <c r="E36" s="1088"/>
      <c r="F36" s="1088"/>
      <c r="G36" s="1088"/>
      <c r="H36" s="1088"/>
      <c r="I36" s="1088"/>
      <c r="J36" s="1088"/>
      <c r="K36" s="1088"/>
      <c r="L36" s="1088"/>
    </row>
    <row r="37" spans="1:12" ht="12" customHeight="1">
      <c r="A37" s="1256" t="s">
        <v>599</v>
      </c>
      <c r="B37" s="1256"/>
      <c r="C37" s="1256"/>
      <c r="D37" s="1256"/>
      <c r="E37" s="1256"/>
      <c r="F37" s="1256"/>
      <c r="G37" s="1256"/>
      <c r="H37" s="1256"/>
      <c r="I37" s="1256"/>
      <c r="J37" s="1256"/>
      <c r="K37" s="1256"/>
      <c r="L37" s="1256"/>
    </row>
    <row r="38" spans="1:12" ht="21.75" customHeight="1">
      <c r="A38" s="1088" t="s">
        <v>1547</v>
      </c>
      <c r="B38" s="1088"/>
      <c r="C38" s="1088"/>
      <c r="D38" s="1088"/>
      <c r="E38" s="1088"/>
      <c r="F38" s="1088"/>
      <c r="G38" s="1088"/>
      <c r="H38" s="1088"/>
      <c r="I38" s="1088"/>
      <c r="J38" s="1088"/>
      <c r="K38" s="1088"/>
      <c r="L38" s="1088"/>
    </row>
    <row r="39" spans="1:12" ht="39.75" customHeight="1">
      <c r="A39" s="1257" t="s">
        <v>598</v>
      </c>
      <c r="B39" s="1257"/>
      <c r="C39" s="1257"/>
      <c r="D39" s="1257"/>
      <c r="E39" s="1257"/>
      <c r="F39" s="1257"/>
      <c r="G39" s="1257"/>
      <c r="H39" s="1257"/>
      <c r="I39" s="1257"/>
      <c r="J39" s="1257"/>
      <c r="K39" s="1257"/>
      <c r="L39" s="1257"/>
    </row>
  </sheetData>
  <mergeCells count="11">
    <mergeCell ref="A1:L1"/>
    <mergeCell ref="K3:L3"/>
    <mergeCell ref="A39:L39"/>
    <mergeCell ref="A3:A4"/>
    <mergeCell ref="C3:D3"/>
    <mergeCell ref="E3:F3"/>
    <mergeCell ref="G3:H3"/>
    <mergeCell ref="I3:J3"/>
    <mergeCell ref="A36:L36"/>
    <mergeCell ref="A37:L37"/>
    <mergeCell ref="A38:L38"/>
  </mergeCells>
  <hyperlinks>
    <hyperlink ref="M1" location="INDICE!A114" display="INDICE"/>
  </hyperlinks>
  <printOptions horizontalCentered="1"/>
  <pageMargins left="0.51181102362204722" right="0.51181102362204722" top="1.1023622047244095" bottom="0.51181102362204722" header="0.11811023622047245" footer="0.23622047244094491"/>
  <pageSetup paperSize="9" scale="77" firstPageNumber="134" orientation="landscape" useFirstPageNumber="1" r:id="rId1"/>
  <headerFooter scaleWithDoc="0">
    <oddHeader>&amp;C&amp;G</oddHeader>
    <oddFooter>&amp;C&amp;12 &amp;P</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P40"/>
  <sheetViews>
    <sheetView showGridLines="0" zoomScale="90" zoomScaleNormal="90" zoomScalePageLayoutView="80" workbookViewId="0">
      <selection sqref="A1:N1"/>
    </sheetView>
  </sheetViews>
  <sheetFormatPr baseColWidth="10" defaultRowHeight="15"/>
  <cols>
    <col min="1" max="1" width="31.28515625" style="60" customWidth="1"/>
    <col min="2" max="3" width="11.42578125" style="336"/>
    <col min="4" max="4" width="11.42578125" style="60"/>
    <col min="5" max="5" width="11.42578125" style="336"/>
    <col min="6" max="8" width="11.42578125" style="60"/>
    <col min="9" max="9" width="11.42578125" style="336"/>
    <col min="10" max="10" width="11.85546875" style="60" customWidth="1"/>
    <col min="11" max="11" width="11.85546875" style="336" customWidth="1"/>
    <col min="12" max="12" width="11.85546875" style="60" customWidth="1"/>
    <col min="13" max="13" width="11.85546875" style="336" customWidth="1"/>
    <col min="14" max="14" width="11.85546875" style="60" customWidth="1"/>
  </cols>
  <sheetData>
    <row r="1" spans="1:15" ht="43.5" customHeight="1">
      <c r="A1" s="1084" t="s">
        <v>1181</v>
      </c>
      <c r="B1" s="1084"/>
      <c r="C1" s="1084"/>
      <c r="D1" s="1084"/>
      <c r="E1" s="1084"/>
      <c r="F1" s="1084"/>
      <c r="G1" s="1084"/>
      <c r="H1" s="1084"/>
      <c r="I1" s="1084"/>
      <c r="J1" s="1084"/>
      <c r="K1" s="1084"/>
      <c r="L1" s="1084"/>
      <c r="M1" s="1084"/>
      <c r="N1" s="1084"/>
      <c r="O1" s="264" t="s">
        <v>577</v>
      </c>
    </row>
    <row r="2" spans="1:15" s="354" customFormat="1" ht="11.25" customHeight="1">
      <c r="A2" s="378"/>
      <c r="B2" s="378"/>
      <c r="C2" s="378"/>
      <c r="D2" s="378"/>
      <c r="E2" s="378"/>
      <c r="F2" s="378"/>
      <c r="G2" s="489"/>
      <c r="H2" s="489"/>
      <c r="I2" s="378"/>
      <c r="J2" s="378"/>
      <c r="K2" s="378"/>
      <c r="L2" s="378"/>
      <c r="M2" s="378"/>
      <c r="N2" s="378"/>
      <c r="O2" s="265"/>
    </row>
    <row r="3" spans="1:15" ht="25.5" customHeight="1">
      <c r="A3" s="1087" t="s">
        <v>0</v>
      </c>
      <c r="B3" s="384" t="s">
        <v>1</v>
      </c>
      <c r="C3" s="1085" t="s">
        <v>2</v>
      </c>
      <c r="D3" s="1085"/>
      <c r="E3" s="1085" t="s">
        <v>3</v>
      </c>
      <c r="F3" s="1085"/>
      <c r="G3" s="1085" t="s">
        <v>4</v>
      </c>
      <c r="H3" s="1085"/>
      <c r="I3" s="1085" t="s">
        <v>5</v>
      </c>
      <c r="J3" s="1085"/>
      <c r="K3" s="1085" t="s">
        <v>6</v>
      </c>
      <c r="L3" s="1085"/>
      <c r="M3" s="1085" t="s">
        <v>7</v>
      </c>
      <c r="N3" s="1085"/>
    </row>
    <row r="4" spans="1:15" ht="29.25" customHeight="1">
      <c r="A4" s="1255"/>
      <c r="B4" s="558" t="s">
        <v>8</v>
      </c>
      <c r="C4" s="558" t="s">
        <v>9</v>
      </c>
      <c r="D4" s="559" t="s">
        <v>10</v>
      </c>
      <c r="E4" s="558" t="s">
        <v>9</v>
      </c>
      <c r="F4" s="559" t="s">
        <v>10</v>
      </c>
      <c r="G4" s="558" t="s">
        <v>9</v>
      </c>
      <c r="H4" s="559" t="s">
        <v>10</v>
      </c>
      <c r="I4" s="558" t="s">
        <v>9</v>
      </c>
      <c r="J4" s="559" t="s">
        <v>10</v>
      </c>
      <c r="K4" s="558" t="s">
        <v>9</v>
      </c>
      <c r="L4" s="559" t="s">
        <v>10</v>
      </c>
      <c r="M4" s="558" t="s">
        <v>9</v>
      </c>
      <c r="N4" s="559" t="s">
        <v>10</v>
      </c>
    </row>
    <row r="5" spans="1:15">
      <c r="A5" s="490" t="s">
        <v>11</v>
      </c>
      <c r="B5" s="307">
        <f>B6+B18+B25+B32+B34</f>
        <v>13964606</v>
      </c>
      <c r="C5" s="307">
        <f>SUM(C6,C18,C25,C32,C34)</f>
        <v>14663.65</v>
      </c>
      <c r="D5" s="17">
        <f>C5/B5*10000</f>
        <v>10.500582687402709</v>
      </c>
      <c r="E5" s="307">
        <f>SUM(E6,E18,E25,E32,E34)</f>
        <v>2636</v>
      </c>
      <c r="F5" s="17">
        <f>E5/B5*10000</f>
        <v>1.8876293394887045</v>
      </c>
      <c r="G5" s="307">
        <f>SUM(G6,G18,G25,G32,G34)</f>
        <v>374</v>
      </c>
      <c r="H5" s="17">
        <f>G5/B5*10000</f>
        <v>0.26781994422184197</v>
      </c>
      <c r="I5" s="307">
        <f>SUM(I6,I18,I25,I32,I34)</f>
        <v>7499</v>
      </c>
      <c r="J5" s="17">
        <f>I5/B5*10000</f>
        <v>5.3700047104801953</v>
      </c>
      <c r="K5" s="307">
        <f>SUM(K6,K18,K25,K32,K34)</f>
        <v>1487</v>
      </c>
      <c r="L5" s="17">
        <f>K5/B5*10000</f>
        <v>1.0648349119194627</v>
      </c>
      <c r="M5" s="307">
        <f>SUM(M6,M18,M25,M32,M34)</f>
        <v>13923</v>
      </c>
      <c r="N5" s="17">
        <f>M5/B5*10000</f>
        <v>9.9702061053494813</v>
      </c>
      <c r="O5" s="507"/>
    </row>
    <row r="6" spans="1:15">
      <c r="A6" s="560" t="s">
        <v>12</v>
      </c>
      <c r="B6" s="561">
        <f>SUM(B7:B17)</f>
        <v>6287369</v>
      </c>
      <c r="C6" s="561">
        <f>SUM(C7:C17)</f>
        <v>7889.25</v>
      </c>
      <c r="D6" s="562">
        <f t="shared" ref="D6:D34" si="0">C6/B6*10000</f>
        <v>12.547776343332163</v>
      </c>
      <c r="E6" s="561">
        <f>SUM(E7:E17)</f>
        <v>1503</v>
      </c>
      <c r="F6" s="562">
        <f t="shared" ref="F6:F34" si="1">E6/B6*10000</f>
        <v>2.3905070626521203</v>
      </c>
      <c r="G6" s="561">
        <f>SUM(G7:G17)</f>
        <v>256</v>
      </c>
      <c r="H6" s="562">
        <f t="shared" ref="H6:H34" si="2">G6/B6*10000</f>
        <v>0.40716554094407376</v>
      </c>
      <c r="I6" s="561">
        <f>SUM(I7:I17)</f>
        <v>4603</v>
      </c>
      <c r="J6" s="562">
        <f t="shared" ref="J6:J34" si="3">I6/B6*10000</f>
        <v>7.3210272850217635</v>
      </c>
      <c r="K6" s="561">
        <f>SUM(K7:K17)</f>
        <v>860</v>
      </c>
      <c r="L6" s="562">
        <f t="shared" ref="L6:L34" si="4">K6/B6*10000</f>
        <v>1.3678217391089977</v>
      </c>
      <c r="M6" s="561">
        <f>SUM(M7:M17)</f>
        <v>6873</v>
      </c>
      <c r="N6" s="562">
        <f t="shared" ref="N6:N34" si="5">M6/B6*10000</f>
        <v>10.931440480111794</v>
      </c>
      <c r="O6" s="508"/>
    </row>
    <row r="7" spans="1:15">
      <c r="A7" s="491" t="s">
        <v>13</v>
      </c>
      <c r="B7" s="504">
        <v>690049</v>
      </c>
      <c r="C7" s="504">
        <v>1246.55</v>
      </c>
      <c r="D7" s="17">
        <f t="shared" si="0"/>
        <v>18.064659176377329</v>
      </c>
      <c r="E7" s="504">
        <v>181</v>
      </c>
      <c r="F7" s="17">
        <f t="shared" si="1"/>
        <v>2.6230021346310188</v>
      </c>
      <c r="G7" s="504">
        <v>30</v>
      </c>
      <c r="H7" s="17">
        <f t="shared" si="2"/>
        <v>0.43475173502171588</v>
      </c>
      <c r="I7" s="504">
        <v>480</v>
      </c>
      <c r="J7" s="17">
        <f t="shared" si="3"/>
        <v>6.9560277603474541</v>
      </c>
      <c r="K7" s="504">
        <v>69</v>
      </c>
      <c r="L7" s="17">
        <f t="shared" si="4"/>
        <v>0.99992899054994655</v>
      </c>
      <c r="M7" s="504">
        <v>706</v>
      </c>
      <c r="N7" s="17">
        <f t="shared" si="5"/>
        <v>10.231157497511047</v>
      </c>
      <c r="O7" s="508"/>
    </row>
    <row r="8" spans="1:15">
      <c r="A8" s="563" t="s">
        <v>14</v>
      </c>
      <c r="B8" s="564">
        <v>185685</v>
      </c>
      <c r="C8" s="564">
        <v>157.9</v>
      </c>
      <c r="D8" s="562">
        <f t="shared" si="0"/>
        <v>8.5036486522874757</v>
      </c>
      <c r="E8" s="564">
        <v>61</v>
      </c>
      <c r="F8" s="562">
        <f t="shared" si="1"/>
        <v>3.2851334248862321</v>
      </c>
      <c r="G8" s="564">
        <v>1</v>
      </c>
      <c r="H8" s="562">
        <f t="shared" si="2"/>
        <v>5.3854646309610364E-2</v>
      </c>
      <c r="I8" s="564">
        <v>136</v>
      </c>
      <c r="J8" s="562">
        <f t="shared" si="3"/>
        <v>7.3242318981070094</v>
      </c>
      <c r="K8" s="564">
        <v>24</v>
      </c>
      <c r="L8" s="562">
        <f t="shared" si="4"/>
        <v>1.2925115114306487</v>
      </c>
      <c r="M8" s="564">
        <v>165</v>
      </c>
      <c r="N8" s="562">
        <f t="shared" si="5"/>
        <v>8.8860166410857104</v>
      </c>
      <c r="O8" s="508"/>
    </row>
    <row r="9" spans="1:15">
      <c r="A9" s="491" t="s">
        <v>15</v>
      </c>
      <c r="B9" s="504">
        <v>227589</v>
      </c>
      <c r="C9" s="504">
        <v>244.5</v>
      </c>
      <c r="D9" s="17">
        <f t="shared" si="0"/>
        <v>10.743049971659438</v>
      </c>
      <c r="E9" s="504">
        <v>68</v>
      </c>
      <c r="F9" s="17">
        <f t="shared" si="1"/>
        <v>2.9878421189073285</v>
      </c>
      <c r="G9" s="504">
        <v>7</v>
      </c>
      <c r="H9" s="17">
        <f t="shared" si="2"/>
        <v>0.30757198282869558</v>
      </c>
      <c r="I9" s="504">
        <v>76</v>
      </c>
      <c r="J9" s="17">
        <f t="shared" si="3"/>
        <v>3.3393529564258375</v>
      </c>
      <c r="K9" s="504">
        <v>16</v>
      </c>
      <c r="L9" s="17">
        <f t="shared" si="4"/>
        <v>0.70302167503701851</v>
      </c>
      <c r="M9" s="504">
        <v>295</v>
      </c>
      <c r="N9" s="17">
        <f t="shared" si="5"/>
        <v>12.961962133495028</v>
      </c>
      <c r="O9" s="508"/>
    </row>
    <row r="10" spans="1:15">
      <c r="A10" s="563" t="s">
        <v>16</v>
      </c>
      <c r="B10" s="564">
        <v>166991</v>
      </c>
      <c r="C10" s="564">
        <v>150.4</v>
      </c>
      <c r="D10" s="562">
        <f t="shared" si="0"/>
        <v>9.0064734027582336</v>
      </c>
      <c r="E10" s="564">
        <v>71</v>
      </c>
      <c r="F10" s="562">
        <f t="shared" si="1"/>
        <v>4.2517261409297511</v>
      </c>
      <c r="G10" s="564">
        <v>4</v>
      </c>
      <c r="H10" s="562">
        <f t="shared" si="2"/>
        <v>0.23953386709463384</v>
      </c>
      <c r="I10" s="564">
        <v>92</v>
      </c>
      <c r="J10" s="562">
        <f t="shared" si="3"/>
        <v>5.5092789431765778</v>
      </c>
      <c r="K10" s="564">
        <v>52</v>
      </c>
      <c r="L10" s="562">
        <f t="shared" si="4"/>
        <v>3.1139402722302401</v>
      </c>
      <c r="M10" s="564">
        <v>148</v>
      </c>
      <c r="N10" s="562">
        <f t="shared" si="5"/>
        <v>8.8627530825014524</v>
      </c>
      <c r="O10" s="508"/>
    </row>
    <row r="11" spans="1:15">
      <c r="A11" s="491" t="s">
        <v>17</v>
      </c>
      <c r="B11" s="504">
        <v>398369</v>
      </c>
      <c r="C11" s="504">
        <v>289.2</v>
      </c>
      <c r="D11" s="17">
        <f t="shared" si="0"/>
        <v>7.2596010231719834</v>
      </c>
      <c r="E11" s="504">
        <v>73</v>
      </c>
      <c r="F11" s="17">
        <f t="shared" si="1"/>
        <v>1.8324719041893318</v>
      </c>
      <c r="G11" s="504">
        <v>8</v>
      </c>
      <c r="H11" s="17">
        <f t="shared" si="2"/>
        <v>0.20081883881526927</v>
      </c>
      <c r="I11" s="504">
        <v>135</v>
      </c>
      <c r="J11" s="17">
        <f t="shared" si="3"/>
        <v>3.3888179050076688</v>
      </c>
      <c r="K11" s="504">
        <v>55</v>
      </c>
      <c r="L11" s="17">
        <f t="shared" si="4"/>
        <v>1.3806295168549763</v>
      </c>
      <c r="M11" s="504">
        <v>313</v>
      </c>
      <c r="N11" s="17">
        <f t="shared" si="5"/>
        <v>7.8570370686474105</v>
      </c>
      <c r="O11" s="508"/>
    </row>
    <row r="12" spans="1:15">
      <c r="A12" s="563" t="s">
        <v>18</v>
      </c>
      <c r="B12" s="564">
        <v>452333</v>
      </c>
      <c r="C12" s="564">
        <v>428.35</v>
      </c>
      <c r="D12" s="562">
        <f t="shared" si="0"/>
        <v>9.4697932717710191</v>
      </c>
      <c r="E12" s="564">
        <v>127</v>
      </c>
      <c r="F12" s="562">
        <f t="shared" si="1"/>
        <v>2.8076660336521986</v>
      </c>
      <c r="G12" s="564">
        <v>11</v>
      </c>
      <c r="H12" s="562">
        <f t="shared" si="2"/>
        <v>0.24318367220609596</v>
      </c>
      <c r="I12" s="564">
        <v>306</v>
      </c>
      <c r="J12" s="562">
        <f t="shared" si="3"/>
        <v>6.7649276086423056</v>
      </c>
      <c r="K12" s="564">
        <v>61</v>
      </c>
      <c r="L12" s="562">
        <f t="shared" si="4"/>
        <v>1.348564000415623</v>
      </c>
      <c r="M12" s="564">
        <v>419</v>
      </c>
      <c r="N12" s="562">
        <f t="shared" si="5"/>
        <v>9.2630871503958367</v>
      </c>
      <c r="O12" s="508"/>
    </row>
    <row r="13" spans="1:15">
      <c r="A13" s="491" t="s">
        <v>19</v>
      </c>
      <c r="B13" s="504">
        <v>389743</v>
      </c>
      <c r="C13" s="504">
        <v>338.95</v>
      </c>
      <c r="D13" s="17">
        <f t="shared" si="0"/>
        <v>8.6967565806185103</v>
      </c>
      <c r="E13" s="504">
        <v>88</v>
      </c>
      <c r="F13" s="17">
        <f t="shared" si="1"/>
        <v>2.2578981533985218</v>
      </c>
      <c r="G13" s="504">
        <v>6</v>
      </c>
      <c r="H13" s="17">
        <f t="shared" si="2"/>
        <v>0.153947601368081</v>
      </c>
      <c r="I13" s="504">
        <v>271</v>
      </c>
      <c r="J13" s="17">
        <f t="shared" si="3"/>
        <v>6.9532999951249934</v>
      </c>
      <c r="K13" s="504">
        <v>25</v>
      </c>
      <c r="L13" s="17">
        <f t="shared" si="4"/>
        <v>0.64144833903367093</v>
      </c>
      <c r="M13" s="504">
        <v>309</v>
      </c>
      <c r="N13" s="17">
        <f t="shared" si="5"/>
        <v>7.9283014704561721</v>
      </c>
      <c r="O13" s="508"/>
    </row>
    <row r="14" spans="1:15">
      <c r="A14" s="563" t="s">
        <v>20</v>
      </c>
      <c r="B14" s="564">
        <v>448329</v>
      </c>
      <c r="C14" s="564">
        <v>618.29999999999995</v>
      </c>
      <c r="D14" s="562">
        <f t="shared" si="0"/>
        <v>13.791211364868211</v>
      </c>
      <c r="E14" s="564">
        <v>106</v>
      </c>
      <c r="F14" s="562">
        <f t="shared" si="1"/>
        <v>2.3643351199677025</v>
      </c>
      <c r="G14" s="564">
        <v>16</v>
      </c>
      <c r="H14" s="562">
        <f t="shared" si="2"/>
        <v>0.35688077282531355</v>
      </c>
      <c r="I14" s="564">
        <v>282</v>
      </c>
      <c r="J14" s="562">
        <f t="shared" si="3"/>
        <v>6.2900236210461511</v>
      </c>
      <c r="K14" s="564">
        <v>19</v>
      </c>
      <c r="L14" s="562">
        <f t="shared" si="4"/>
        <v>0.42379591773005987</v>
      </c>
      <c r="M14" s="564">
        <v>538</v>
      </c>
      <c r="N14" s="562">
        <f t="shared" si="5"/>
        <v>12.000115986251169</v>
      </c>
      <c r="O14" s="508"/>
    </row>
    <row r="15" spans="1:15">
      <c r="A15" s="491" t="s">
        <v>21</v>
      </c>
      <c r="B15" s="504">
        <v>2449745</v>
      </c>
      <c r="C15" s="504">
        <v>3637.05</v>
      </c>
      <c r="D15" s="17">
        <f t="shared" si="0"/>
        <v>14.846647304107162</v>
      </c>
      <c r="E15" s="504">
        <v>597</v>
      </c>
      <c r="F15" s="17">
        <f t="shared" si="1"/>
        <v>2.4369883396026935</v>
      </c>
      <c r="G15" s="504">
        <v>154</v>
      </c>
      <c r="H15" s="17">
        <f t="shared" si="2"/>
        <v>0.62863685812196779</v>
      </c>
      <c r="I15" s="504">
        <v>2590</v>
      </c>
      <c r="J15" s="17">
        <f t="shared" si="3"/>
        <v>10.572528977505822</v>
      </c>
      <c r="K15" s="504">
        <v>337</v>
      </c>
      <c r="L15" s="17">
        <f t="shared" si="4"/>
        <v>1.3756533843318386</v>
      </c>
      <c r="M15" s="504">
        <v>3295</v>
      </c>
      <c r="N15" s="17">
        <f t="shared" si="5"/>
        <v>13.450379529297946</v>
      </c>
      <c r="O15" s="508"/>
    </row>
    <row r="16" spans="1:15" s="354" customFormat="1">
      <c r="A16" s="563" t="s">
        <v>22</v>
      </c>
      <c r="B16" s="564">
        <v>496233</v>
      </c>
      <c r="C16" s="564">
        <v>453.3</v>
      </c>
      <c r="D16" s="562">
        <f t="shared" si="0"/>
        <v>9.1348217470422171</v>
      </c>
      <c r="E16" s="564">
        <v>97</v>
      </c>
      <c r="F16" s="562">
        <f t="shared" si="1"/>
        <v>1.954726912559221</v>
      </c>
      <c r="G16" s="564">
        <v>13</v>
      </c>
      <c r="H16" s="562">
        <f t="shared" si="2"/>
        <v>0.2619737099306173</v>
      </c>
      <c r="I16" s="564">
        <v>153</v>
      </c>
      <c r="J16" s="562">
        <f t="shared" si="3"/>
        <v>3.0832290476449571</v>
      </c>
      <c r="K16" s="564">
        <v>170</v>
      </c>
      <c r="L16" s="562">
        <f t="shared" si="4"/>
        <v>3.4258100529388411</v>
      </c>
      <c r="M16" s="564">
        <v>406</v>
      </c>
      <c r="N16" s="562">
        <f t="shared" si="5"/>
        <v>8.1816404793715858</v>
      </c>
      <c r="O16" s="508"/>
    </row>
    <row r="17" spans="1:15">
      <c r="A17" s="491" t="s">
        <v>23</v>
      </c>
      <c r="B17" s="504">
        <v>382303</v>
      </c>
      <c r="C17" s="504">
        <v>324.75</v>
      </c>
      <c r="D17" s="17">
        <f t="shared" si="0"/>
        <v>8.4945710601276989</v>
      </c>
      <c r="E17" s="504">
        <v>34</v>
      </c>
      <c r="F17" s="17">
        <f t="shared" si="1"/>
        <v>0.88934693162229961</v>
      </c>
      <c r="G17" s="504">
        <v>6</v>
      </c>
      <c r="H17" s="17">
        <f t="shared" si="2"/>
        <v>0.1569435761686411</v>
      </c>
      <c r="I17" s="504">
        <v>82</v>
      </c>
      <c r="J17" s="17">
        <f t="shared" si="3"/>
        <v>2.1448955409714285</v>
      </c>
      <c r="K17" s="504">
        <v>32</v>
      </c>
      <c r="L17" s="17">
        <f t="shared" si="4"/>
        <v>0.83703240623275255</v>
      </c>
      <c r="M17" s="504">
        <v>279</v>
      </c>
      <c r="N17" s="17">
        <f t="shared" si="5"/>
        <v>7.2978762918418116</v>
      </c>
      <c r="O17" s="508"/>
    </row>
    <row r="18" spans="1:15">
      <c r="A18" s="560" t="s">
        <v>24</v>
      </c>
      <c r="B18" s="561">
        <f>SUM(B19:B24)</f>
        <v>6952421</v>
      </c>
      <c r="C18" s="561">
        <f>SUM(C19:C24)</f>
        <v>6189.9</v>
      </c>
      <c r="D18" s="562">
        <f t="shared" si="0"/>
        <v>8.9032295368764345</v>
      </c>
      <c r="E18" s="561">
        <f>SUM(E19:E24)</f>
        <v>898</v>
      </c>
      <c r="F18" s="562">
        <f t="shared" si="1"/>
        <v>1.2916363954369274</v>
      </c>
      <c r="G18" s="561">
        <f>SUM(G19:G24)</f>
        <v>109</v>
      </c>
      <c r="H18" s="562">
        <f t="shared" si="2"/>
        <v>0.15677991882252237</v>
      </c>
      <c r="I18" s="561">
        <f>SUM(I19:I24)</f>
        <v>2578</v>
      </c>
      <c r="J18" s="562">
        <f t="shared" si="3"/>
        <v>3.708060832334521</v>
      </c>
      <c r="K18" s="561">
        <f>SUM(K19:K24)</f>
        <v>544</v>
      </c>
      <c r="L18" s="562">
        <f t="shared" si="4"/>
        <v>0.78246124623350632</v>
      </c>
      <c r="M18" s="561">
        <f>SUM(M19:M24)</f>
        <v>6461</v>
      </c>
      <c r="N18" s="562">
        <f t="shared" si="5"/>
        <v>9.2931656469019916</v>
      </c>
      <c r="O18" s="508"/>
    </row>
    <row r="19" spans="1:15">
      <c r="A19" s="491" t="s">
        <v>25</v>
      </c>
      <c r="B19" s="504">
        <v>591950</v>
      </c>
      <c r="C19" s="504">
        <v>492.4</v>
      </c>
      <c r="D19" s="17">
        <f t="shared" si="0"/>
        <v>8.3182701241658918</v>
      </c>
      <c r="E19" s="504">
        <v>90</v>
      </c>
      <c r="F19" s="17">
        <f t="shared" si="1"/>
        <v>1.5203986823211419</v>
      </c>
      <c r="G19" s="504">
        <v>4</v>
      </c>
      <c r="H19" s="17">
        <f t="shared" si="2"/>
        <v>6.7573274769828537E-2</v>
      </c>
      <c r="I19" s="504">
        <v>211</v>
      </c>
      <c r="J19" s="17">
        <f t="shared" si="3"/>
        <v>3.5644902441084554</v>
      </c>
      <c r="K19" s="504">
        <v>52</v>
      </c>
      <c r="L19" s="17">
        <f t="shared" si="4"/>
        <v>0.87845257200777094</v>
      </c>
      <c r="M19" s="504">
        <v>528</v>
      </c>
      <c r="N19" s="17">
        <f t="shared" si="5"/>
        <v>8.9196722696173669</v>
      </c>
      <c r="O19" s="508"/>
    </row>
    <row r="20" spans="1:15">
      <c r="A20" s="563" t="s">
        <v>26</v>
      </c>
      <c r="B20" s="564">
        <v>464796</v>
      </c>
      <c r="C20" s="564">
        <v>321.10000000000002</v>
      </c>
      <c r="D20" s="562">
        <f t="shared" si="0"/>
        <v>6.9084071291491327</v>
      </c>
      <c r="E20" s="564">
        <v>74</v>
      </c>
      <c r="F20" s="562">
        <f t="shared" si="1"/>
        <v>1.5920963175242473</v>
      </c>
      <c r="G20" s="564">
        <v>7</v>
      </c>
      <c r="H20" s="562">
        <f t="shared" si="2"/>
        <v>0.15060370571175311</v>
      </c>
      <c r="I20" s="564">
        <v>110</v>
      </c>
      <c r="J20" s="562">
        <f t="shared" si="3"/>
        <v>2.3666296611846915</v>
      </c>
      <c r="K20" s="564">
        <v>61</v>
      </c>
      <c r="L20" s="562">
        <f t="shared" si="4"/>
        <v>1.31240372120242</v>
      </c>
      <c r="M20" s="564">
        <v>385</v>
      </c>
      <c r="N20" s="562">
        <f t="shared" si="5"/>
        <v>8.2832038141464199</v>
      </c>
      <c r="O20" s="508"/>
    </row>
    <row r="21" spans="1:15">
      <c r="A21" s="491" t="s">
        <v>27</v>
      </c>
      <c r="B21" s="504">
        <v>3522015</v>
      </c>
      <c r="C21" s="504">
        <v>3456.15</v>
      </c>
      <c r="D21" s="17">
        <f t="shared" si="0"/>
        <v>9.812990574997551</v>
      </c>
      <c r="E21" s="504">
        <v>419</v>
      </c>
      <c r="F21" s="17">
        <f t="shared" si="1"/>
        <v>1.1896598963945355</v>
      </c>
      <c r="G21" s="504">
        <v>84</v>
      </c>
      <c r="H21" s="17">
        <f t="shared" si="2"/>
        <v>0.23849983603136271</v>
      </c>
      <c r="I21" s="504">
        <v>1528</v>
      </c>
      <c r="J21" s="17">
        <f t="shared" si="3"/>
        <v>4.3384255887609786</v>
      </c>
      <c r="K21" s="504">
        <v>273</v>
      </c>
      <c r="L21" s="17">
        <f t="shared" si="4"/>
        <v>0.77512446710192884</v>
      </c>
      <c r="M21" s="504">
        <v>4011</v>
      </c>
      <c r="N21" s="17">
        <f t="shared" si="5"/>
        <v>11.38836717049757</v>
      </c>
      <c r="O21" s="508"/>
    </row>
    <row r="22" spans="1:15">
      <c r="A22" s="563" t="s">
        <v>28</v>
      </c>
      <c r="B22" s="564">
        <v>748853</v>
      </c>
      <c r="C22" s="564">
        <v>613.35</v>
      </c>
      <c r="D22" s="562">
        <f t="shared" si="0"/>
        <v>8.1905260444973855</v>
      </c>
      <c r="E22" s="564">
        <v>97</v>
      </c>
      <c r="F22" s="562">
        <f t="shared" si="1"/>
        <v>1.2953143006704919</v>
      </c>
      <c r="G22" s="564">
        <v>7</v>
      </c>
      <c r="H22" s="562">
        <f t="shared" si="2"/>
        <v>9.3476289739107682E-2</v>
      </c>
      <c r="I22" s="564">
        <v>137</v>
      </c>
      <c r="J22" s="562">
        <f t="shared" si="3"/>
        <v>1.8294645277511075</v>
      </c>
      <c r="K22" s="564">
        <v>76</v>
      </c>
      <c r="L22" s="562">
        <f t="shared" si="4"/>
        <v>1.014885431453169</v>
      </c>
      <c r="M22" s="564">
        <v>458</v>
      </c>
      <c r="N22" s="562">
        <f t="shared" si="5"/>
        <v>6.1160201000730448</v>
      </c>
      <c r="O22" s="508"/>
    </row>
    <row r="23" spans="1:15" s="354" customFormat="1">
      <c r="A23" s="491" t="s">
        <v>29</v>
      </c>
      <c r="B23" s="504">
        <v>1340526</v>
      </c>
      <c r="C23" s="504">
        <v>1151.75</v>
      </c>
      <c r="D23" s="17">
        <f t="shared" si="0"/>
        <v>8.5917766608032977</v>
      </c>
      <c r="E23" s="504">
        <v>186</v>
      </c>
      <c r="F23" s="17">
        <f t="shared" si="1"/>
        <v>1.3875150500624382</v>
      </c>
      <c r="G23" s="504">
        <v>6</v>
      </c>
      <c r="H23" s="17">
        <f t="shared" si="2"/>
        <v>4.4758550002014133E-2</v>
      </c>
      <c r="I23" s="504">
        <v>553</v>
      </c>
      <c r="J23" s="17">
        <f t="shared" si="3"/>
        <v>4.1252463585189698</v>
      </c>
      <c r="K23" s="504">
        <v>60</v>
      </c>
      <c r="L23" s="17">
        <f t="shared" si="4"/>
        <v>0.44758550002014136</v>
      </c>
      <c r="M23" s="504">
        <v>936</v>
      </c>
      <c r="N23" s="17">
        <f t="shared" si="5"/>
        <v>6.9823338003142057</v>
      </c>
      <c r="O23" s="508"/>
    </row>
    <row r="24" spans="1:15">
      <c r="A24" s="563" t="s">
        <v>30</v>
      </c>
      <c r="B24" s="564">
        <v>284281</v>
      </c>
      <c r="C24" s="564">
        <v>155.15</v>
      </c>
      <c r="D24" s="562">
        <f t="shared" si="0"/>
        <v>5.4576281918242868</v>
      </c>
      <c r="E24" s="564">
        <v>32</v>
      </c>
      <c r="F24" s="562">
        <f t="shared" si="1"/>
        <v>1.1256468072083607</v>
      </c>
      <c r="G24" s="564">
        <v>1</v>
      </c>
      <c r="H24" s="562">
        <f t="shared" si="2"/>
        <v>3.5176462725261273E-2</v>
      </c>
      <c r="I24" s="564">
        <v>39</v>
      </c>
      <c r="J24" s="562">
        <f t="shared" si="3"/>
        <v>1.3718820462851897</v>
      </c>
      <c r="K24" s="564">
        <v>22</v>
      </c>
      <c r="L24" s="562">
        <f t="shared" si="4"/>
        <v>0.77388217995574793</v>
      </c>
      <c r="M24" s="564">
        <v>143</v>
      </c>
      <c r="N24" s="562">
        <f t="shared" si="5"/>
        <v>5.0302341697123616</v>
      </c>
      <c r="O24" s="508"/>
    </row>
    <row r="25" spans="1:15">
      <c r="A25" s="490" t="s">
        <v>31</v>
      </c>
      <c r="B25" s="307">
        <f>SUM(B26:B31)</f>
        <v>670655</v>
      </c>
      <c r="C25" s="307">
        <f>SUM(C26:C31)</f>
        <v>567.54999999999995</v>
      </c>
      <c r="D25" s="17">
        <f t="shared" si="0"/>
        <v>8.462622361721003</v>
      </c>
      <c r="E25" s="307">
        <f>SUM(E26:E31)</f>
        <v>225</v>
      </c>
      <c r="F25" s="17">
        <f t="shared" si="1"/>
        <v>3.3549291364412399</v>
      </c>
      <c r="G25" s="307">
        <f>SUM(G26:G31)</f>
        <v>9</v>
      </c>
      <c r="H25" s="17">
        <f t="shared" si="2"/>
        <v>0.13419716545764962</v>
      </c>
      <c r="I25" s="307">
        <f>SUM(I26:I31)</f>
        <v>310</v>
      </c>
      <c r="J25" s="17">
        <f t="shared" si="3"/>
        <v>4.6223468102079313</v>
      </c>
      <c r="K25" s="307">
        <f>SUM(K26:K31)</f>
        <v>80</v>
      </c>
      <c r="L25" s="17">
        <f t="shared" si="4"/>
        <v>1.1928636929568854</v>
      </c>
      <c r="M25" s="307">
        <f>SUM(M26:M31)</f>
        <v>574</v>
      </c>
      <c r="N25" s="17">
        <f t="shared" si="5"/>
        <v>8.5587969969656523</v>
      </c>
      <c r="O25" s="508"/>
    </row>
    <row r="26" spans="1:15">
      <c r="A26" s="565" t="s">
        <v>32</v>
      </c>
      <c r="B26" s="564">
        <v>137965</v>
      </c>
      <c r="C26" s="564">
        <v>128.6</v>
      </c>
      <c r="D26" s="562">
        <f t="shared" si="0"/>
        <v>9.3212046533541102</v>
      </c>
      <c r="E26" s="564">
        <v>54</v>
      </c>
      <c r="F26" s="562">
        <f t="shared" si="1"/>
        <v>3.9140361685934839</v>
      </c>
      <c r="G26" s="564">
        <v>1</v>
      </c>
      <c r="H26" s="562">
        <f t="shared" si="2"/>
        <v>7.2482151270249706E-2</v>
      </c>
      <c r="I26" s="564">
        <v>71</v>
      </c>
      <c r="J26" s="562">
        <f t="shared" si="3"/>
        <v>5.1462327401877292</v>
      </c>
      <c r="K26" s="564">
        <v>3</v>
      </c>
      <c r="L26" s="562">
        <f t="shared" si="4"/>
        <v>0.21744645381074909</v>
      </c>
      <c r="M26" s="564">
        <v>153</v>
      </c>
      <c r="N26" s="562">
        <f t="shared" si="5"/>
        <v>11.089769144348205</v>
      </c>
      <c r="O26" s="508"/>
    </row>
    <row r="27" spans="1:15">
      <c r="A27" s="493" t="s">
        <v>33</v>
      </c>
      <c r="B27" s="504">
        <v>95474</v>
      </c>
      <c r="C27" s="504">
        <v>95.5</v>
      </c>
      <c r="D27" s="17">
        <f t="shared" si="0"/>
        <v>10.002723254498607</v>
      </c>
      <c r="E27" s="504">
        <v>42</v>
      </c>
      <c r="F27" s="17">
        <f t="shared" si="1"/>
        <v>4.3991034208266129</v>
      </c>
      <c r="G27" s="504">
        <v>0</v>
      </c>
      <c r="H27" s="17">
        <f t="shared" si="2"/>
        <v>0</v>
      </c>
      <c r="I27" s="504">
        <v>71</v>
      </c>
      <c r="J27" s="17">
        <f t="shared" si="3"/>
        <v>7.4365795923497497</v>
      </c>
      <c r="K27" s="504">
        <v>12</v>
      </c>
      <c r="L27" s="17">
        <f t="shared" si="4"/>
        <v>1.2568866916647463</v>
      </c>
      <c r="M27" s="504">
        <v>107</v>
      </c>
      <c r="N27" s="17">
        <f t="shared" si="5"/>
        <v>11.207239667343988</v>
      </c>
      <c r="O27" s="508"/>
    </row>
    <row r="28" spans="1:15">
      <c r="A28" s="565" t="s">
        <v>34</v>
      </c>
      <c r="B28" s="564">
        <v>75992</v>
      </c>
      <c r="C28" s="564">
        <v>92.15</v>
      </c>
      <c r="D28" s="562">
        <f t="shared" si="0"/>
        <v>12.126276450152648</v>
      </c>
      <c r="E28" s="564">
        <v>49</v>
      </c>
      <c r="F28" s="562">
        <f t="shared" si="1"/>
        <v>6.4480471628592477</v>
      </c>
      <c r="G28" s="564">
        <v>2</v>
      </c>
      <c r="H28" s="562">
        <f t="shared" si="2"/>
        <v>0.26318559848405099</v>
      </c>
      <c r="I28" s="564">
        <v>58</v>
      </c>
      <c r="J28" s="562">
        <f t="shared" si="3"/>
        <v>7.6323823560374775</v>
      </c>
      <c r="K28" s="564">
        <v>19</v>
      </c>
      <c r="L28" s="562">
        <f t="shared" si="4"/>
        <v>2.500263185598484</v>
      </c>
      <c r="M28" s="564">
        <v>107</v>
      </c>
      <c r="N28" s="562">
        <f t="shared" si="5"/>
        <v>14.080429518896725</v>
      </c>
      <c r="O28" s="508"/>
    </row>
    <row r="29" spans="1:15">
      <c r="A29" s="493" t="s">
        <v>35</v>
      </c>
      <c r="B29" s="504">
        <v>88353</v>
      </c>
      <c r="C29" s="504">
        <v>89.65</v>
      </c>
      <c r="D29" s="17">
        <f t="shared" si="0"/>
        <v>10.14679750546105</v>
      </c>
      <c r="E29" s="504">
        <v>24</v>
      </c>
      <c r="F29" s="17">
        <f t="shared" si="1"/>
        <v>2.716376353943839</v>
      </c>
      <c r="G29" s="504">
        <v>1</v>
      </c>
      <c r="H29" s="17">
        <f t="shared" si="2"/>
        <v>0.1131823480809933</v>
      </c>
      <c r="I29" s="504">
        <v>50</v>
      </c>
      <c r="J29" s="17">
        <f t="shared" si="3"/>
        <v>5.6591174040496641</v>
      </c>
      <c r="K29" s="504">
        <v>13</v>
      </c>
      <c r="L29" s="17">
        <f t="shared" si="4"/>
        <v>1.4713705250529128</v>
      </c>
      <c r="M29" s="504">
        <v>95</v>
      </c>
      <c r="N29" s="17">
        <f t="shared" si="5"/>
        <v>10.752323067694363</v>
      </c>
      <c r="O29" s="508"/>
    </row>
    <row r="30" spans="1:15">
      <c r="A30" s="565" t="s">
        <v>36</v>
      </c>
      <c r="B30" s="564">
        <v>158903</v>
      </c>
      <c r="C30" s="564">
        <v>100.25</v>
      </c>
      <c r="D30" s="562">
        <f t="shared" si="0"/>
        <v>6.3088802602845764</v>
      </c>
      <c r="E30" s="564">
        <v>28</v>
      </c>
      <c r="F30" s="562">
        <f t="shared" si="1"/>
        <v>1.7620812697054176</v>
      </c>
      <c r="G30" s="564">
        <v>4</v>
      </c>
      <c r="H30" s="562">
        <f t="shared" si="2"/>
        <v>0.25172589567220255</v>
      </c>
      <c r="I30" s="564">
        <v>30</v>
      </c>
      <c r="J30" s="562">
        <f t="shared" si="3"/>
        <v>1.8879442175415191</v>
      </c>
      <c r="K30" s="564">
        <v>27</v>
      </c>
      <c r="L30" s="562">
        <f t="shared" si="4"/>
        <v>1.6991497957873671</v>
      </c>
      <c r="M30" s="564">
        <v>62</v>
      </c>
      <c r="N30" s="562">
        <f t="shared" si="5"/>
        <v>3.9017513829191395</v>
      </c>
      <c r="O30" s="508"/>
    </row>
    <row r="31" spans="1:15">
      <c r="A31" s="493" t="s">
        <v>37</v>
      </c>
      <c r="B31" s="504">
        <v>113968</v>
      </c>
      <c r="C31" s="504">
        <v>61.4</v>
      </c>
      <c r="D31" s="17">
        <f t="shared" si="0"/>
        <v>5.387477186578689</v>
      </c>
      <c r="E31" s="504">
        <v>28</v>
      </c>
      <c r="F31" s="17">
        <f t="shared" si="1"/>
        <v>2.4568299873648742</v>
      </c>
      <c r="G31" s="504">
        <v>1</v>
      </c>
      <c r="H31" s="17">
        <f t="shared" si="2"/>
        <v>8.7743928120174078E-2</v>
      </c>
      <c r="I31" s="504">
        <v>30</v>
      </c>
      <c r="J31" s="17">
        <f t="shared" si="3"/>
        <v>2.6323178436052221</v>
      </c>
      <c r="K31" s="504">
        <v>6</v>
      </c>
      <c r="L31" s="17">
        <f t="shared" si="4"/>
        <v>0.52646356872104449</v>
      </c>
      <c r="M31" s="504">
        <v>50</v>
      </c>
      <c r="N31" s="17">
        <f t="shared" si="5"/>
        <v>4.3871964060087043</v>
      </c>
      <c r="O31" s="508"/>
    </row>
    <row r="32" spans="1:15">
      <c r="A32" s="566" t="s">
        <v>38</v>
      </c>
      <c r="B32" s="561">
        <f>B33</f>
        <v>22729</v>
      </c>
      <c r="C32" s="561">
        <f>SUM(C33)</f>
        <v>16.95</v>
      </c>
      <c r="D32" s="562">
        <f t="shared" si="0"/>
        <v>7.4574332350741344</v>
      </c>
      <c r="E32" s="561">
        <f>SUM(E33)</f>
        <v>10</v>
      </c>
      <c r="F32" s="562">
        <f t="shared" si="1"/>
        <v>4.3996656254124682</v>
      </c>
      <c r="G32" s="561">
        <f>SUM(G33)</f>
        <v>0</v>
      </c>
      <c r="H32" s="562">
        <f t="shared" si="2"/>
        <v>0</v>
      </c>
      <c r="I32" s="561">
        <f>SUM(I33)</f>
        <v>8</v>
      </c>
      <c r="J32" s="562">
        <f t="shared" si="3"/>
        <v>3.5197325003299751</v>
      </c>
      <c r="K32" s="561">
        <f>SUM(K33)</f>
        <v>3</v>
      </c>
      <c r="L32" s="562">
        <f t="shared" si="4"/>
        <v>1.3198996876237405</v>
      </c>
      <c r="M32" s="561">
        <f>SUM(M33)</f>
        <v>15</v>
      </c>
      <c r="N32" s="562">
        <f t="shared" si="5"/>
        <v>6.5994984381187027</v>
      </c>
      <c r="O32" s="508"/>
    </row>
    <row r="33" spans="1:16">
      <c r="A33" s="493" t="s">
        <v>40</v>
      </c>
      <c r="B33" s="504">
        <v>22729</v>
      </c>
      <c r="C33" s="504">
        <v>16.95</v>
      </c>
      <c r="D33" s="17">
        <f t="shared" si="0"/>
        <v>7.4574332350741344</v>
      </c>
      <c r="E33" s="504">
        <v>10</v>
      </c>
      <c r="F33" s="17">
        <f t="shared" si="1"/>
        <v>4.3996656254124682</v>
      </c>
      <c r="G33" s="504">
        <v>0</v>
      </c>
      <c r="H33" s="17">
        <f t="shared" si="2"/>
        <v>0</v>
      </c>
      <c r="I33" s="504">
        <v>8</v>
      </c>
      <c r="J33" s="17">
        <f t="shared" si="3"/>
        <v>3.5197325003299751</v>
      </c>
      <c r="K33" s="504">
        <v>3</v>
      </c>
      <c r="L33" s="17">
        <f t="shared" si="4"/>
        <v>1.3198996876237405</v>
      </c>
      <c r="M33" s="504">
        <v>15</v>
      </c>
      <c r="N33" s="17">
        <f t="shared" si="5"/>
        <v>6.5994984381187027</v>
      </c>
      <c r="O33" s="508"/>
    </row>
    <row r="34" spans="1:16">
      <c r="A34" s="567" t="s">
        <v>41</v>
      </c>
      <c r="B34" s="568">
        <v>31432</v>
      </c>
      <c r="C34" s="568"/>
      <c r="D34" s="562">
        <f t="shared" si="0"/>
        <v>0</v>
      </c>
      <c r="E34" s="568"/>
      <c r="F34" s="562">
        <f t="shared" si="1"/>
        <v>0</v>
      </c>
      <c r="G34" s="568"/>
      <c r="H34" s="562">
        <f t="shared" si="2"/>
        <v>0</v>
      </c>
      <c r="I34" s="568"/>
      <c r="J34" s="562">
        <f t="shared" si="3"/>
        <v>0</v>
      </c>
      <c r="K34" s="568"/>
      <c r="L34" s="562">
        <f t="shared" si="4"/>
        <v>0</v>
      </c>
      <c r="M34" s="568"/>
      <c r="N34" s="562">
        <f t="shared" si="5"/>
        <v>0</v>
      </c>
    </row>
    <row r="35" spans="1:16">
      <c r="A35"/>
      <c r="B35"/>
      <c r="C35"/>
      <c r="D35"/>
      <c r="E35"/>
      <c r="F35"/>
      <c r="G35"/>
      <c r="H35"/>
      <c r="I35"/>
      <c r="J35"/>
      <c r="K35"/>
      <c r="L35"/>
      <c r="M35"/>
      <c r="N35"/>
    </row>
    <row r="36" spans="1:16" ht="24" customHeight="1">
      <c r="A36" s="1088" t="s">
        <v>717</v>
      </c>
      <c r="B36" s="1088"/>
      <c r="C36" s="1088"/>
      <c r="D36" s="1088"/>
      <c r="E36" s="1088"/>
      <c r="F36" s="1088"/>
      <c r="G36" s="1088"/>
      <c r="H36" s="1088"/>
      <c r="I36" s="1088"/>
      <c r="J36" s="1088"/>
      <c r="K36" s="1088"/>
      <c r="L36" s="1088"/>
      <c r="M36" s="1088"/>
      <c r="N36" s="1088"/>
    </row>
    <row r="37" spans="1:16" ht="10.5" customHeight="1">
      <c r="A37" s="1256" t="s">
        <v>599</v>
      </c>
      <c r="B37" s="1256"/>
      <c r="C37" s="1256"/>
      <c r="D37" s="1256"/>
      <c r="E37" s="1256"/>
      <c r="F37" s="1256"/>
      <c r="G37" s="1256"/>
      <c r="H37" s="1256"/>
      <c r="I37" s="1256"/>
      <c r="J37" s="1256"/>
      <c r="K37" s="1256"/>
      <c r="L37" s="1256"/>
      <c r="M37" s="1256"/>
      <c r="N37" s="1256"/>
    </row>
    <row r="38" spans="1:16" ht="25.5" customHeight="1">
      <c r="A38" s="1088" t="s">
        <v>1547</v>
      </c>
      <c r="B38" s="1088"/>
      <c r="C38" s="1088"/>
      <c r="D38" s="1088"/>
      <c r="E38" s="1088"/>
      <c r="F38" s="1088"/>
      <c r="G38" s="1088"/>
      <c r="H38" s="1088"/>
      <c r="I38" s="1088"/>
      <c r="J38" s="1088"/>
      <c r="K38" s="1088"/>
      <c r="L38" s="1088"/>
      <c r="M38" s="1088"/>
      <c r="N38" s="1088"/>
    </row>
    <row r="39" spans="1:16" ht="12" customHeight="1">
      <c r="A39" s="347"/>
      <c r="B39" s="335"/>
      <c r="C39" s="335"/>
      <c r="D39" s="61"/>
      <c r="E39" s="335"/>
      <c r="F39" s="61"/>
      <c r="G39" s="61"/>
      <c r="H39" s="61"/>
      <c r="I39" s="335"/>
      <c r="J39" s="61"/>
      <c r="K39" s="335"/>
      <c r="L39" s="61"/>
      <c r="M39" s="335"/>
      <c r="N39" s="61"/>
    </row>
    <row r="40" spans="1:16" ht="34.5" customHeight="1">
      <c r="A40" s="1257" t="s">
        <v>600</v>
      </c>
      <c r="B40" s="1257"/>
      <c r="C40" s="1257"/>
      <c r="D40" s="1257"/>
      <c r="E40" s="1257"/>
      <c r="F40" s="1257"/>
      <c r="G40" s="1257"/>
      <c r="H40" s="1257"/>
      <c r="I40" s="1257"/>
      <c r="J40" s="1257"/>
      <c r="K40" s="1257"/>
      <c r="L40" s="1257"/>
      <c r="M40" s="1257"/>
      <c r="N40" s="1257"/>
      <c r="O40" s="19"/>
      <c r="P40" s="19"/>
    </row>
  </sheetData>
  <mergeCells count="12">
    <mergeCell ref="A1:N1"/>
    <mergeCell ref="M3:N3"/>
    <mergeCell ref="A40:N40"/>
    <mergeCell ref="A3:A4"/>
    <mergeCell ref="C3:D3"/>
    <mergeCell ref="E3:F3"/>
    <mergeCell ref="I3:J3"/>
    <mergeCell ref="K3:L3"/>
    <mergeCell ref="A36:N36"/>
    <mergeCell ref="A37:N37"/>
    <mergeCell ref="A38:N38"/>
    <mergeCell ref="G3:H3"/>
  </mergeCells>
  <hyperlinks>
    <hyperlink ref="O1" location="INDICE!A114" display="INDICE"/>
  </hyperlinks>
  <printOptions horizontalCentered="1"/>
  <pageMargins left="0.51181102362204722" right="0.51181102362204722" top="1.1023622047244095" bottom="0.51181102362204722" header="0.11811023622047245" footer="0.23622047244094491"/>
  <pageSetup paperSize="9" scale="74" firstPageNumber="135" orientation="landscape" useFirstPageNumber="1" r:id="rId1"/>
  <headerFooter scaleWithDoc="0">
    <oddHeader>&amp;C&amp;G</oddHeader>
    <oddFooter>&amp;C&amp;12&amp;P</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O39"/>
  <sheetViews>
    <sheetView showGridLines="0" zoomScale="90" zoomScaleNormal="90" zoomScalePageLayoutView="80" workbookViewId="0">
      <selection sqref="A1:N1"/>
    </sheetView>
  </sheetViews>
  <sheetFormatPr baseColWidth="10" defaultRowHeight="15"/>
  <cols>
    <col min="1" max="1" width="31.28515625" style="60" customWidth="1"/>
    <col min="2" max="3" width="11.42578125" style="336"/>
    <col min="4" max="4" width="11.42578125" style="60"/>
    <col min="5" max="5" width="11.42578125" style="336"/>
    <col min="6" max="6" width="11.42578125" style="60"/>
    <col min="7" max="7" width="11.42578125" style="336"/>
    <col min="8" max="8" width="11.42578125" style="60"/>
    <col min="9" max="9" width="11.42578125" style="336"/>
    <col min="10" max="10" width="11.85546875" style="60" customWidth="1"/>
    <col min="11" max="11" width="11.85546875" style="336" customWidth="1"/>
    <col min="12" max="12" width="11.85546875" style="60" customWidth="1"/>
    <col min="13" max="13" width="11.85546875" style="336" customWidth="1"/>
    <col min="14" max="14" width="11.85546875" style="60" customWidth="1"/>
  </cols>
  <sheetData>
    <row r="1" spans="1:15" ht="44.25" customHeight="1">
      <c r="A1" s="1084" t="s">
        <v>1182</v>
      </c>
      <c r="B1" s="1084"/>
      <c r="C1" s="1084"/>
      <c r="D1" s="1084"/>
      <c r="E1" s="1084"/>
      <c r="F1" s="1084"/>
      <c r="G1" s="1084"/>
      <c r="H1" s="1084"/>
      <c r="I1" s="1084"/>
      <c r="J1" s="1084"/>
      <c r="K1" s="1084"/>
      <c r="L1" s="1084"/>
      <c r="M1" s="1084"/>
      <c r="N1" s="1084"/>
      <c r="O1" s="264" t="s">
        <v>577</v>
      </c>
    </row>
    <row r="2" spans="1:15" ht="8.25" customHeight="1">
      <c r="A2" s="2"/>
      <c r="B2" s="370"/>
      <c r="C2" s="370"/>
      <c r="D2" s="371"/>
      <c r="E2" s="370"/>
      <c r="F2" s="371"/>
      <c r="G2" s="370"/>
      <c r="H2" s="371"/>
      <c r="I2" s="370"/>
      <c r="J2" s="371"/>
      <c r="K2" s="370"/>
      <c r="L2" s="371"/>
      <c r="M2" s="370"/>
      <c r="N2" s="371"/>
    </row>
    <row r="3" spans="1:15" ht="25.5" customHeight="1">
      <c r="A3" s="1087" t="s">
        <v>0</v>
      </c>
      <c r="B3" s="384" t="s">
        <v>1</v>
      </c>
      <c r="C3" s="1085" t="s">
        <v>2</v>
      </c>
      <c r="D3" s="1085"/>
      <c r="E3" s="1085" t="s">
        <v>3</v>
      </c>
      <c r="F3" s="1085"/>
      <c r="G3" s="1085" t="s">
        <v>4</v>
      </c>
      <c r="H3" s="1085"/>
      <c r="I3" s="1085" t="s">
        <v>5</v>
      </c>
      <c r="J3" s="1085"/>
      <c r="K3" s="1085" t="s">
        <v>6</v>
      </c>
      <c r="L3" s="1085"/>
      <c r="M3" s="1085" t="s">
        <v>7</v>
      </c>
      <c r="N3" s="1085"/>
    </row>
    <row r="4" spans="1:15" ht="36" customHeight="1">
      <c r="A4" s="1255"/>
      <c r="B4" s="558" t="s">
        <v>8</v>
      </c>
      <c r="C4" s="558" t="s">
        <v>9</v>
      </c>
      <c r="D4" s="559" t="s">
        <v>10</v>
      </c>
      <c r="E4" s="558" t="s">
        <v>9</v>
      </c>
      <c r="F4" s="559" t="s">
        <v>10</v>
      </c>
      <c r="G4" s="558" t="s">
        <v>9</v>
      </c>
      <c r="H4" s="559" t="s">
        <v>10</v>
      </c>
      <c r="I4" s="558" t="s">
        <v>9</v>
      </c>
      <c r="J4" s="559" t="s">
        <v>10</v>
      </c>
      <c r="K4" s="558" t="s">
        <v>9</v>
      </c>
      <c r="L4" s="559" t="s">
        <v>10</v>
      </c>
      <c r="M4" s="558" t="s">
        <v>9</v>
      </c>
      <c r="N4" s="559" t="s">
        <v>10</v>
      </c>
    </row>
    <row r="5" spans="1:15">
      <c r="A5" s="490" t="s">
        <v>11</v>
      </c>
      <c r="B5" s="307">
        <f>B6+B18+B25+B32+B34</f>
        <v>14214982</v>
      </c>
      <c r="C5" s="307">
        <f>SUM(C6,C18,C25,C32,C34)</f>
        <v>16296.95</v>
      </c>
      <c r="D5" s="17">
        <f>C5/B5*10000</f>
        <v>11.4646293607688</v>
      </c>
      <c r="E5" s="307">
        <f>SUM(E6,E18,E25,E32,E34)</f>
        <v>3009</v>
      </c>
      <c r="F5" s="17">
        <f>E5/B5*10000</f>
        <v>2.1167807317659637</v>
      </c>
      <c r="G5" s="307">
        <f>SUM(G6,G18,G25,G32,G34)</f>
        <v>397</v>
      </c>
      <c r="H5" s="17">
        <f>G5/B5*10000</f>
        <v>0.27928280176506731</v>
      </c>
      <c r="I5" s="307">
        <f>SUM(I6,I18,I25,I32,I34)</f>
        <v>8816</v>
      </c>
      <c r="J5" s="17">
        <f>I5/B5*10000</f>
        <v>6.2019072553169607</v>
      </c>
      <c r="K5" s="307">
        <f>SUM(K6,K18,K25,K32,K34)</f>
        <v>1415</v>
      </c>
      <c r="L5" s="17">
        <f>K5/B5*10000</f>
        <v>0.99542862593846415</v>
      </c>
      <c r="M5" s="307">
        <f>SUM(M6,M18,M25,M32,M34)</f>
        <v>14235</v>
      </c>
      <c r="N5" s="17">
        <f>M5/B5*10000</f>
        <v>10.014082325253735</v>
      </c>
    </row>
    <row r="6" spans="1:15">
      <c r="A6" s="560" t="s">
        <v>12</v>
      </c>
      <c r="B6" s="561">
        <f>SUM(B7:B17)</f>
        <v>6394507</v>
      </c>
      <c r="C6" s="561">
        <f>SUM(C7:C17)</f>
        <v>8469.9000000000015</v>
      </c>
      <c r="D6" s="562">
        <f t="shared" ref="D6:D34" si="0">C6/B6*10000</f>
        <v>13.245587189129674</v>
      </c>
      <c r="E6" s="561">
        <f>SUM(E7:E17)</f>
        <v>1655</v>
      </c>
      <c r="F6" s="562">
        <f t="shared" ref="F6:F34" si="1">E6/B6*10000</f>
        <v>2.5881588682286218</v>
      </c>
      <c r="G6" s="561">
        <f>SUM(G7:G17)</f>
        <v>255</v>
      </c>
      <c r="H6" s="562">
        <f t="shared" ref="H6:H34" si="2">G6/B6*10000</f>
        <v>0.39877976519534658</v>
      </c>
      <c r="I6" s="561">
        <f>SUM(I7:I17)</f>
        <v>5285</v>
      </c>
      <c r="J6" s="562">
        <f t="shared" ref="J6:J34" si="3">I6/B6*10000</f>
        <v>8.2649061139506141</v>
      </c>
      <c r="K6" s="561">
        <f>SUM(K7:K17)</f>
        <v>626</v>
      </c>
      <c r="L6" s="562">
        <f t="shared" ref="L6:L34" si="4">K6/B6*10000</f>
        <v>0.97896522749916448</v>
      </c>
      <c r="M6" s="561">
        <f>SUM(M7:M17)</f>
        <v>6838</v>
      </c>
      <c r="N6" s="562">
        <f t="shared" ref="N6:N34" si="5">M6/B6*10000</f>
        <v>10.693553076101098</v>
      </c>
    </row>
    <row r="7" spans="1:15">
      <c r="A7" s="491" t="s">
        <v>13</v>
      </c>
      <c r="B7" s="6">
        <v>701848</v>
      </c>
      <c r="C7" s="6">
        <v>1341.7</v>
      </c>
      <c r="D7" s="17">
        <f t="shared" si="0"/>
        <v>19.116674835576934</v>
      </c>
      <c r="E7" s="6">
        <v>202</v>
      </c>
      <c r="F7" s="17">
        <f t="shared" si="1"/>
        <v>2.8781160593176871</v>
      </c>
      <c r="G7" s="6">
        <v>43</v>
      </c>
      <c r="H7" s="17">
        <f t="shared" si="2"/>
        <v>0.61266827005277502</v>
      </c>
      <c r="I7" s="6">
        <v>573</v>
      </c>
      <c r="J7" s="17">
        <f t="shared" si="3"/>
        <v>8.1641609009358156</v>
      </c>
      <c r="K7" s="6">
        <v>14</v>
      </c>
      <c r="L7" s="17">
        <f t="shared" si="4"/>
        <v>0.1994733902497407</v>
      </c>
      <c r="M7" s="6">
        <v>737</v>
      </c>
      <c r="N7" s="17">
        <f t="shared" si="5"/>
        <v>10.500849186718492</v>
      </c>
    </row>
    <row r="8" spans="1:15">
      <c r="A8" s="563" t="s">
        <v>14</v>
      </c>
      <c r="B8" s="569">
        <v>187095</v>
      </c>
      <c r="C8" s="569">
        <v>175.55</v>
      </c>
      <c r="D8" s="562">
        <f t="shared" si="0"/>
        <v>9.3829338036826222</v>
      </c>
      <c r="E8" s="569">
        <v>68</v>
      </c>
      <c r="F8" s="562">
        <f t="shared" si="1"/>
        <v>3.6345172238702266</v>
      </c>
      <c r="G8" s="569">
        <v>0</v>
      </c>
      <c r="H8" s="562">
        <f t="shared" si="2"/>
        <v>0</v>
      </c>
      <c r="I8" s="569">
        <v>163</v>
      </c>
      <c r="J8" s="562">
        <f t="shared" si="3"/>
        <v>8.712151580747749</v>
      </c>
      <c r="K8" s="569">
        <v>28</v>
      </c>
      <c r="L8" s="562">
        <f t="shared" si="4"/>
        <v>1.4965659157112696</v>
      </c>
      <c r="M8" s="569">
        <v>172</v>
      </c>
      <c r="N8" s="562">
        <f t="shared" si="5"/>
        <v>9.1931906250835134</v>
      </c>
    </row>
    <row r="9" spans="1:15">
      <c r="A9" s="491" t="s">
        <v>15</v>
      </c>
      <c r="B9" s="6">
        <v>229527</v>
      </c>
      <c r="C9" s="6">
        <v>262.5</v>
      </c>
      <c r="D9" s="17">
        <f t="shared" si="0"/>
        <v>11.436563018729823</v>
      </c>
      <c r="E9" s="6">
        <v>84</v>
      </c>
      <c r="F9" s="17">
        <f t="shared" si="1"/>
        <v>3.6597001659935433</v>
      </c>
      <c r="G9" s="6">
        <v>8</v>
      </c>
      <c r="H9" s="17">
        <f t="shared" si="2"/>
        <v>0.34854287295176606</v>
      </c>
      <c r="I9" s="6">
        <v>99</v>
      </c>
      <c r="J9" s="17">
        <f t="shared" si="3"/>
        <v>4.3132180527781045</v>
      </c>
      <c r="K9" s="6">
        <v>14</v>
      </c>
      <c r="L9" s="17">
        <f t="shared" si="4"/>
        <v>0.60995002766559048</v>
      </c>
      <c r="M9" s="6">
        <v>284</v>
      </c>
      <c r="N9" s="17">
        <f t="shared" si="5"/>
        <v>12.373271989787693</v>
      </c>
    </row>
    <row r="10" spans="1:15">
      <c r="A10" s="563" t="s">
        <v>16</v>
      </c>
      <c r="B10" s="569">
        <v>168110</v>
      </c>
      <c r="C10" s="569">
        <v>134.4</v>
      </c>
      <c r="D10" s="562">
        <f t="shared" si="0"/>
        <v>7.9947653322229497</v>
      </c>
      <c r="E10" s="569">
        <v>74</v>
      </c>
      <c r="F10" s="562">
        <f t="shared" si="1"/>
        <v>4.4018797216108503</v>
      </c>
      <c r="G10" s="569">
        <v>4</v>
      </c>
      <c r="H10" s="562">
        <f t="shared" si="2"/>
        <v>0.23793944441139728</v>
      </c>
      <c r="I10" s="569">
        <v>105</v>
      </c>
      <c r="J10" s="562">
        <f t="shared" si="3"/>
        <v>6.2459104157991785</v>
      </c>
      <c r="K10" s="569">
        <v>55</v>
      </c>
      <c r="L10" s="562">
        <f t="shared" si="4"/>
        <v>3.2716673606567128</v>
      </c>
      <c r="M10" s="569">
        <v>140</v>
      </c>
      <c r="N10" s="562">
        <f t="shared" si="5"/>
        <v>8.3278805543989058</v>
      </c>
    </row>
    <row r="11" spans="1:15">
      <c r="A11" s="491" t="s">
        <v>17</v>
      </c>
      <c r="B11" s="6">
        <v>404706</v>
      </c>
      <c r="C11" s="6">
        <v>277.3</v>
      </c>
      <c r="D11" s="17">
        <f t="shared" si="0"/>
        <v>6.8518875430559474</v>
      </c>
      <c r="E11" s="6">
        <v>78</v>
      </c>
      <c r="F11" s="17">
        <f t="shared" si="1"/>
        <v>1.9273250211264474</v>
      </c>
      <c r="G11" s="6">
        <v>7</v>
      </c>
      <c r="H11" s="17">
        <f t="shared" si="2"/>
        <v>0.17296506599852735</v>
      </c>
      <c r="I11" s="6">
        <v>153</v>
      </c>
      <c r="J11" s="17">
        <f t="shared" si="3"/>
        <v>3.7805221568249543</v>
      </c>
      <c r="K11" s="6">
        <v>80</v>
      </c>
      <c r="L11" s="17">
        <f t="shared" si="4"/>
        <v>1.9767436114117409</v>
      </c>
      <c r="M11" s="6">
        <v>322</v>
      </c>
      <c r="N11" s="17">
        <f t="shared" si="5"/>
        <v>7.9563930359322566</v>
      </c>
    </row>
    <row r="12" spans="1:15">
      <c r="A12" s="563" t="s">
        <v>18</v>
      </c>
      <c r="B12" s="569">
        <v>458039</v>
      </c>
      <c r="C12" s="569">
        <v>457.6</v>
      </c>
      <c r="D12" s="562">
        <f t="shared" si="0"/>
        <v>9.9904156632950478</v>
      </c>
      <c r="E12" s="569">
        <v>124</v>
      </c>
      <c r="F12" s="562">
        <f t="shared" si="1"/>
        <v>2.7071930556131685</v>
      </c>
      <c r="G12" s="569">
        <v>12</v>
      </c>
      <c r="H12" s="562">
        <f t="shared" si="2"/>
        <v>0.26198642473675821</v>
      </c>
      <c r="I12" s="569">
        <v>296</v>
      </c>
      <c r="J12" s="562">
        <f t="shared" si="3"/>
        <v>6.4623318101733691</v>
      </c>
      <c r="K12" s="569">
        <v>62</v>
      </c>
      <c r="L12" s="562">
        <f t="shared" si="4"/>
        <v>1.3535965278065842</v>
      </c>
      <c r="M12" s="569">
        <v>450</v>
      </c>
      <c r="N12" s="562">
        <f t="shared" si="5"/>
        <v>9.8244909276284318</v>
      </c>
    </row>
    <row r="13" spans="1:15">
      <c r="A13" s="491" t="s">
        <v>19</v>
      </c>
      <c r="B13" s="6">
        <v>395498</v>
      </c>
      <c r="C13" s="6">
        <v>338.65</v>
      </c>
      <c r="D13" s="17">
        <f t="shared" si="0"/>
        <v>8.5626223141457096</v>
      </c>
      <c r="E13" s="6">
        <v>88</v>
      </c>
      <c r="F13" s="17">
        <f t="shared" si="1"/>
        <v>2.2250428573595822</v>
      </c>
      <c r="G13" s="6">
        <v>3</v>
      </c>
      <c r="H13" s="17">
        <f t="shared" si="2"/>
        <v>7.5853733773622117E-2</v>
      </c>
      <c r="I13" s="6">
        <v>279</v>
      </c>
      <c r="J13" s="17">
        <f t="shared" si="3"/>
        <v>7.0543972409468569</v>
      </c>
      <c r="K13" s="6">
        <v>18</v>
      </c>
      <c r="L13" s="17">
        <f t="shared" si="4"/>
        <v>0.4551224026417327</v>
      </c>
      <c r="M13" s="6">
        <v>290</v>
      </c>
      <c r="N13" s="17">
        <f t="shared" si="5"/>
        <v>7.3325275981168048</v>
      </c>
    </row>
    <row r="14" spans="1:15">
      <c r="A14" s="563" t="s">
        <v>20</v>
      </c>
      <c r="B14" s="569">
        <v>452886</v>
      </c>
      <c r="C14" s="569">
        <v>714.8</v>
      </c>
      <c r="D14" s="562">
        <f t="shared" si="0"/>
        <v>15.783221384631011</v>
      </c>
      <c r="E14" s="569">
        <v>109</v>
      </c>
      <c r="F14" s="562">
        <f t="shared" si="1"/>
        <v>2.4067866968729437</v>
      </c>
      <c r="G14" s="569">
        <v>12</v>
      </c>
      <c r="H14" s="562">
        <f t="shared" si="2"/>
        <v>0.264967342775003</v>
      </c>
      <c r="I14" s="569">
        <v>342</v>
      </c>
      <c r="J14" s="562">
        <f t="shared" si="3"/>
        <v>7.5515692690875849</v>
      </c>
      <c r="K14" s="569">
        <v>15</v>
      </c>
      <c r="L14" s="562">
        <f t="shared" si="4"/>
        <v>0.33120917846875375</v>
      </c>
      <c r="M14" s="569">
        <v>580</v>
      </c>
      <c r="N14" s="562">
        <f t="shared" si="5"/>
        <v>12.806754900791811</v>
      </c>
    </row>
    <row r="15" spans="1:15">
      <c r="A15" s="491" t="s">
        <v>21</v>
      </c>
      <c r="B15" s="6">
        <v>2501735</v>
      </c>
      <c r="C15" s="6">
        <v>3920.8</v>
      </c>
      <c r="D15" s="17">
        <f t="shared" si="0"/>
        <v>15.672323407555158</v>
      </c>
      <c r="E15" s="6">
        <v>678</v>
      </c>
      <c r="F15" s="17">
        <f t="shared" si="1"/>
        <v>2.7101191772909599</v>
      </c>
      <c r="G15" s="6">
        <v>145</v>
      </c>
      <c r="H15" s="17">
        <f t="shared" si="2"/>
        <v>0.57959775915514633</v>
      </c>
      <c r="I15" s="6">
        <v>2883</v>
      </c>
      <c r="J15" s="17">
        <f t="shared" si="3"/>
        <v>11.524002342374391</v>
      </c>
      <c r="K15" s="6">
        <v>249</v>
      </c>
      <c r="L15" s="17">
        <f t="shared" si="4"/>
        <v>0.99530925537676862</v>
      </c>
      <c r="M15" s="6">
        <v>3190</v>
      </c>
      <c r="N15" s="17">
        <f t="shared" si="5"/>
        <v>12.751150701413218</v>
      </c>
    </row>
    <row r="16" spans="1:15" s="354" customFormat="1">
      <c r="A16" s="563" t="s">
        <v>22</v>
      </c>
      <c r="B16" s="569">
        <v>502883</v>
      </c>
      <c r="C16" s="569">
        <v>510.35</v>
      </c>
      <c r="D16" s="562">
        <f t="shared" si="0"/>
        <v>10.148483842166071</v>
      </c>
      <c r="E16" s="569">
        <v>115</v>
      </c>
      <c r="F16" s="562">
        <f t="shared" si="1"/>
        <v>2.286814229154694</v>
      </c>
      <c r="G16" s="569">
        <v>16</v>
      </c>
      <c r="H16" s="562">
        <f t="shared" si="2"/>
        <v>0.3181654579693487</v>
      </c>
      <c r="I16" s="569">
        <v>310</v>
      </c>
      <c r="J16" s="562">
        <f t="shared" si="3"/>
        <v>6.164455748156132</v>
      </c>
      <c r="K16" s="569">
        <v>57</v>
      </c>
      <c r="L16" s="562">
        <f t="shared" si="4"/>
        <v>1.1334644440158048</v>
      </c>
      <c r="M16" s="569">
        <v>399</v>
      </c>
      <c r="N16" s="562">
        <f t="shared" si="5"/>
        <v>7.9342511081106339</v>
      </c>
    </row>
    <row r="17" spans="1:14">
      <c r="A17" s="491" t="s">
        <v>23</v>
      </c>
      <c r="B17" s="6">
        <v>392180</v>
      </c>
      <c r="C17" s="6">
        <v>336.25</v>
      </c>
      <c r="D17" s="17">
        <f t="shared" si="0"/>
        <v>8.5738691417206372</v>
      </c>
      <c r="E17" s="6">
        <v>35</v>
      </c>
      <c r="F17" s="17">
        <f t="shared" si="1"/>
        <v>0.89244734560660921</v>
      </c>
      <c r="G17" s="6">
        <v>5</v>
      </c>
      <c r="H17" s="17">
        <f t="shared" si="2"/>
        <v>0.12749247794380131</v>
      </c>
      <c r="I17" s="6">
        <v>82</v>
      </c>
      <c r="J17" s="17">
        <f t="shared" si="3"/>
        <v>2.0908766382783415</v>
      </c>
      <c r="K17" s="6">
        <v>34</v>
      </c>
      <c r="L17" s="17">
        <f t="shared" si="4"/>
        <v>0.86694885001784894</v>
      </c>
      <c r="M17" s="6">
        <v>274</v>
      </c>
      <c r="N17" s="17">
        <f t="shared" si="5"/>
        <v>6.9865877913203125</v>
      </c>
    </row>
    <row r="18" spans="1:14">
      <c r="A18" s="560" t="s">
        <v>24</v>
      </c>
      <c r="B18" s="561">
        <f>SUM(B19:B24)</f>
        <v>7073096</v>
      </c>
      <c r="C18" s="561">
        <f>SUM(C19:C24)</f>
        <v>7122.3</v>
      </c>
      <c r="D18" s="562">
        <f t="shared" si="0"/>
        <v>10.069565010852392</v>
      </c>
      <c r="E18" s="561">
        <f>SUM(E19:E24)</f>
        <v>1072</v>
      </c>
      <c r="F18" s="562">
        <f t="shared" si="1"/>
        <v>1.5156022200179384</v>
      </c>
      <c r="G18" s="561">
        <f>SUM(G19:G24)</f>
        <v>133</v>
      </c>
      <c r="H18" s="562">
        <f t="shared" si="2"/>
        <v>0.1880364694611808</v>
      </c>
      <c r="I18" s="561">
        <f>SUM(I19:I24)</f>
        <v>3131</v>
      </c>
      <c r="J18" s="562">
        <f t="shared" si="3"/>
        <v>4.426632976563587</v>
      </c>
      <c r="K18" s="561">
        <f>SUM(K19:K24)</f>
        <v>701</v>
      </c>
      <c r="L18" s="562">
        <f t="shared" si="4"/>
        <v>0.99107943678411836</v>
      </c>
      <c r="M18" s="561">
        <f>SUM(M19:M24)</f>
        <v>6684</v>
      </c>
      <c r="N18" s="562">
        <f t="shared" si="5"/>
        <v>9.4498929464551313</v>
      </c>
    </row>
    <row r="19" spans="1:14">
      <c r="A19" s="491" t="s">
        <v>25</v>
      </c>
      <c r="B19" s="6">
        <v>599845</v>
      </c>
      <c r="C19" s="6">
        <v>580.15</v>
      </c>
      <c r="D19" s="17">
        <f t="shared" si="0"/>
        <v>9.6716651801715443</v>
      </c>
      <c r="E19" s="6">
        <v>115</v>
      </c>
      <c r="F19" s="17">
        <f t="shared" si="1"/>
        <v>1.9171619334994874</v>
      </c>
      <c r="G19" s="6">
        <v>8</v>
      </c>
      <c r="H19" s="17">
        <f t="shared" si="2"/>
        <v>0.13336778667822521</v>
      </c>
      <c r="I19" s="6">
        <v>263</v>
      </c>
      <c r="J19" s="17">
        <f t="shared" si="3"/>
        <v>4.3844659870466538</v>
      </c>
      <c r="K19" s="6">
        <v>60</v>
      </c>
      <c r="L19" s="17">
        <f t="shared" si="4"/>
        <v>1.0002584000866892</v>
      </c>
      <c r="M19" s="6">
        <v>502</v>
      </c>
      <c r="N19" s="17">
        <f t="shared" si="5"/>
        <v>8.3688286140586321</v>
      </c>
    </row>
    <row r="20" spans="1:14">
      <c r="A20" s="563" t="s">
        <v>26</v>
      </c>
      <c r="B20" s="569">
        <v>475037</v>
      </c>
      <c r="C20" s="569">
        <v>381.25</v>
      </c>
      <c r="D20" s="562">
        <f t="shared" si="0"/>
        <v>8.0256906304140507</v>
      </c>
      <c r="E20" s="569">
        <v>86</v>
      </c>
      <c r="F20" s="562">
        <f t="shared" si="1"/>
        <v>1.8103852963032352</v>
      </c>
      <c r="G20" s="569">
        <v>8</v>
      </c>
      <c r="H20" s="562">
        <f t="shared" si="2"/>
        <v>0.16840793453983585</v>
      </c>
      <c r="I20" s="569">
        <v>118</v>
      </c>
      <c r="J20" s="562">
        <f t="shared" si="3"/>
        <v>2.4840170344625787</v>
      </c>
      <c r="K20" s="569">
        <v>79</v>
      </c>
      <c r="L20" s="562">
        <f t="shared" si="4"/>
        <v>1.663028353580879</v>
      </c>
      <c r="M20" s="569">
        <v>379</v>
      </c>
      <c r="N20" s="562">
        <f t="shared" si="5"/>
        <v>7.9783258988247239</v>
      </c>
    </row>
    <row r="21" spans="1:14">
      <c r="A21" s="491" t="s">
        <v>27</v>
      </c>
      <c r="B21" s="6">
        <v>3583719</v>
      </c>
      <c r="C21" s="6">
        <v>3955.75</v>
      </c>
      <c r="D21" s="17">
        <f t="shared" si="0"/>
        <v>11.038114316440547</v>
      </c>
      <c r="E21" s="6">
        <v>503</v>
      </c>
      <c r="F21" s="17">
        <f t="shared" si="1"/>
        <v>1.4035698669454832</v>
      </c>
      <c r="G21" s="6">
        <v>102</v>
      </c>
      <c r="H21" s="17">
        <f t="shared" si="2"/>
        <v>0.28462052967880574</v>
      </c>
      <c r="I21" s="6">
        <v>1842</v>
      </c>
      <c r="J21" s="17">
        <f t="shared" si="3"/>
        <v>5.1399119183172566</v>
      </c>
      <c r="K21" s="6">
        <v>355</v>
      </c>
      <c r="L21" s="17">
        <f t="shared" si="4"/>
        <v>0.99059105917623569</v>
      </c>
      <c r="M21" s="6">
        <v>3912</v>
      </c>
      <c r="N21" s="17">
        <f t="shared" si="5"/>
        <v>10.916034432387137</v>
      </c>
    </row>
    <row r="22" spans="1:14">
      <c r="A22" s="563" t="s">
        <v>28</v>
      </c>
      <c r="B22" s="569">
        <v>762484</v>
      </c>
      <c r="C22" s="569">
        <v>742.55</v>
      </c>
      <c r="D22" s="562">
        <f t="shared" si="0"/>
        <v>9.7385650059542233</v>
      </c>
      <c r="E22" s="569">
        <v>129</v>
      </c>
      <c r="F22" s="562">
        <f t="shared" si="1"/>
        <v>1.6918387795678336</v>
      </c>
      <c r="G22" s="569">
        <v>8</v>
      </c>
      <c r="H22" s="562">
        <f t="shared" si="2"/>
        <v>0.10492023439180363</v>
      </c>
      <c r="I22" s="569">
        <v>179</v>
      </c>
      <c r="J22" s="562">
        <f t="shared" si="3"/>
        <v>2.3475902445166064</v>
      </c>
      <c r="K22" s="569">
        <v>97</v>
      </c>
      <c r="L22" s="562">
        <f t="shared" si="4"/>
        <v>1.272157842000619</v>
      </c>
      <c r="M22" s="569">
        <v>588</v>
      </c>
      <c r="N22" s="562">
        <f t="shared" si="5"/>
        <v>7.7116372277975671</v>
      </c>
    </row>
    <row r="23" spans="1:14" s="354" customFormat="1">
      <c r="A23" s="491" t="s">
        <v>29</v>
      </c>
      <c r="B23" s="6">
        <v>1359648</v>
      </c>
      <c r="C23" s="6">
        <v>1282</v>
      </c>
      <c r="D23" s="17">
        <f t="shared" si="0"/>
        <v>9.428911012261997</v>
      </c>
      <c r="E23" s="6">
        <v>198</v>
      </c>
      <c r="F23" s="17">
        <f t="shared" si="1"/>
        <v>1.456259267104427</v>
      </c>
      <c r="G23" s="6">
        <v>6</v>
      </c>
      <c r="H23" s="17">
        <f t="shared" si="2"/>
        <v>4.4129068700134153E-2</v>
      </c>
      <c r="I23" s="6">
        <v>678</v>
      </c>
      <c r="J23" s="17">
        <f t="shared" si="3"/>
        <v>4.9865847631151601</v>
      </c>
      <c r="K23" s="6">
        <v>80</v>
      </c>
      <c r="L23" s="17">
        <f t="shared" si="4"/>
        <v>0.58838758266845537</v>
      </c>
      <c r="M23" s="6">
        <v>1179</v>
      </c>
      <c r="N23" s="17">
        <f t="shared" si="5"/>
        <v>8.6713619995763604</v>
      </c>
    </row>
    <row r="24" spans="1:14">
      <c r="A24" s="563" t="s">
        <v>30</v>
      </c>
      <c r="B24" s="569">
        <v>292363</v>
      </c>
      <c r="C24" s="569">
        <v>180.6</v>
      </c>
      <c r="D24" s="562">
        <f t="shared" si="0"/>
        <v>6.1772522514818897</v>
      </c>
      <c r="E24" s="569">
        <v>41</v>
      </c>
      <c r="F24" s="562">
        <f t="shared" si="1"/>
        <v>1.402366236493674</v>
      </c>
      <c r="G24" s="569">
        <v>1</v>
      </c>
      <c r="H24" s="562">
        <f t="shared" si="2"/>
        <v>3.4204054548626198E-2</v>
      </c>
      <c r="I24" s="569">
        <v>51</v>
      </c>
      <c r="J24" s="562">
        <f t="shared" si="3"/>
        <v>1.7444067819799358</v>
      </c>
      <c r="K24" s="569">
        <v>30</v>
      </c>
      <c r="L24" s="562">
        <f t="shared" si="4"/>
        <v>1.026121636458786</v>
      </c>
      <c r="M24" s="569">
        <v>124</v>
      </c>
      <c r="N24" s="562">
        <f t="shared" si="5"/>
        <v>4.2413027640296477</v>
      </c>
    </row>
    <row r="25" spans="1:14">
      <c r="A25" s="490" t="s">
        <v>31</v>
      </c>
      <c r="B25" s="307">
        <f>SUM(B26:B31)</f>
        <v>691933</v>
      </c>
      <c r="C25" s="307">
        <f>SUM(C26:C31)</f>
        <v>688</v>
      </c>
      <c r="D25" s="17">
        <f t="shared" si="0"/>
        <v>9.943159236515676</v>
      </c>
      <c r="E25" s="307">
        <f>SUM(E26:E31)</f>
        <v>273</v>
      </c>
      <c r="F25" s="17">
        <f t="shared" si="1"/>
        <v>3.9454687086755511</v>
      </c>
      <c r="G25" s="307">
        <f>SUM(G26:G31)</f>
        <v>9</v>
      </c>
      <c r="H25" s="17">
        <f t="shared" si="2"/>
        <v>0.13007039698930387</v>
      </c>
      <c r="I25" s="307">
        <f>SUM(I26:I31)</f>
        <v>393</v>
      </c>
      <c r="J25" s="17">
        <f t="shared" si="3"/>
        <v>5.6797406685329355</v>
      </c>
      <c r="K25" s="307">
        <f>SUM(K26:K31)</f>
        <v>84</v>
      </c>
      <c r="L25" s="17">
        <f t="shared" si="4"/>
        <v>1.2139903719001697</v>
      </c>
      <c r="M25" s="307">
        <f>SUM(M26:M31)</f>
        <v>698</v>
      </c>
      <c r="N25" s="17">
        <f t="shared" si="5"/>
        <v>10.087681899837124</v>
      </c>
    </row>
    <row r="26" spans="1:14">
      <c r="A26" s="565" t="s">
        <v>32</v>
      </c>
      <c r="B26" s="569">
        <v>141598</v>
      </c>
      <c r="C26" s="569">
        <v>135.15</v>
      </c>
      <c r="D26" s="562">
        <f t="shared" si="0"/>
        <v>9.5446263365301771</v>
      </c>
      <c r="E26" s="569">
        <v>61</v>
      </c>
      <c r="F26" s="562">
        <f t="shared" si="1"/>
        <v>4.3079704515600508</v>
      </c>
      <c r="G26" s="569">
        <v>1</v>
      </c>
      <c r="H26" s="562">
        <f t="shared" si="2"/>
        <v>7.0622466419017219E-2</v>
      </c>
      <c r="I26" s="569">
        <v>85</v>
      </c>
      <c r="J26" s="562">
        <f t="shared" si="3"/>
        <v>6.0029096456164632</v>
      </c>
      <c r="K26" s="569">
        <v>8</v>
      </c>
      <c r="L26" s="562">
        <f t="shared" si="4"/>
        <v>0.56497973135213775</v>
      </c>
      <c r="M26" s="569">
        <v>180</v>
      </c>
      <c r="N26" s="562">
        <f t="shared" si="5"/>
        <v>12.7120439554231</v>
      </c>
    </row>
    <row r="27" spans="1:14">
      <c r="A27" s="493" t="s">
        <v>33</v>
      </c>
      <c r="B27" s="6">
        <v>98194</v>
      </c>
      <c r="C27" s="6">
        <v>106.45</v>
      </c>
      <c r="D27" s="17">
        <f t="shared" si="0"/>
        <v>10.840784569321954</v>
      </c>
      <c r="E27" s="6">
        <v>45</v>
      </c>
      <c r="F27" s="17">
        <f t="shared" si="1"/>
        <v>4.58276473104263</v>
      </c>
      <c r="G27" s="6">
        <v>1</v>
      </c>
      <c r="H27" s="17">
        <f t="shared" si="2"/>
        <v>0.10183921624539177</v>
      </c>
      <c r="I27" s="6">
        <v>79</v>
      </c>
      <c r="J27" s="17">
        <f t="shared" si="3"/>
        <v>8.0452980833859513</v>
      </c>
      <c r="K27" s="6">
        <v>16</v>
      </c>
      <c r="L27" s="17">
        <f t="shared" si="4"/>
        <v>1.6294274599262684</v>
      </c>
      <c r="M27" s="6">
        <v>103</v>
      </c>
      <c r="N27" s="17">
        <f t="shared" si="5"/>
        <v>10.489439273275353</v>
      </c>
    </row>
    <row r="28" spans="1:14">
      <c r="A28" s="565" t="s">
        <v>34</v>
      </c>
      <c r="B28" s="569">
        <v>78474</v>
      </c>
      <c r="C28" s="569">
        <v>96.2</v>
      </c>
      <c r="D28" s="562">
        <f t="shared" si="0"/>
        <v>12.258837321915539</v>
      </c>
      <c r="E28" s="569">
        <v>55</v>
      </c>
      <c r="F28" s="562">
        <f t="shared" si="1"/>
        <v>7.008690776562938</v>
      </c>
      <c r="G28" s="569">
        <v>2</v>
      </c>
      <c r="H28" s="562">
        <f t="shared" si="2"/>
        <v>0.25486148278410686</v>
      </c>
      <c r="I28" s="569">
        <v>55</v>
      </c>
      <c r="J28" s="562">
        <f t="shared" si="3"/>
        <v>7.008690776562938</v>
      </c>
      <c r="K28" s="569">
        <v>22</v>
      </c>
      <c r="L28" s="562">
        <f t="shared" si="4"/>
        <v>2.8034763106251752</v>
      </c>
      <c r="M28" s="569">
        <v>113</v>
      </c>
      <c r="N28" s="562">
        <f t="shared" si="5"/>
        <v>14.399673777302036</v>
      </c>
    </row>
    <row r="29" spans="1:14">
      <c r="A29" s="493" t="s">
        <v>35</v>
      </c>
      <c r="B29" s="6">
        <v>89999</v>
      </c>
      <c r="C29" s="6">
        <v>102.1</v>
      </c>
      <c r="D29" s="17">
        <f t="shared" si="0"/>
        <v>11.344570495227723</v>
      </c>
      <c r="E29" s="6">
        <v>31</v>
      </c>
      <c r="F29" s="17">
        <f t="shared" si="1"/>
        <v>3.4444827164746274</v>
      </c>
      <c r="G29" s="6">
        <v>1</v>
      </c>
      <c r="H29" s="17">
        <f t="shared" si="2"/>
        <v>0.11111234569272993</v>
      </c>
      <c r="I29" s="6">
        <v>57</v>
      </c>
      <c r="J29" s="17">
        <f t="shared" si="3"/>
        <v>6.3334037044856055</v>
      </c>
      <c r="K29" s="6">
        <v>11</v>
      </c>
      <c r="L29" s="17">
        <f t="shared" si="4"/>
        <v>1.2222358026200291</v>
      </c>
      <c r="M29" s="6">
        <v>98</v>
      </c>
      <c r="N29" s="17">
        <f t="shared" si="5"/>
        <v>10.889009877887531</v>
      </c>
    </row>
    <row r="30" spans="1:14">
      <c r="A30" s="565" t="s">
        <v>36</v>
      </c>
      <c r="B30" s="569">
        <v>164183</v>
      </c>
      <c r="C30" s="569">
        <v>149.65</v>
      </c>
      <c r="D30" s="562">
        <f t="shared" si="0"/>
        <v>9.1148291845075313</v>
      </c>
      <c r="E30" s="569">
        <v>40</v>
      </c>
      <c r="F30" s="562">
        <f t="shared" si="1"/>
        <v>2.4363058294707733</v>
      </c>
      <c r="G30" s="569">
        <v>2</v>
      </c>
      <c r="H30" s="562">
        <f t="shared" si="2"/>
        <v>0.12181529147353867</v>
      </c>
      <c r="I30" s="569">
        <v>66</v>
      </c>
      <c r="J30" s="562">
        <f t="shared" si="3"/>
        <v>4.0199046186267759</v>
      </c>
      <c r="K30" s="569">
        <v>19</v>
      </c>
      <c r="L30" s="562">
        <f t="shared" si="4"/>
        <v>1.1572452689986175</v>
      </c>
      <c r="M30" s="569">
        <v>122</v>
      </c>
      <c r="N30" s="562">
        <f t="shared" si="5"/>
        <v>7.4307327798858598</v>
      </c>
    </row>
    <row r="31" spans="1:14">
      <c r="A31" s="493" t="s">
        <v>37</v>
      </c>
      <c r="B31" s="6">
        <v>119485</v>
      </c>
      <c r="C31" s="6">
        <v>98.45</v>
      </c>
      <c r="D31" s="17">
        <f t="shared" si="0"/>
        <v>8.239527974222705</v>
      </c>
      <c r="E31" s="6">
        <v>41</v>
      </c>
      <c r="F31" s="17">
        <f t="shared" si="1"/>
        <v>3.4313930618906134</v>
      </c>
      <c r="G31" s="6">
        <v>2</v>
      </c>
      <c r="H31" s="17">
        <f t="shared" si="2"/>
        <v>0.16738502740929823</v>
      </c>
      <c r="I31" s="6">
        <v>51</v>
      </c>
      <c r="J31" s="17">
        <f t="shared" si="3"/>
        <v>4.2683181989371048</v>
      </c>
      <c r="K31" s="6">
        <v>8</v>
      </c>
      <c r="L31" s="17">
        <f t="shared" si="4"/>
        <v>0.6695401096371929</v>
      </c>
      <c r="M31" s="6">
        <v>82</v>
      </c>
      <c r="N31" s="17">
        <f t="shared" si="5"/>
        <v>6.8627861237812269</v>
      </c>
    </row>
    <row r="32" spans="1:14">
      <c r="A32" s="566" t="s">
        <v>38</v>
      </c>
      <c r="B32" s="561">
        <f>B33</f>
        <v>23455</v>
      </c>
      <c r="C32" s="561">
        <f>SUM(C33)</f>
        <v>16.75</v>
      </c>
      <c r="D32" s="562">
        <f t="shared" si="0"/>
        <v>7.1413344702622048</v>
      </c>
      <c r="E32" s="561">
        <f>SUM(E33)</f>
        <v>9</v>
      </c>
      <c r="F32" s="562">
        <f t="shared" si="1"/>
        <v>3.8371349392453635</v>
      </c>
      <c r="G32" s="561">
        <f>SUM(G33)</f>
        <v>0</v>
      </c>
      <c r="H32" s="562">
        <f t="shared" si="2"/>
        <v>0</v>
      </c>
      <c r="I32" s="561">
        <f>SUM(I33)</f>
        <v>7</v>
      </c>
      <c r="J32" s="562">
        <f t="shared" si="3"/>
        <v>2.9844382860797274</v>
      </c>
      <c r="K32" s="561">
        <f>SUM(K33)</f>
        <v>4</v>
      </c>
      <c r="L32" s="562">
        <f t="shared" si="4"/>
        <v>1.7053933063312725</v>
      </c>
      <c r="M32" s="561">
        <f>SUM(M33)</f>
        <v>15</v>
      </c>
      <c r="N32" s="562">
        <f t="shared" si="5"/>
        <v>6.3952248987422724</v>
      </c>
    </row>
    <row r="33" spans="1:14">
      <c r="A33" s="493" t="s">
        <v>40</v>
      </c>
      <c r="B33" s="6">
        <v>23455</v>
      </c>
      <c r="C33" s="6">
        <v>16.75</v>
      </c>
      <c r="D33" s="17">
        <f t="shared" si="0"/>
        <v>7.1413344702622048</v>
      </c>
      <c r="E33" s="6">
        <v>9</v>
      </c>
      <c r="F33" s="17">
        <f t="shared" si="1"/>
        <v>3.8371349392453635</v>
      </c>
      <c r="G33" s="307">
        <v>0</v>
      </c>
      <c r="H33" s="17">
        <f t="shared" si="2"/>
        <v>0</v>
      </c>
      <c r="I33" s="6">
        <v>7</v>
      </c>
      <c r="J33" s="17">
        <f t="shared" si="3"/>
        <v>2.9844382860797274</v>
      </c>
      <c r="K33" s="6">
        <v>4</v>
      </c>
      <c r="L33" s="17">
        <f t="shared" si="4"/>
        <v>1.7053933063312725</v>
      </c>
      <c r="M33" s="6">
        <v>15</v>
      </c>
      <c r="N33" s="17">
        <f t="shared" si="5"/>
        <v>6.3952248987422724</v>
      </c>
    </row>
    <row r="34" spans="1:14">
      <c r="A34" s="567" t="s">
        <v>41</v>
      </c>
      <c r="B34" s="570">
        <v>31991</v>
      </c>
      <c r="C34" s="570"/>
      <c r="D34" s="562">
        <f t="shared" si="0"/>
        <v>0</v>
      </c>
      <c r="E34" s="570"/>
      <c r="F34" s="562">
        <f t="shared" si="1"/>
        <v>0</v>
      </c>
      <c r="G34" s="561"/>
      <c r="H34" s="562">
        <f t="shared" si="2"/>
        <v>0</v>
      </c>
      <c r="I34" s="570"/>
      <c r="J34" s="562">
        <f t="shared" si="3"/>
        <v>0</v>
      </c>
      <c r="K34" s="570"/>
      <c r="L34" s="562">
        <f t="shared" si="4"/>
        <v>0</v>
      </c>
      <c r="M34" s="570"/>
      <c r="N34" s="562">
        <f t="shared" si="5"/>
        <v>0</v>
      </c>
    </row>
    <row r="35" spans="1:14" ht="24.75" customHeight="1">
      <c r="A35" s="1088" t="s">
        <v>717</v>
      </c>
      <c r="B35" s="1088"/>
      <c r="C35" s="1088"/>
      <c r="D35" s="1088"/>
      <c r="E35" s="1088"/>
      <c r="F35" s="1088"/>
      <c r="G35" s="1088"/>
      <c r="H35" s="1088"/>
      <c r="I35" s="1088"/>
      <c r="J35" s="1088"/>
      <c r="K35" s="1088"/>
      <c r="L35" s="1088"/>
      <c r="M35" s="335"/>
      <c r="N35" s="61"/>
    </row>
    <row r="36" spans="1:14" ht="11.25" customHeight="1">
      <c r="A36" s="1256" t="s">
        <v>599</v>
      </c>
      <c r="B36" s="1256"/>
      <c r="C36" s="1256"/>
      <c r="D36" s="1256"/>
      <c r="E36" s="1256"/>
      <c r="F36" s="1256"/>
      <c r="G36" s="1256"/>
      <c r="H36" s="1256"/>
      <c r="I36" s="1256"/>
      <c r="J36" s="1256"/>
      <c r="K36" s="1256"/>
      <c r="L36" s="1256"/>
      <c r="M36" s="335"/>
      <c r="N36" s="61"/>
    </row>
    <row r="37" spans="1:14" ht="24" customHeight="1">
      <c r="A37" s="1088" t="s">
        <v>1547</v>
      </c>
      <c r="B37" s="1088"/>
      <c r="C37" s="1088"/>
      <c r="D37" s="1088"/>
      <c r="E37" s="1088"/>
      <c r="F37" s="1088"/>
      <c r="G37" s="1088"/>
      <c r="H37" s="1088"/>
      <c r="I37" s="1088"/>
      <c r="J37" s="1088"/>
      <c r="K37" s="1088"/>
      <c r="L37" s="1088"/>
      <c r="M37" s="1088"/>
      <c r="N37" s="1088"/>
    </row>
    <row r="38" spans="1:14" ht="11.25" customHeight="1">
      <c r="A38" s="347"/>
      <c r="B38" s="335"/>
      <c r="C38" s="335"/>
      <c r="D38" s="61"/>
      <c r="E38" s="335"/>
      <c r="F38" s="343"/>
      <c r="G38" s="335"/>
      <c r="H38" s="61"/>
      <c r="I38" s="335"/>
      <c r="J38" s="61"/>
      <c r="K38" s="335"/>
      <c r="L38" s="61"/>
      <c r="M38" s="335"/>
      <c r="N38" s="61"/>
    </row>
    <row r="39" spans="1:14" ht="54" customHeight="1">
      <c r="A39" s="1192" t="s">
        <v>601</v>
      </c>
      <c r="B39" s="1192"/>
      <c r="C39" s="1192"/>
      <c r="D39" s="1192"/>
      <c r="E39" s="1192"/>
      <c r="F39" s="1192"/>
      <c r="G39" s="1192"/>
      <c r="H39" s="1192"/>
      <c r="I39" s="1192"/>
      <c r="J39" s="1192"/>
      <c r="K39" s="1192"/>
      <c r="L39" s="1192"/>
      <c r="M39" s="1192"/>
      <c r="N39" s="1192"/>
    </row>
  </sheetData>
  <mergeCells count="12">
    <mergeCell ref="A1:N1"/>
    <mergeCell ref="M3:N3"/>
    <mergeCell ref="A39:N39"/>
    <mergeCell ref="A3:A4"/>
    <mergeCell ref="C3:D3"/>
    <mergeCell ref="E3:F3"/>
    <mergeCell ref="G3:H3"/>
    <mergeCell ref="I3:J3"/>
    <mergeCell ref="K3:L3"/>
    <mergeCell ref="A35:L35"/>
    <mergeCell ref="A36:L36"/>
    <mergeCell ref="A37:N37"/>
  </mergeCells>
  <hyperlinks>
    <hyperlink ref="O1" location="INDICE!A114" display="INDICE"/>
  </hyperlinks>
  <printOptions horizontalCentered="1"/>
  <pageMargins left="0.51181102362204722" right="0.51181102362204722" top="1.1023622047244095" bottom="0.51181102362204722" header="0.11811023622047245" footer="0.23622047244094491"/>
  <pageSetup paperSize="9" scale="74" firstPageNumber="136" orientation="landscape" useFirstPageNumber="1" r:id="rId1"/>
  <headerFooter scaleWithDoc="0">
    <oddHeader>&amp;C&amp;G</oddHeader>
    <oddFooter>&amp;C&amp;12 &amp;P</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O39"/>
  <sheetViews>
    <sheetView showGridLines="0" zoomScale="90" zoomScaleNormal="90" zoomScalePageLayoutView="80" workbookViewId="0">
      <selection sqref="A1:N1"/>
    </sheetView>
  </sheetViews>
  <sheetFormatPr baseColWidth="10" defaultRowHeight="15"/>
  <cols>
    <col min="1" max="1" width="31.28515625" customWidth="1"/>
    <col min="2" max="3" width="11.42578125" style="76"/>
    <col min="5" max="5" width="11.42578125" style="76"/>
    <col min="7" max="7" width="11.42578125" style="76"/>
    <col min="9" max="9" width="11.42578125" style="76"/>
    <col min="10" max="10" width="11.85546875" customWidth="1"/>
    <col min="11" max="11" width="11.85546875" style="76" customWidth="1"/>
    <col min="12" max="12" width="11.85546875" customWidth="1"/>
    <col min="13" max="13" width="11.85546875" style="76" customWidth="1"/>
    <col min="14" max="14" width="11.85546875" customWidth="1"/>
  </cols>
  <sheetData>
    <row r="1" spans="1:15" ht="46.5" customHeight="1">
      <c r="A1" s="1084" t="s">
        <v>1183</v>
      </c>
      <c r="B1" s="1084"/>
      <c r="C1" s="1084"/>
      <c r="D1" s="1084"/>
      <c r="E1" s="1084"/>
      <c r="F1" s="1084"/>
      <c r="G1" s="1084"/>
      <c r="H1" s="1084"/>
      <c r="I1" s="1084"/>
      <c r="J1" s="1084"/>
      <c r="K1" s="1084"/>
      <c r="L1" s="1084"/>
      <c r="M1" s="1084"/>
      <c r="N1" s="1084"/>
      <c r="O1" s="264" t="s">
        <v>577</v>
      </c>
    </row>
    <row r="2" spans="1:15" ht="8.25" customHeight="1">
      <c r="A2" s="2"/>
      <c r="B2" s="370"/>
      <c r="C2" s="370"/>
      <c r="D2" s="371"/>
      <c r="E2" s="370"/>
      <c r="F2" s="371"/>
      <c r="G2" s="370"/>
      <c r="H2" s="371"/>
      <c r="I2" s="370"/>
      <c r="J2" s="371"/>
      <c r="K2" s="370"/>
      <c r="L2" s="371"/>
      <c r="M2" s="370"/>
      <c r="N2" s="371"/>
    </row>
    <row r="3" spans="1:15" ht="25.5" customHeight="1">
      <c r="A3" s="1087" t="s">
        <v>0</v>
      </c>
      <c r="B3" s="384" t="s">
        <v>1</v>
      </c>
      <c r="C3" s="1085" t="s">
        <v>2</v>
      </c>
      <c r="D3" s="1085"/>
      <c r="E3" s="1085" t="s">
        <v>3</v>
      </c>
      <c r="F3" s="1085"/>
      <c r="G3" s="1085" t="s">
        <v>4</v>
      </c>
      <c r="H3" s="1085"/>
      <c r="I3" s="1085" t="s">
        <v>5</v>
      </c>
      <c r="J3" s="1085"/>
      <c r="K3" s="1085" t="s">
        <v>6</v>
      </c>
      <c r="L3" s="1085"/>
      <c r="M3" s="1085" t="s">
        <v>7</v>
      </c>
      <c r="N3" s="1085"/>
    </row>
    <row r="4" spans="1:15" ht="36" customHeight="1">
      <c r="A4" s="1255"/>
      <c r="B4" s="558" t="s">
        <v>8</v>
      </c>
      <c r="C4" s="558" t="s">
        <v>9</v>
      </c>
      <c r="D4" s="559" t="s">
        <v>10</v>
      </c>
      <c r="E4" s="558" t="s">
        <v>9</v>
      </c>
      <c r="F4" s="559" t="s">
        <v>10</v>
      </c>
      <c r="G4" s="558" t="s">
        <v>9</v>
      </c>
      <c r="H4" s="559" t="s">
        <v>10</v>
      </c>
      <c r="I4" s="558" t="s">
        <v>9</v>
      </c>
      <c r="J4" s="559" t="s">
        <v>10</v>
      </c>
      <c r="K4" s="558" t="s">
        <v>9</v>
      </c>
      <c r="L4" s="559" t="s">
        <v>10</v>
      </c>
      <c r="M4" s="558" t="s">
        <v>9</v>
      </c>
      <c r="N4" s="559" t="s">
        <v>10</v>
      </c>
    </row>
    <row r="5" spans="1:15">
      <c r="A5" s="490" t="s">
        <v>11</v>
      </c>
      <c r="B5" s="307">
        <f>B6+B18+B25+B32+B34</f>
        <v>14472881</v>
      </c>
      <c r="C5" s="307">
        <f>SUM(C6,C18,C25,C32,C34)</f>
        <v>15968.250000000002</v>
      </c>
      <c r="D5" s="17">
        <f>C5/B5*10000</f>
        <v>11.033221374514172</v>
      </c>
      <c r="E5" s="307">
        <f>SUM(E6,E18,E25,E32,E34)</f>
        <v>3145</v>
      </c>
      <c r="F5" s="17">
        <f>E5/B5*10000</f>
        <v>2.173029682203564</v>
      </c>
      <c r="G5" s="307">
        <f>SUM(G6,G18,G25,G32,G34)</f>
        <v>494</v>
      </c>
      <c r="H5" s="17">
        <f>G5/B5*10000</f>
        <v>0.34132803275311946</v>
      </c>
      <c r="I5" s="307">
        <f>SUM(I6,I18,I25,I32,I34)</f>
        <v>9037</v>
      </c>
      <c r="J5" s="17">
        <f>I5/B5*10000</f>
        <v>6.2440919675909718</v>
      </c>
      <c r="K5" s="307">
        <f>SUM(K6,K18,K25,K32,K34)</f>
        <v>1586</v>
      </c>
      <c r="L5" s="17">
        <f>K5/B5*10000</f>
        <v>1.0958426314705414</v>
      </c>
      <c r="M5" s="307">
        <f>SUM(M6,M18,M25,M32,M34)</f>
        <v>14891</v>
      </c>
      <c r="N5" s="17">
        <f>M5/B5*10000</f>
        <v>10.28889825045891</v>
      </c>
    </row>
    <row r="6" spans="1:15">
      <c r="A6" s="560" t="s">
        <v>12</v>
      </c>
      <c r="B6" s="561">
        <f>SUM(B7:B17)</f>
        <v>6505011</v>
      </c>
      <c r="C6" s="561">
        <f>SUM(C7:C17)</f>
        <v>8278.1</v>
      </c>
      <c r="D6" s="562">
        <f t="shared" ref="D6:D34" si="0">C6/B6*10000</f>
        <v>12.725727904226449</v>
      </c>
      <c r="E6" s="561">
        <f>SUM(E7:E17)</f>
        <v>1690</v>
      </c>
      <c r="F6" s="562">
        <f t="shared" ref="F6:F34" si="1">E6/B6*10000</f>
        <v>2.5979971440478735</v>
      </c>
      <c r="G6" s="561">
        <f>SUM(G7:G17)</f>
        <v>302</v>
      </c>
      <c r="H6" s="562">
        <f t="shared" ref="H6:H34" si="2">G6/B6*10000</f>
        <v>0.46425747781210519</v>
      </c>
      <c r="I6" s="561">
        <f>SUM(I7:I17)</f>
        <v>5136</v>
      </c>
      <c r="J6" s="562">
        <f t="shared" ref="J6:J34" si="3">I6/B6*10000</f>
        <v>7.8954516756389808</v>
      </c>
      <c r="K6" s="561">
        <f>SUM(K7:K17)</f>
        <v>704</v>
      </c>
      <c r="L6" s="562">
        <f t="shared" ref="L6:L34" si="4">K6/B6*10000</f>
        <v>1.0822425972838479</v>
      </c>
      <c r="M6" s="561">
        <f>SUM(M7:M17)</f>
        <v>6799</v>
      </c>
      <c r="N6" s="562">
        <f t="shared" ref="N6:N34" si="5">M6/B6*10000</f>
        <v>10.451942356438753</v>
      </c>
    </row>
    <row r="7" spans="1:15">
      <c r="A7" s="491" t="s">
        <v>13</v>
      </c>
      <c r="B7" s="6">
        <v>714015</v>
      </c>
      <c r="C7" s="6">
        <v>1323.3</v>
      </c>
      <c r="D7" s="17">
        <f t="shared" si="0"/>
        <v>18.53322409193084</v>
      </c>
      <c r="E7" s="6">
        <v>212</v>
      </c>
      <c r="F7" s="17">
        <f t="shared" si="1"/>
        <v>2.9691252984881271</v>
      </c>
      <c r="G7" s="504">
        <v>38</v>
      </c>
      <c r="H7" s="17">
        <f t="shared" si="2"/>
        <v>0.53220170444598502</v>
      </c>
      <c r="I7" s="6">
        <v>678</v>
      </c>
      <c r="J7" s="17">
        <f t="shared" si="3"/>
        <v>9.4955988319573112</v>
      </c>
      <c r="K7" s="6">
        <v>23</v>
      </c>
      <c r="L7" s="17">
        <f t="shared" si="4"/>
        <v>0.32212208426993832</v>
      </c>
      <c r="M7" s="6">
        <v>769</v>
      </c>
      <c r="N7" s="17">
        <f t="shared" si="5"/>
        <v>10.770081861025329</v>
      </c>
    </row>
    <row r="8" spans="1:15">
      <c r="A8" s="563" t="s">
        <v>14</v>
      </c>
      <c r="B8" s="569">
        <v>188551</v>
      </c>
      <c r="C8" s="569">
        <v>199.1</v>
      </c>
      <c r="D8" s="562">
        <f t="shared" si="0"/>
        <v>10.559477276704976</v>
      </c>
      <c r="E8" s="569">
        <v>65</v>
      </c>
      <c r="F8" s="562">
        <f t="shared" si="1"/>
        <v>3.4473431591452708</v>
      </c>
      <c r="G8" s="564">
        <v>6</v>
      </c>
      <c r="H8" s="562">
        <f t="shared" si="2"/>
        <v>0.31821629161340964</v>
      </c>
      <c r="I8" s="569">
        <v>172</v>
      </c>
      <c r="J8" s="562">
        <f t="shared" si="3"/>
        <v>9.1222003595844097</v>
      </c>
      <c r="K8" s="569">
        <v>20</v>
      </c>
      <c r="L8" s="562">
        <f t="shared" si="4"/>
        <v>1.0607209720446988</v>
      </c>
      <c r="M8" s="569">
        <v>169</v>
      </c>
      <c r="N8" s="562">
        <f t="shared" si="5"/>
        <v>8.9630922137777045</v>
      </c>
    </row>
    <row r="9" spans="1:15">
      <c r="A9" s="491" t="s">
        <v>15</v>
      </c>
      <c r="B9" s="6">
        <v>231539</v>
      </c>
      <c r="C9" s="6">
        <v>260.55</v>
      </c>
      <c r="D9" s="17">
        <f t="shared" si="0"/>
        <v>11.25296386353919</v>
      </c>
      <c r="E9" s="6">
        <v>85</v>
      </c>
      <c r="F9" s="17">
        <f t="shared" si="1"/>
        <v>3.6710878081014431</v>
      </c>
      <c r="G9" s="504">
        <v>8</v>
      </c>
      <c r="H9" s="17">
        <f t="shared" si="2"/>
        <v>0.3455141466448417</v>
      </c>
      <c r="I9" s="6">
        <v>119</v>
      </c>
      <c r="J9" s="17">
        <f t="shared" si="3"/>
        <v>5.1395229313420208</v>
      </c>
      <c r="K9" s="6">
        <v>10</v>
      </c>
      <c r="L9" s="17">
        <f t="shared" si="4"/>
        <v>0.43189268330605207</v>
      </c>
      <c r="M9" s="6">
        <v>299</v>
      </c>
      <c r="N9" s="17">
        <f t="shared" si="5"/>
        <v>12.913591230850958</v>
      </c>
    </row>
    <row r="10" spans="1:15">
      <c r="A10" s="563" t="s">
        <v>16</v>
      </c>
      <c r="B10" s="569">
        <v>169279</v>
      </c>
      <c r="C10" s="569">
        <v>157.35</v>
      </c>
      <c r="D10" s="562">
        <f t="shared" si="0"/>
        <v>9.2953053834202706</v>
      </c>
      <c r="E10" s="569">
        <v>75</v>
      </c>
      <c r="F10" s="562">
        <f t="shared" si="1"/>
        <v>4.4305554735082318</v>
      </c>
      <c r="G10" s="564">
        <v>5</v>
      </c>
      <c r="H10" s="562">
        <f t="shared" si="2"/>
        <v>0.2953703649005488</v>
      </c>
      <c r="I10" s="569">
        <v>113</v>
      </c>
      <c r="J10" s="562">
        <f t="shared" si="3"/>
        <v>6.6753702467524034</v>
      </c>
      <c r="K10" s="569">
        <v>36</v>
      </c>
      <c r="L10" s="562">
        <f t="shared" si="4"/>
        <v>2.1266666272839512</v>
      </c>
      <c r="M10" s="569">
        <v>145</v>
      </c>
      <c r="N10" s="562">
        <f t="shared" si="5"/>
        <v>8.5657405821159145</v>
      </c>
    </row>
    <row r="11" spans="1:15">
      <c r="A11" s="491" t="s">
        <v>17</v>
      </c>
      <c r="B11" s="6">
        <v>411193</v>
      </c>
      <c r="C11" s="6">
        <v>298.55</v>
      </c>
      <c r="D11" s="17">
        <f t="shared" si="0"/>
        <v>7.2605807978248667</v>
      </c>
      <c r="E11" s="6">
        <v>86</v>
      </c>
      <c r="F11" s="17">
        <f t="shared" si="1"/>
        <v>2.0914752926241449</v>
      </c>
      <c r="G11" s="504">
        <v>5</v>
      </c>
      <c r="H11" s="17">
        <f t="shared" si="2"/>
        <v>0.12159740073396191</v>
      </c>
      <c r="I11" s="6">
        <v>169</v>
      </c>
      <c r="J11" s="17">
        <f t="shared" si="3"/>
        <v>4.1099921448079124</v>
      </c>
      <c r="K11" s="6">
        <v>72</v>
      </c>
      <c r="L11" s="17">
        <f t="shared" si="4"/>
        <v>1.7510025705690515</v>
      </c>
      <c r="M11" s="6">
        <v>312</v>
      </c>
      <c r="N11" s="17">
        <f t="shared" si="5"/>
        <v>7.5876778057992231</v>
      </c>
    </row>
    <row r="12" spans="1:15">
      <c r="A12" s="563" t="s">
        <v>18</v>
      </c>
      <c r="B12" s="569">
        <v>463935</v>
      </c>
      <c r="C12" s="569">
        <v>482.45</v>
      </c>
      <c r="D12" s="562">
        <f t="shared" si="0"/>
        <v>10.399086078868807</v>
      </c>
      <c r="E12" s="569">
        <v>127</v>
      </c>
      <c r="F12" s="562">
        <f t="shared" si="1"/>
        <v>2.7374524448467996</v>
      </c>
      <c r="G12" s="564">
        <v>21</v>
      </c>
      <c r="H12" s="562">
        <f t="shared" si="2"/>
        <v>0.45264961686443145</v>
      </c>
      <c r="I12" s="569">
        <v>347</v>
      </c>
      <c r="J12" s="562">
        <f t="shared" si="3"/>
        <v>7.4794960500932239</v>
      </c>
      <c r="K12" s="569">
        <v>56</v>
      </c>
      <c r="L12" s="562">
        <f t="shared" si="4"/>
        <v>1.2070656449718171</v>
      </c>
      <c r="M12" s="569">
        <v>420</v>
      </c>
      <c r="N12" s="562">
        <f t="shared" si="5"/>
        <v>9.0529923372886287</v>
      </c>
    </row>
    <row r="13" spans="1:15">
      <c r="A13" s="491" t="s">
        <v>19</v>
      </c>
      <c r="B13" s="6">
        <v>401386</v>
      </c>
      <c r="C13" s="6">
        <v>357.25</v>
      </c>
      <c r="D13" s="17">
        <f t="shared" si="0"/>
        <v>8.9004100790760017</v>
      </c>
      <c r="E13" s="6">
        <v>94</v>
      </c>
      <c r="F13" s="17">
        <f t="shared" si="1"/>
        <v>2.341885367202643</v>
      </c>
      <c r="G13" s="504">
        <v>14</v>
      </c>
      <c r="H13" s="17">
        <f t="shared" si="2"/>
        <v>0.3487914376684787</v>
      </c>
      <c r="I13" s="6">
        <v>187</v>
      </c>
      <c r="J13" s="17">
        <f t="shared" si="3"/>
        <v>4.6588570602861088</v>
      </c>
      <c r="K13" s="6">
        <v>40</v>
      </c>
      <c r="L13" s="17">
        <f t="shared" si="4"/>
        <v>0.99654696476708204</v>
      </c>
      <c r="M13" s="6">
        <v>277</v>
      </c>
      <c r="N13" s="17">
        <f t="shared" si="5"/>
        <v>6.9010877310120433</v>
      </c>
    </row>
    <row r="14" spans="1:15">
      <c r="A14" s="563" t="s">
        <v>20</v>
      </c>
      <c r="B14" s="569">
        <v>457614</v>
      </c>
      <c r="C14" s="569">
        <v>755.85</v>
      </c>
      <c r="D14" s="562">
        <f t="shared" si="0"/>
        <v>16.517195715166057</v>
      </c>
      <c r="E14" s="569">
        <v>126</v>
      </c>
      <c r="F14" s="562">
        <f t="shared" si="1"/>
        <v>2.7534122644849153</v>
      </c>
      <c r="G14" s="564">
        <v>18</v>
      </c>
      <c r="H14" s="562">
        <f t="shared" si="2"/>
        <v>0.39334460921213077</v>
      </c>
      <c r="I14" s="569">
        <v>358</v>
      </c>
      <c r="J14" s="562">
        <f t="shared" si="3"/>
        <v>7.8231872276634888</v>
      </c>
      <c r="K14" s="569">
        <v>24</v>
      </c>
      <c r="L14" s="562">
        <f t="shared" si="4"/>
        <v>0.52445947894950762</v>
      </c>
      <c r="M14" s="569">
        <v>532</v>
      </c>
      <c r="N14" s="562">
        <f t="shared" si="5"/>
        <v>11.625518450047419</v>
      </c>
    </row>
    <row r="15" spans="1:15">
      <c r="A15" s="491" t="s">
        <v>21</v>
      </c>
      <c r="B15" s="6">
        <v>2555387</v>
      </c>
      <c r="C15" s="6">
        <v>3581.05</v>
      </c>
      <c r="D15" s="17">
        <f t="shared" si="0"/>
        <v>14.013728644624083</v>
      </c>
      <c r="E15" s="6">
        <v>667</v>
      </c>
      <c r="F15" s="17">
        <f t="shared" si="1"/>
        <v>2.6101721578766739</v>
      </c>
      <c r="G15" s="504">
        <v>166</v>
      </c>
      <c r="H15" s="17">
        <f t="shared" si="2"/>
        <v>0.64960806327965204</v>
      </c>
      <c r="I15" s="6">
        <v>2582</v>
      </c>
      <c r="J15" s="17">
        <f t="shared" si="3"/>
        <v>10.104144695108804</v>
      </c>
      <c r="K15" s="6">
        <v>345</v>
      </c>
      <c r="L15" s="17">
        <f t="shared" si="4"/>
        <v>1.3500890471775897</v>
      </c>
      <c r="M15" s="6">
        <v>3183</v>
      </c>
      <c r="N15" s="17">
        <f t="shared" si="5"/>
        <v>12.456038948308027</v>
      </c>
    </row>
    <row r="16" spans="1:15" s="354" customFormat="1">
      <c r="A16" s="563" t="s">
        <v>22</v>
      </c>
      <c r="B16" s="569">
        <v>509740</v>
      </c>
      <c r="C16" s="569">
        <v>552.45000000000005</v>
      </c>
      <c r="D16" s="562">
        <f t="shared" si="0"/>
        <v>10.837878133950642</v>
      </c>
      <c r="E16" s="569">
        <v>131</v>
      </c>
      <c r="F16" s="562">
        <f t="shared" si="1"/>
        <v>2.5699376152548359</v>
      </c>
      <c r="G16" s="564">
        <v>14</v>
      </c>
      <c r="H16" s="562">
        <f t="shared" si="2"/>
        <v>0.27464982147761602</v>
      </c>
      <c r="I16" s="569">
        <v>335</v>
      </c>
      <c r="J16" s="562">
        <f t="shared" si="3"/>
        <v>6.5719778710715264</v>
      </c>
      <c r="K16" s="569">
        <v>56</v>
      </c>
      <c r="L16" s="562">
        <f t="shared" si="4"/>
        <v>1.0985992859104641</v>
      </c>
      <c r="M16" s="569">
        <v>423</v>
      </c>
      <c r="N16" s="562">
        <f t="shared" si="5"/>
        <v>8.2983481775022554</v>
      </c>
    </row>
    <row r="17" spans="1:14">
      <c r="A17" s="491" t="s">
        <v>23</v>
      </c>
      <c r="B17" s="6">
        <v>402372</v>
      </c>
      <c r="C17" s="6">
        <v>310.2</v>
      </c>
      <c r="D17" s="17">
        <f t="shared" si="0"/>
        <v>7.7092839461990392</v>
      </c>
      <c r="E17" s="6">
        <v>22</v>
      </c>
      <c r="F17" s="17">
        <f t="shared" si="1"/>
        <v>0.54675772668078293</v>
      </c>
      <c r="G17" s="504">
        <v>7</v>
      </c>
      <c r="H17" s="17">
        <f t="shared" si="2"/>
        <v>0.17396836758024914</v>
      </c>
      <c r="I17" s="6">
        <v>76</v>
      </c>
      <c r="J17" s="17">
        <f t="shared" si="3"/>
        <v>1.8887994194427047</v>
      </c>
      <c r="K17" s="6">
        <v>22</v>
      </c>
      <c r="L17" s="17">
        <f t="shared" si="4"/>
        <v>0.54675772668078293</v>
      </c>
      <c r="M17" s="6">
        <v>270</v>
      </c>
      <c r="N17" s="17">
        <f t="shared" si="5"/>
        <v>6.7102084638096091</v>
      </c>
    </row>
    <row r="18" spans="1:14">
      <c r="A18" s="560" t="s">
        <v>24</v>
      </c>
      <c r="B18" s="561">
        <f>SUM(B19:B24)</f>
        <v>7197036</v>
      </c>
      <c r="C18" s="561">
        <f>SUM(C19:C24)</f>
        <v>6944.5</v>
      </c>
      <c r="D18" s="562">
        <f t="shared" si="0"/>
        <v>9.6491111062943133</v>
      </c>
      <c r="E18" s="561">
        <f>SUM(E19:E24)</f>
        <v>1146</v>
      </c>
      <c r="F18" s="562">
        <f t="shared" si="1"/>
        <v>1.5923221726277319</v>
      </c>
      <c r="G18" s="561">
        <f>SUM(G19:G24)</f>
        <v>167</v>
      </c>
      <c r="H18" s="562">
        <f t="shared" si="2"/>
        <v>0.23203996756442513</v>
      </c>
      <c r="I18" s="561">
        <f>SUM(I19:I24)</f>
        <v>3428</v>
      </c>
      <c r="J18" s="562">
        <f t="shared" si="3"/>
        <v>4.7630719090470022</v>
      </c>
      <c r="K18" s="561">
        <f>SUM(K19:K24)</f>
        <v>784</v>
      </c>
      <c r="L18" s="562">
        <f t="shared" si="4"/>
        <v>1.0893373327575409</v>
      </c>
      <c r="M18" s="561">
        <f>SUM(M19:M24)</f>
        <v>7387</v>
      </c>
      <c r="N18" s="562">
        <f t="shared" si="5"/>
        <v>10.263947547295858</v>
      </c>
    </row>
    <row r="19" spans="1:14">
      <c r="A19" s="491" t="s">
        <v>25</v>
      </c>
      <c r="B19" s="6">
        <v>607959</v>
      </c>
      <c r="C19" s="6">
        <v>577</v>
      </c>
      <c r="D19" s="17">
        <f t="shared" si="0"/>
        <v>9.4907715816362614</v>
      </c>
      <c r="E19" s="6">
        <v>128</v>
      </c>
      <c r="F19" s="17">
        <f t="shared" si="1"/>
        <v>2.1054051342278015</v>
      </c>
      <c r="G19" s="6">
        <v>11</v>
      </c>
      <c r="H19" s="17">
        <f t="shared" si="2"/>
        <v>0.18093325372270172</v>
      </c>
      <c r="I19" s="6">
        <v>307</v>
      </c>
      <c r="J19" s="17">
        <f t="shared" si="3"/>
        <v>5.0496826266244925</v>
      </c>
      <c r="K19" s="6">
        <v>90</v>
      </c>
      <c r="L19" s="17">
        <f t="shared" si="4"/>
        <v>1.480362985003923</v>
      </c>
      <c r="M19" s="6">
        <v>522</v>
      </c>
      <c r="N19" s="17">
        <f t="shared" si="5"/>
        <v>8.5861053130227525</v>
      </c>
    </row>
    <row r="20" spans="1:14">
      <c r="A20" s="563" t="s">
        <v>26</v>
      </c>
      <c r="B20" s="569">
        <v>485548</v>
      </c>
      <c r="C20" s="569">
        <v>392.35</v>
      </c>
      <c r="D20" s="562">
        <f t="shared" si="0"/>
        <v>8.0805605213078824</v>
      </c>
      <c r="E20" s="569">
        <v>98</v>
      </c>
      <c r="F20" s="562">
        <f t="shared" si="1"/>
        <v>2.0183380427887667</v>
      </c>
      <c r="G20" s="569">
        <v>11</v>
      </c>
      <c r="H20" s="562">
        <f t="shared" si="2"/>
        <v>0.22654814765996359</v>
      </c>
      <c r="I20" s="569">
        <v>137</v>
      </c>
      <c r="J20" s="562">
        <f t="shared" si="3"/>
        <v>2.8215542026740916</v>
      </c>
      <c r="K20" s="569">
        <v>83</v>
      </c>
      <c r="L20" s="562">
        <f t="shared" si="4"/>
        <v>1.7094087505251798</v>
      </c>
      <c r="M20" s="569">
        <v>396</v>
      </c>
      <c r="N20" s="562">
        <f t="shared" si="5"/>
        <v>8.15573331575869</v>
      </c>
    </row>
    <row r="21" spans="1:14">
      <c r="A21" s="491" t="s">
        <v>27</v>
      </c>
      <c r="B21" s="6">
        <v>3647031</v>
      </c>
      <c r="C21" s="6">
        <v>3746.05</v>
      </c>
      <c r="D21" s="17">
        <f t="shared" si="0"/>
        <v>10.271505781003782</v>
      </c>
      <c r="E21" s="6">
        <v>508</v>
      </c>
      <c r="F21" s="17">
        <f t="shared" si="1"/>
        <v>1.3929138523911642</v>
      </c>
      <c r="G21" s="6">
        <v>117</v>
      </c>
      <c r="H21" s="17">
        <f t="shared" si="2"/>
        <v>0.32080889907434296</v>
      </c>
      <c r="I21" s="6">
        <v>1987</v>
      </c>
      <c r="J21" s="17">
        <f t="shared" si="3"/>
        <v>5.4482673714591403</v>
      </c>
      <c r="K21" s="6">
        <v>380</v>
      </c>
      <c r="L21" s="17">
        <f t="shared" si="4"/>
        <v>1.0419434328910284</v>
      </c>
      <c r="M21" s="6">
        <v>4584</v>
      </c>
      <c r="N21" s="17">
        <f t="shared" si="5"/>
        <v>12.569128148348614</v>
      </c>
    </row>
    <row r="22" spans="1:14">
      <c r="A22" s="563" t="s">
        <v>28</v>
      </c>
      <c r="B22" s="569">
        <v>776460</v>
      </c>
      <c r="C22" s="569">
        <v>718.45</v>
      </c>
      <c r="D22" s="562">
        <f t="shared" si="0"/>
        <v>9.2528913273059796</v>
      </c>
      <c r="E22" s="569">
        <v>138</v>
      </c>
      <c r="F22" s="562">
        <f t="shared" si="1"/>
        <v>1.7772969631404063</v>
      </c>
      <c r="G22" s="569">
        <v>16</v>
      </c>
      <c r="H22" s="562">
        <f t="shared" si="2"/>
        <v>0.20606341601627901</v>
      </c>
      <c r="I22" s="569">
        <v>195</v>
      </c>
      <c r="J22" s="562">
        <f t="shared" si="3"/>
        <v>2.5113978826984003</v>
      </c>
      <c r="K22" s="569">
        <v>101</v>
      </c>
      <c r="L22" s="562">
        <f t="shared" si="4"/>
        <v>1.3007753136027613</v>
      </c>
      <c r="M22" s="569">
        <v>540</v>
      </c>
      <c r="N22" s="562">
        <f t="shared" si="5"/>
        <v>6.954640290549416</v>
      </c>
    </row>
    <row r="23" spans="1:14" s="354" customFormat="1">
      <c r="A23" s="491" t="s">
        <v>29</v>
      </c>
      <c r="B23" s="6">
        <v>1379329</v>
      </c>
      <c r="C23" s="6">
        <v>1351.25</v>
      </c>
      <c r="D23" s="17">
        <f t="shared" si="0"/>
        <v>9.7964300032842058</v>
      </c>
      <c r="E23" s="6">
        <v>230</v>
      </c>
      <c r="F23" s="17">
        <f t="shared" si="1"/>
        <v>1.6674774473675242</v>
      </c>
      <c r="G23" s="6">
        <v>11</v>
      </c>
      <c r="H23" s="17">
        <f t="shared" si="2"/>
        <v>7.9748921395838113E-2</v>
      </c>
      <c r="I23" s="6">
        <v>761</v>
      </c>
      <c r="J23" s="17">
        <f t="shared" si="3"/>
        <v>5.5171753802029828</v>
      </c>
      <c r="K23" s="6">
        <v>87</v>
      </c>
      <c r="L23" s="17">
        <f t="shared" si="4"/>
        <v>0.63074146922162866</v>
      </c>
      <c r="M23" s="6">
        <v>1221</v>
      </c>
      <c r="N23" s="17">
        <f t="shared" si="5"/>
        <v>8.8521302749380322</v>
      </c>
    </row>
    <row r="24" spans="1:14">
      <c r="A24" s="563" t="s">
        <v>30</v>
      </c>
      <c r="B24" s="569">
        <v>300709</v>
      </c>
      <c r="C24" s="569">
        <v>159.4</v>
      </c>
      <c r="D24" s="562">
        <f t="shared" si="0"/>
        <v>5.3008057623815716</v>
      </c>
      <c r="E24" s="569">
        <v>44</v>
      </c>
      <c r="F24" s="562">
        <f t="shared" si="1"/>
        <v>1.4632086169685645</v>
      </c>
      <c r="G24" s="569">
        <v>1</v>
      </c>
      <c r="H24" s="562">
        <f t="shared" si="2"/>
        <v>3.3254741294740098E-2</v>
      </c>
      <c r="I24" s="569">
        <v>41</v>
      </c>
      <c r="J24" s="562">
        <f t="shared" si="3"/>
        <v>1.3634443930843441</v>
      </c>
      <c r="K24" s="569">
        <v>43</v>
      </c>
      <c r="L24" s="562">
        <f t="shared" si="4"/>
        <v>1.4299538756738241</v>
      </c>
      <c r="M24" s="569">
        <v>124</v>
      </c>
      <c r="N24" s="562">
        <f t="shared" si="5"/>
        <v>4.1235879205477719</v>
      </c>
    </row>
    <row r="25" spans="1:14">
      <c r="A25" s="490" t="s">
        <v>31</v>
      </c>
      <c r="B25" s="307">
        <f>SUM(B26:B31)</f>
        <v>714054</v>
      </c>
      <c r="C25" s="307">
        <f>SUM(C26:C31)</f>
        <v>731.95</v>
      </c>
      <c r="D25" s="17">
        <f t="shared" si="0"/>
        <v>10.250625302848245</v>
      </c>
      <c r="E25" s="307">
        <f>SUM(E26:E31)</f>
        <v>301</v>
      </c>
      <c r="F25" s="17">
        <f t="shared" si="1"/>
        <v>4.2153674652057127</v>
      </c>
      <c r="G25" s="307">
        <f>SUM(G26:G31)</f>
        <v>25</v>
      </c>
      <c r="H25" s="17">
        <f t="shared" si="2"/>
        <v>0.35011357684432826</v>
      </c>
      <c r="I25" s="307">
        <f>SUM(I26:I31)</f>
        <v>469</v>
      </c>
      <c r="J25" s="17">
        <f t="shared" si="3"/>
        <v>6.5681307015995989</v>
      </c>
      <c r="K25" s="307">
        <f>SUM(K26:K31)</f>
        <v>97</v>
      </c>
      <c r="L25" s="17">
        <f t="shared" si="4"/>
        <v>1.3584406781559939</v>
      </c>
      <c r="M25" s="307">
        <f>SUM(M26:M31)</f>
        <v>696</v>
      </c>
      <c r="N25" s="17">
        <f t="shared" si="5"/>
        <v>9.7471619793460995</v>
      </c>
    </row>
    <row r="26" spans="1:14">
      <c r="A26" s="565" t="s">
        <v>32</v>
      </c>
      <c r="B26" s="569">
        <v>145352</v>
      </c>
      <c r="C26" s="569">
        <v>157.69999999999999</v>
      </c>
      <c r="D26" s="562">
        <f t="shared" si="0"/>
        <v>10.849523914359624</v>
      </c>
      <c r="E26" s="569">
        <v>70</v>
      </c>
      <c r="F26" s="562">
        <f t="shared" si="1"/>
        <v>4.8158952061203149</v>
      </c>
      <c r="G26" s="569">
        <v>4</v>
      </c>
      <c r="H26" s="562">
        <f t="shared" si="2"/>
        <v>0.27519401177830372</v>
      </c>
      <c r="I26" s="569">
        <v>103</v>
      </c>
      <c r="J26" s="562">
        <f t="shared" si="3"/>
        <v>7.0862458032913205</v>
      </c>
      <c r="K26" s="569">
        <v>7</v>
      </c>
      <c r="L26" s="562">
        <f t="shared" si="4"/>
        <v>0.48158952061203153</v>
      </c>
      <c r="M26" s="569">
        <v>180</v>
      </c>
      <c r="N26" s="562">
        <f t="shared" si="5"/>
        <v>12.383730530023668</v>
      </c>
    </row>
    <row r="27" spans="1:14">
      <c r="A27" s="493" t="s">
        <v>33</v>
      </c>
      <c r="B27" s="6">
        <v>101017</v>
      </c>
      <c r="C27" s="6">
        <v>103.55</v>
      </c>
      <c r="D27" s="17">
        <f t="shared" si="0"/>
        <v>10.25074987378362</v>
      </c>
      <c r="E27" s="6">
        <v>52</v>
      </c>
      <c r="F27" s="17">
        <f t="shared" si="1"/>
        <v>5.1476484156132143</v>
      </c>
      <c r="G27" s="6">
        <v>4</v>
      </c>
      <c r="H27" s="17">
        <f t="shared" si="2"/>
        <v>0.39597295504717028</v>
      </c>
      <c r="I27" s="6">
        <v>103</v>
      </c>
      <c r="J27" s="17">
        <f t="shared" si="3"/>
        <v>10.196303592464634</v>
      </c>
      <c r="K27" s="6">
        <v>14</v>
      </c>
      <c r="L27" s="17">
        <f t="shared" si="4"/>
        <v>1.385905342665096</v>
      </c>
      <c r="M27" s="6">
        <v>103</v>
      </c>
      <c r="N27" s="17">
        <f t="shared" si="5"/>
        <v>10.196303592464634</v>
      </c>
    </row>
    <row r="28" spans="1:14">
      <c r="A28" s="565" t="s">
        <v>34</v>
      </c>
      <c r="B28" s="569">
        <v>81047</v>
      </c>
      <c r="C28" s="569">
        <v>101.3</v>
      </c>
      <c r="D28" s="562">
        <f t="shared" si="0"/>
        <v>12.498920379532864</v>
      </c>
      <c r="E28" s="569">
        <v>56</v>
      </c>
      <c r="F28" s="562">
        <f t="shared" si="1"/>
        <v>6.9095709896726589</v>
      </c>
      <c r="G28" s="569">
        <v>3</v>
      </c>
      <c r="H28" s="562">
        <f t="shared" si="2"/>
        <v>0.3701555887324639</v>
      </c>
      <c r="I28" s="569">
        <v>64</v>
      </c>
      <c r="J28" s="562">
        <f t="shared" si="3"/>
        <v>7.8966525596258963</v>
      </c>
      <c r="K28" s="569">
        <v>21</v>
      </c>
      <c r="L28" s="562">
        <f t="shared" si="4"/>
        <v>2.5910891211272471</v>
      </c>
      <c r="M28" s="569">
        <v>119</v>
      </c>
      <c r="N28" s="562">
        <f t="shared" si="5"/>
        <v>14.6828383530544</v>
      </c>
    </row>
    <row r="29" spans="1:14">
      <c r="A29" s="493" t="s">
        <v>35</v>
      </c>
      <c r="B29" s="6">
        <v>91691</v>
      </c>
      <c r="C29" s="6">
        <v>100.1</v>
      </c>
      <c r="D29" s="17">
        <f t="shared" si="0"/>
        <v>10.917102005649408</v>
      </c>
      <c r="E29" s="6">
        <v>34</v>
      </c>
      <c r="F29" s="17">
        <f t="shared" si="1"/>
        <v>3.7081065753454538</v>
      </c>
      <c r="G29" s="6">
        <v>1</v>
      </c>
      <c r="H29" s="17">
        <f t="shared" si="2"/>
        <v>0.10906195809839569</v>
      </c>
      <c r="I29" s="6">
        <v>70</v>
      </c>
      <c r="J29" s="17">
        <f t="shared" si="3"/>
        <v>7.6343370668876993</v>
      </c>
      <c r="K29" s="6">
        <v>8</v>
      </c>
      <c r="L29" s="17">
        <f t="shared" si="4"/>
        <v>0.87249566478716556</v>
      </c>
      <c r="M29" s="6">
        <v>94</v>
      </c>
      <c r="N29" s="17">
        <f t="shared" si="5"/>
        <v>10.251824061249197</v>
      </c>
    </row>
    <row r="30" spans="1:14">
      <c r="A30" s="565" t="s">
        <v>36</v>
      </c>
      <c r="B30" s="569">
        <v>169667</v>
      </c>
      <c r="C30" s="569">
        <v>155.30000000000001</v>
      </c>
      <c r="D30" s="562">
        <f t="shared" si="0"/>
        <v>9.1532236675370005</v>
      </c>
      <c r="E30" s="569">
        <v>43</v>
      </c>
      <c r="F30" s="562">
        <f t="shared" si="1"/>
        <v>2.5343761603611781</v>
      </c>
      <c r="G30" s="569">
        <v>6</v>
      </c>
      <c r="H30" s="562">
        <f t="shared" si="2"/>
        <v>0.35363388284109459</v>
      </c>
      <c r="I30" s="569">
        <v>64</v>
      </c>
      <c r="J30" s="562">
        <f t="shared" si="3"/>
        <v>3.7720947503050093</v>
      </c>
      <c r="K30" s="569">
        <v>34</v>
      </c>
      <c r="L30" s="562">
        <f t="shared" si="4"/>
        <v>2.0039253360995359</v>
      </c>
      <c r="M30" s="569">
        <v>114</v>
      </c>
      <c r="N30" s="562">
        <f t="shared" si="5"/>
        <v>6.7190437739807978</v>
      </c>
    </row>
    <row r="31" spans="1:14">
      <c r="A31" s="493" t="s">
        <v>37</v>
      </c>
      <c r="B31" s="6">
        <v>125280</v>
      </c>
      <c r="C31" s="6">
        <v>114</v>
      </c>
      <c r="D31" s="17">
        <f t="shared" si="0"/>
        <v>9.0996168582375478</v>
      </c>
      <c r="E31" s="6">
        <v>46</v>
      </c>
      <c r="F31" s="17">
        <f t="shared" si="1"/>
        <v>3.6717752234993615</v>
      </c>
      <c r="G31" s="6">
        <v>7</v>
      </c>
      <c r="H31" s="17">
        <f t="shared" si="2"/>
        <v>0.55874840357598976</v>
      </c>
      <c r="I31" s="6">
        <v>65</v>
      </c>
      <c r="J31" s="17">
        <f t="shared" si="3"/>
        <v>5.1883780332056197</v>
      </c>
      <c r="K31" s="6">
        <v>13</v>
      </c>
      <c r="L31" s="17">
        <f t="shared" si="4"/>
        <v>1.0376756066411239</v>
      </c>
      <c r="M31" s="6">
        <v>86</v>
      </c>
      <c r="N31" s="17">
        <f t="shared" si="5"/>
        <v>6.8646232439335888</v>
      </c>
    </row>
    <row r="32" spans="1:14">
      <c r="A32" s="566" t="s">
        <v>38</v>
      </c>
      <c r="B32" s="561">
        <v>24214</v>
      </c>
      <c r="C32" s="561">
        <f>SUM(C33)</f>
        <v>12.7</v>
      </c>
      <c r="D32" s="562">
        <f t="shared" si="0"/>
        <v>5.2448996448335672</v>
      </c>
      <c r="E32" s="561">
        <f>SUM(E33)</f>
        <v>7</v>
      </c>
      <c r="F32" s="562">
        <f t="shared" si="1"/>
        <v>2.8908895680185016</v>
      </c>
      <c r="G32" s="561">
        <f>SUM(G33)</f>
        <v>0</v>
      </c>
      <c r="H32" s="562">
        <f t="shared" si="2"/>
        <v>0</v>
      </c>
      <c r="I32" s="561">
        <f>SUM(I33)</f>
        <v>3</v>
      </c>
      <c r="J32" s="562">
        <f t="shared" si="3"/>
        <v>1.2389526720079294</v>
      </c>
      <c r="K32" s="561">
        <f>SUM(K33)</f>
        <v>1</v>
      </c>
      <c r="L32" s="562">
        <f t="shared" si="4"/>
        <v>0.41298422400264312</v>
      </c>
      <c r="M32" s="561">
        <f>SUM(M33)</f>
        <v>8</v>
      </c>
      <c r="N32" s="562">
        <f t="shared" si="5"/>
        <v>3.303873792021145</v>
      </c>
    </row>
    <row r="33" spans="1:14">
      <c r="A33" s="493" t="s">
        <v>40</v>
      </c>
      <c r="B33" s="6">
        <v>24212</v>
      </c>
      <c r="C33" s="505">
        <v>12.7</v>
      </c>
      <c r="D33" s="17">
        <f t="shared" si="0"/>
        <v>5.2453328927804392</v>
      </c>
      <c r="E33" s="6">
        <v>7</v>
      </c>
      <c r="F33" s="17">
        <f t="shared" si="1"/>
        <v>2.8911283660994549</v>
      </c>
      <c r="G33" s="495">
        <v>0</v>
      </c>
      <c r="H33" s="17">
        <f t="shared" si="2"/>
        <v>0</v>
      </c>
      <c r="I33" s="6">
        <v>3</v>
      </c>
      <c r="J33" s="17">
        <f t="shared" si="3"/>
        <v>1.2390550140426235</v>
      </c>
      <c r="K33" s="6">
        <v>1</v>
      </c>
      <c r="L33" s="17">
        <f t="shared" si="4"/>
        <v>0.41301833801420779</v>
      </c>
      <c r="M33" s="506">
        <v>8</v>
      </c>
      <c r="N33" s="17">
        <f t="shared" si="5"/>
        <v>3.3041467041136623</v>
      </c>
    </row>
    <row r="34" spans="1:14" ht="11.25" customHeight="1">
      <c r="A34" s="567" t="s">
        <v>41</v>
      </c>
      <c r="B34" s="570">
        <v>32566</v>
      </c>
      <c r="C34" s="570">
        <v>1</v>
      </c>
      <c r="D34" s="562">
        <f t="shared" si="0"/>
        <v>0.30706872197997914</v>
      </c>
      <c r="E34" s="570">
        <v>1</v>
      </c>
      <c r="F34" s="562">
        <f t="shared" si="1"/>
        <v>0.30706872197997914</v>
      </c>
      <c r="G34" s="570">
        <v>0</v>
      </c>
      <c r="H34" s="562">
        <f t="shared" si="2"/>
        <v>0</v>
      </c>
      <c r="I34" s="570">
        <v>1</v>
      </c>
      <c r="J34" s="562">
        <f t="shared" si="3"/>
        <v>0.30706872197997914</v>
      </c>
      <c r="K34" s="570"/>
      <c r="L34" s="562">
        <f t="shared" si="4"/>
        <v>0</v>
      </c>
      <c r="M34" s="570">
        <v>1</v>
      </c>
      <c r="N34" s="562">
        <f t="shared" si="5"/>
        <v>0.30706872197997914</v>
      </c>
    </row>
    <row r="35" spans="1:14" ht="25.5" customHeight="1">
      <c r="A35" s="1088" t="s">
        <v>717</v>
      </c>
      <c r="B35" s="1088"/>
      <c r="C35" s="1088"/>
      <c r="D35" s="1088"/>
      <c r="E35" s="1088"/>
      <c r="F35" s="1088"/>
      <c r="G35" s="1088"/>
      <c r="H35" s="1088"/>
      <c r="I35" s="1088"/>
      <c r="J35" s="1088"/>
      <c r="K35" s="1088"/>
      <c r="L35" s="1088"/>
      <c r="M35" s="335"/>
      <c r="N35" s="61"/>
    </row>
    <row r="36" spans="1:14" ht="11.25" customHeight="1">
      <c r="A36" s="1256" t="s">
        <v>599</v>
      </c>
      <c r="B36" s="1256"/>
      <c r="C36" s="1256"/>
      <c r="D36" s="1256"/>
      <c r="E36" s="1256"/>
      <c r="F36" s="1256"/>
      <c r="G36" s="1256"/>
      <c r="H36" s="1256"/>
      <c r="I36" s="1256"/>
      <c r="J36" s="1256"/>
      <c r="K36" s="1256"/>
      <c r="L36" s="1256"/>
      <c r="M36" s="335"/>
      <c r="N36" s="61"/>
    </row>
    <row r="37" spans="1:14" ht="24" customHeight="1">
      <c r="A37" s="1088" t="s">
        <v>1547</v>
      </c>
      <c r="B37" s="1088"/>
      <c r="C37" s="1088"/>
      <c r="D37" s="1088"/>
      <c r="E37" s="1088"/>
      <c r="F37" s="1088"/>
      <c r="G37" s="1088"/>
      <c r="H37" s="1088"/>
      <c r="I37" s="1088"/>
      <c r="J37" s="1088"/>
      <c r="K37" s="1088"/>
      <c r="L37" s="1088"/>
      <c r="M37" s="1088"/>
      <c r="N37" s="1088"/>
    </row>
    <row r="38" spans="1:14" ht="11.25" customHeight="1">
      <c r="A38" s="347"/>
      <c r="B38" s="335"/>
      <c r="C38" s="335"/>
      <c r="D38" s="61"/>
      <c r="E38" s="335"/>
      <c r="F38" s="61"/>
      <c r="G38" s="335"/>
      <c r="H38" s="61"/>
      <c r="I38" s="335"/>
      <c r="J38" s="61"/>
      <c r="K38" s="335"/>
      <c r="L38" s="61"/>
      <c r="M38" s="335"/>
      <c r="N38" s="61"/>
    </row>
    <row r="39" spans="1:14" s="59" customFormat="1" ht="54" customHeight="1">
      <c r="A39" s="1192" t="s">
        <v>605</v>
      </c>
      <c r="B39" s="1192"/>
      <c r="C39" s="1192"/>
      <c r="D39" s="1192"/>
      <c r="E39" s="1192"/>
      <c r="F39" s="1192"/>
      <c r="G39" s="1192"/>
      <c r="H39" s="1192"/>
      <c r="I39" s="1192"/>
      <c r="J39" s="1192"/>
      <c r="K39" s="1192"/>
      <c r="L39" s="1192"/>
      <c r="M39" s="1192"/>
      <c r="N39" s="1192"/>
    </row>
  </sheetData>
  <mergeCells count="12">
    <mergeCell ref="A1:N1"/>
    <mergeCell ref="M3:N3"/>
    <mergeCell ref="A39:N39"/>
    <mergeCell ref="A3:A4"/>
    <mergeCell ref="C3:D3"/>
    <mergeCell ref="E3:F3"/>
    <mergeCell ref="G3:H3"/>
    <mergeCell ref="I3:J3"/>
    <mergeCell ref="K3:L3"/>
    <mergeCell ref="A35:L35"/>
    <mergeCell ref="A36:L36"/>
    <mergeCell ref="A37:N37"/>
  </mergeCells>
  <hyperlinks>
    <hyperlink ref="O1" location="INDICE!A114" display="INDICE"/>
  </hyperlinks>
  <printOptions horizontalCentered="1"/>
  <pageMargins left="0.51181102362204722" right="0.51181102362204722" top="1.1023622047244095" bottom="0.51181102362204722" header="0.11811023622047245" footer="0.23622047244094491"/>
  <pageSetup paperSize="9" scale="74" firstPageNumber="137" orientation="landscape" useFirstPageNumber="1" r:id="rId1"/>
  <headerFooter scaleWithDoc="0">
    <oddHeader>&amp;C&amp;G</oddHeader>
    <oddFooter>&amp;C&amp;12 &amp;P</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O39"/>
  <sheetViews>
    <sheetView showGridLines="0" zoomScale="90" zoomScaleNormal="90" zoomScalePageLayoutView="80" workbookViewId="0">
      <selection sqref="A1:N1"/>
    </sheetView>
  </sheetViews>
  <sheetFormatPr baseColWidth="10" defaultRowHeight="15"/>
  <cols>
    <col min="1" max="1" width="31.28515625" style="60" customWidth="1"/>
    <col min="2" max="3" width="11.42578125" style="336"/>
    <col min="4" max="4" width="11.42578125" style="60"/>
    <col min="5" max="5" width="11.42578125" style="336"/>
    <col min="6" max="6" width="11.42578125" style="60"/>
    <col min="7" max="7" width="11.42578125" style="336"/>
    <col min="8" max="8" width="11.42578125" style="60"/>
    <col min="9" max="9" width="11.42578125" style="336"/>
    <col min="10" max="10" width="11.85546875" style="60" customWidth="1"/>
    <col min="11" max="11" width="11.85546875" style="336" customWidth="1"/>
    <col min="12" max="12" width="11.85546875" style="60" customWidth="1"/>
    <col min="13" max="13" width="11.85546875" style="336" customWidth="1"/>
    <col min="14" max="14" width="11.85546875" style="60" customWidth="1"/>
  </cols>
  <sheetData>
    <row r="1" spans="1:15" ht="47.25" customHeight="1">
      <c r="A1" s="1084" t="s">
        <v>1184</v>
      </c>
      <c r="B1" s="1084"/>
      <c r="C1" s="1084"/>
      <c r="D1" s="1084"/>
      <c r="E1" s="1084"/>
      <c r="F1" s="1084"/>
      <c r="G1" s="1084"/>
      <c r="H1" s="1084"/>
      <c r="I1" s="1084"/>
      <c r="J1" s="1084"/>
      <c r="K1" s="1084"/>
      <c r="L1" s="1084"/>
      <c r="M1" s="1084"/>
      <c r="N1" s="1084"/>
      <c r="O1" s="264" t="s">
        <v>577</v>
      </c>
    </row>
    <row r="2" spans="1:15" ht="8.25" customHeight="1">
      <c r="A2" s="2"/>
      <c r="B2" s="370"/>
      <c r="C2" s="370"/>
      <c r="D2" s="371"/>
      <c r="E2" s="370"/>
      <c r="F2" s="371"/>
      <c r="G2" s="370"/>
      <c r="H2" s="371"/>
      <c r="I2" s="370"/>
      <c r="J2" s="371"/>
      <c r="K2" s="370"/>
      <c r="L2" s="371"/>
      <c r="M2" s="370"/>
      <c r="N2" s="371"/>
    </row>
    <row r="3" spans="1:15" ht="25.5" customHeight="1">
      <c r="A3" s="1087" t="s">
        <v>0</v>
      </c>
      <c r="B3" s="384" t="s">
        <v>1</v>
      </c>
      <c r="C3" s="1085" t="s">
        <v>2</v>
      </c>
      <c r="D3" s="1085"/>
      <c r="E3" s="1085" t="s">
        <v>3</v>
      </c>
      <c r="F3" s="1085"/>
      <c r="G3" s="1085" t="s">
        <v>4</v>
      </c>
      <c r="H3" s="1085"/>
      <c r="I3" s="1085" t="s">
        <v>5</v>
      </c>
      <c r="J3" s="1085"/>
      <c r="K3" s="1085" t="s">
        <v>6</v>
      </c>
      <c r="L3" s="1085"/>
      <c r="M3" s="1085" t="s">
        <v>7</v>
      </c>
      <c r="N3" s="1085"/>
    </row>
    <row r="4" spans="1:15" ht="36" customHeight="1">
      <c r="A4" s="1255"/>
      <c r="B4" s="558" t="s">
        <v>8</v>
      </c>
      <c r="C4" s="558" t="s">
        <v>9</v>
      </c>
      <c r="D4" s="559" t="s">
        <v>10</v>
      </c>
      <c r="E4" s="558" t="s">
        <v>9</v>
      </c>
      <c r="F4" s="559" t="s">
        <v>10</v>
      </c>
      <c r="G4" s="558" t="s">
        <v>9</v>
      </c>
      <c r="H4" s="559" t="s">
        <v>10</v>
      </c>
      <c r="I4" s="558" t="s">
        <v>9</v>
      </c>
      <c r="J4" s="559" t="s">
        <v>10</v>
      </c>
      <c r="K4" s="558" t="s">
        <v>9</v>
      </c>
      <c r="L4" s="559" t="s">
        <v>10</v>
      </c>
      <c r="M4" s="558" t="s">
        <v>9</v>
      </c>
      <c r="N4" s="559" t="s">
        <v>10</v>
      </c>
    </row>
    <row r="5" spans="1:15">
      <c r="A5" s="490" t="s">
        <v>11</v>
      </c>
      <c r="B5" s="307">
        <f>B6+B18+B25+B32+B34</f>
        <v>14738472</v>
      </c>
      <c r="C5" s="307">
        <f>SUM(C6,C18,C25,C32,C34)</f>
        <v>18024.349999999999</v>
      </c>
      <c r="D5" s="17">
        <f>C5/B5*10000</f>
        <v>12.22945635069904</v>
      </c>
      <c r="E5" s="307">
        <f>SUM(E6,E18,E25,E32,E34)</f>
        <v>3363</v>
      </c>
      <c r="F5" s="17">
        <f>E5/B5*10000</f>
        <v>2.2817833490473096</v>
      </c>
      <c r="G5" s="307">
        <f>SUM(G6,G18,G25,G32,G34)</f>
        <v>528</v>
      </c>
      <c r="H5" s="17">
        <f>G5/B5*10000</f>
        <v>0.35824609226790943</v>
      </c>
      <c r="I5" s="307">
        <f>SUM(I6,I18,I25,I32,I34)</f>
        <v>10757</v>
      </c>
      <c r="J5" s="17">
        <f>I5/B5*10000</f>
        <v>7.2985856335717836</v>
      </c>
      <c r="K5" s="307">
        <f>SUM(K6,K18,K25,K32,K34)</f>
        <v>1556</v>
      </c>
      <c r="L5" s="17">
        <f>K5/B5*10000</f>
        <v>1.0557403779713392</v>
      </c>
      <c r="M5" s="307">
        <f>SUM(M6,M18,M25,M32,M34)</f>
        <v>15451</v>
      </c>
      <c r="N5" s="17">
        <f>M5/B5*10000</f>
        <v>10.483447673544449</v>
      </c>
    </row>
    <row r="6" spans="1:15">
      <c r="A6" s="560" t="s">
        <v>12</v>
      </c>
      <c r="B6" s="561">
        <f>SUM(B7:B17)</f>
        <v>6618970</v>
      </c>
      <c r="C6" s="561">
        <f>SUM(C7:C17)</f>
        <v>8863.4500000000007</v>
      </c>
      <c r="D6" s="562">
        <f t="shared" ref="D6:D34" si="0">C6/B6*10000</f>
        <v>13.390980771932794</v>
      </c>
      <c r="E6" s="561">
        <f>SUM(E7:E17)</f>
        <v>1732</v>
      </c>
      <c r="F6" s="562">
        <f t="shared" ref="F6:F34" si="1">E6/B6*10000</f>
        <v>2.6167213327753411</v>
      </c>
      <c r="G6" s="561">
        <f>SUM(G7:G17)</f>
        <v>330</v>
      </c>
      <c r="H6" s="562">
        <f t="shared" ref="H6:H34" si="2">G6/B6*10000</f>
        <v>0.4985669975842163</v>
      </c>
      <c r="I6" s="561">
        <f>SUM(I7:I17)</f>
        <v>6323</v>
      </c>
      <c r="J6" s="562">
        <f t="shared" ref="J6:J34" si="3">I6/B6*10000</f>
        <v>9.5528458355303023</v>
      </c>
      <c r="K6" s="561">
        <f>SUM(K7:K17)</f>
        <v>602</v>
      </c>
      <c r="L6" s="562">
        <f t="shared" ref="L6:L34" si="4">K6/B6*10000</f>
        <v>0.9095070683202976</v>
      </c>
      <c r="M6" s="561">
        <f>SUM(M7:M17)</f>
        <v>6968</v>
      </c>
      <c r="N6" s="562">
        <f t="shared" ref="N6:N34" si="5">M6/B6*10000</f>
        <v>10.527317694444907</v>
      </c>
    </row>
    <row r="7" spans="1:15">
      <c r="A7" s="491" t="s">
        <v>13</v>
      </c>
      <c r="B7" s="6">
        <v>726564</v>
      </c>
      <c r="C7" s="6">
        <v>1280.6500000000001</v>
      </c>
      <c r="D7" s="17">
        <f t="shared" si="0"/>
        <v>17.626114148237459</v>
      </c>
      <c r="E7" s="6">
        <v>212</v>
      </c>
      <c r="F7" s="17">
        <f t="shared" si="1"/>
        <v>2.9178434384307508</v>
      </c>
      <c r="G7" s="504">
        <v>39</v>
      </c>
      <c r="H7" s="17">
        <f t="shared" si="2"/>
        <v>0.53677308537169477</v>
      </c>
      <c r="I7" s="6">
        <v>712</v>
      </c>
      <c r="J7" s="17">
        <f t="shared" si="3"/>
        <v>9.7995496611447841</v>
      </c>
      <c r="K7" s="6">
        <v>11</v>
      </c>
      <c r="L7" s="17">
        <f t="shared" si="4"/>
        <v>0.15139753689970878</v>
      </c>
      <c r="M7" s="6">
        <v>784</v>
      </c>
      <c r="N7" s="17">
        <f t="shared" si="5"/>
        <v>10.790515357215606</v>
      </c>
    </row>
    <row r="8" spans="1:15">
      <c r="A8" s="563" t="s">
        <v>14</v>
      </c>
      <c r="B8" s="569">
        <v>190075</v>
      </c>
      <c r="C8" s="569">
        <v>202.15</v>
      </c>
      <c r="D8" s="562">
        <f t="shared" si="0"/>
        <v>10.635275549125346</v>
      </c>
      <c r="E8" s="569">
        <v>74</v>
      </c>
      <c r="F8" s="562">
        <f t="shared" si="1"/>
        <v>3.8932000526108115</v>
      </c>
      <c r="G8" s="564">
        <v>5</v>
      </c>
      <c r="H8" s="562">
        <f t="shared" si="2"/>
        <v>0.26305405760883865</v>
      </c>
      <c r="I8" s="569">
        <v>210</v>
      </c>
      <c r="J8" s="562">
        <f t="shared" si="3"/>
        <v>11.048270419571221</v>
      </c>
      <c r="K8" s="569">
        <v>25</v>
      </c>
      <c r="L8" s="562">
        <f t="shared" si="4"/>
        <v>1.3152702880441931</v>
      </c>
      <c r="M8" s="569">
        <v>173</v>
      </c>
      <c r="N8" s="562">
        <f t="shared" si="5"/>
        <v>9.1016703932658167</v>
      </c>
    </row>
    <row r="9" spans="1:15">
      <c r="A9" s="491" t="s">
        <v>15</v>
      </c>
      <c r="B9" s="6">
        <v>233635</v>
      </c>
      <c r="C9" s="6">
        <v>276.55</v>
      </c>
      <c r="D9" s="17">
        <f t="shared" si="0"/>
        <v>11.836839514627517</v>
      </c>
      <c r="E9" s="6">
        <v>90</v>
      </c>
      <c r="F9" s="17">
        <f t="shared" si="1"/>
        <v>3.8521625612600849</v>
      </c>
      <c r="G9" s="504">
        <v>4</v>
      </c>
      <c r="H9" s="17">
        <f t="shared" si="2"/>
        <v>0.17120722494489266</v>
      </c>
      <c r="I9" s="6">
        <v>138</v>
      </c>
      <c r="J9" s="17">
        <f t="shared" si="3"/>
        <v>5.9066492605987966</v>
      </c>
      <c r="K9" s="6">
        <v>7</v>
      </c>
      <c r="L9" s="17">
        <f t="shared" si="4"/>
        <v>0.29961264365356222</v>
      </c>
      <c r="M9" s="6">
        <v>311</v>
      </c>
      <c r="N9" s="17">
        <f t="shared" si="5"/>
        <v>13.311361739465404</v>
      </c>
    </row>
    <row r="10" spans="1:15">
      <c r="A10" s="563" t="s">
        <v>16</v>
      </c>
      <c r="B10" s="569">
        <v>170487</v>
      </c>
      <c r="C10" s="569">
        <v>159.25</v>
      </c>
      <c r="D10" s="562">
        <f t="shared" si="0"/>
        <v>9.3408881615607058</v>
      </c>
      <c r="E10" s="569">
        <v>75</v>
      </c>
      <c r="F10" s="562">
        <f t="shared" si="1"/>
        <v>4.3991623994791391</v>
      </c>
      <c r="G10" s="564">
        <v>4</v>
      </c>
      <c r="H10" s="562">
        <f t="shared" si="2"/>
        <v>0.23462199463888742</v>
      </c>
      <c r="I10" s="569">
        <v>147</v>
      </c>
      <c r="J10" s="562">
        <f t="shared" si="3"/>
        <v>8.6223583029791122</v>
      </c>
      <c r="K10" s="569">
        <v>37</v>
      </c>
      <c r="L10" s="562">
        <f t="shared" si="4"/>
        <v>2.1702534504097089</v>
      </c>
      <c r="M10" s="569">
        <v>144</v>
      </c>
      <c r="N10" s="562">
        <f t="shared" si="5"/>
        <v>8.4463918069999462</v>
      </c>
    </row>
    <row r="11" spans="1:15">
      <c r="A11" s="491" t="s">
        <v>17</v>
      </c>
      <c r="B11" s="6">
        <v>417846</v>
      </c>
      <c r="C11" s="6">
        <v>345.1</v>
      </c>
      <c r="D11" s="17">
        <f t="shared" si="0"/>
        <v>8.2590236594343374</v>
      </c>
      <c r="E11" s="6">
        <v>89</v>
      </c>
      <c r="F11" s="17">
        <f t="shared" si="1"/>
        <v>2.1299713291499742</v>
      </c>
      <c r="G11" s="504">
        <v>10</v>
      </c>
      <c r="H11" s="17">
        <f t="shared" si="2"/>
        <v>0.23932262125280604</v>
      </c>
      <c r="I11" s="6">
        <v>192</v>
      </c>
      <c r="J11" s="17">
        <f t="shared" si="3"/>
        <v>4.5949943280538763</v>
      </c>
      <c r="K11" s="6">
        <v>55</v>
      </c>
      <c r="L11" s="17">
        <f t="shared" si="4"/>
        <v>1.3162744168904332</v>
      </c>
      <c r="M11" s="6">
        <v>293</v>
      </c>
      <c r="N11" s="17">
        <f t="shared" si="5"/>
        <v>7.0121528027072175</v>
      </c>
    </row>
    <row r="12" spans="1:15">
      <c r="A12" s="563" t="s">
        <v>18</v>
      </c>
      <c r="B12" s="569">
        <v>469998</v>
      </c>
      <c r="C12" s="569">
        <v>549.70000000000005</v>
      </c>
      <c r="D12" s="562">
        <f t="shared" si="0"/>
        <v>11.695794450189149</v>
      </c>
      <c r="E12" s="569">
        <v>135</v>
      </c>
      <c r="F12" s="562">
        <f t="shared" si="1"/>
        <v>2.8723526483091417</v>
      </c>
      <c r="G12" s="564">
        <v>17</v>
      </c>
      <c r="H12" s="562">
        <f t="shared" si="2"/>
        <v>0.36170366682411415</v>
      </c>
      <c r="I12" s="569">
        <v>378</v>
      </c>
      <c r="J12" s="562">
        <f t="shared" si="3"/>
        <v>8.0425874152655972</v>
      </c>
      <c r="K12" s="569">
        <v>59</v>
      </c>
      <c r="L12" s="562">
        <f t="shared" si="4"/>
        <v>1.2553244907425136</v>
      </c>
      <c r="M12" s="569">
        <v>425</v>
      </c>
      <c r="N12" s="562">
        <f t="shared" si="5"/>
        <v>9.0425916706028531</v>
      </c>
    </row>
    <row r="13" spans="1:15">
      <c r="A13" s="491" t="s">
        <v>19</v>
      </c>
      <c r="B13" s="6">
        <v>407435</v>
      </c>
      <c r="C13" s="6">
        <v>368.1</v>
      </c>
      <c r="D13" s="17">
        <f t="shared" si="0"/>
        <v>9.0345699314001013</v>
      </c>
      <c r="E13" s="6">
        <v>91</v>
      </c>
      <c r="F13" s="17">
        <f t="shared" si="1"/>
        <v>2.2334850957821493</v>
      </c>
      <c r="G13" s="504">
        <v>12</v>
      </c>
      <c r="H13" s="17">
        <f t="shared" si="2"/>
        <v>0.29452550713610759</v>
      </c>
      <c r="I13" s="6">
        <v>329</v>
      </c>
      <c r="J13" s="17">
        <f t="shared" si="3"/>
        <v>8.0749076539816169</v>
      </c>
      <c r="K13" s="6">
        <v>30</v>
      </c>
      <c r="L13" s="17">
        <f t="shared" si="4"/>
        <v>0.73631376784026903</v>
      </c>
      <c r="M13" s="6">
        <v>283</v>
      </c>
      <c r="N13" s="17">
        <f t="shared" si="5"/>
        <v>6.9458932099598707</v>
      </c>
    </row>
    <row r="14" spans="1:15">
      <c r="A14" s="563" t="s">
        <v>20</v>
      </c>
      <c r="B14" s="569">
        <v>462534</v>
      </c>
      <c r="C14" s="569">
        <v>812.95</v>
      </c>
      <c r="D14" s="562">
        <f t="shared" si="0"/>
        <v>17.576005223399793</v>
      </c>
      <c r="E14" s="569">
        <v>134</v>
      </c>
      <c r="F14" s="562">
        <f t="shared" si="1"/>
        <v>2.8970843224498091</v>
      </c>
      <c r="G14" s="564">
        <v>21</v>
      </c>
      <c r="H14" s="562">
        <f t="shared" si="2"/>
        <v>0.45402067739885066</v>
      </c>
      <c r="I14" s="569">
        <v>388</v>
      </c>
      <c r="J14" s="562">
        <f t="shared" si="3"/>
        <v>8.3885725157501927</v>
      </c>
      <c r="K14" s="569">
        <v>20</v>
      </c>
      <c r="L14" s="562">
        <f t="shared" si="4"/>
        <v>0.43240064514176252</v>
      </c>
      <c r="M14" s="569">
        <v>553</v>
      </c>
      <c r="N14" s="562">
        <f t="shared" si="5"/>
        <v>11.955877838169735</v>
      </c>
    </row>
    <row r="15" spans="1:15">
      <c r="A15" s="491" t="s">
        <v>21</v>
      </c>
      <c r="B15" s="6">
        <v>2610755</v>
      </c>
      <c r="C15" s="6">
        <v>3931.15</v>
      </c>
      <c r="D15" s="17">
        <f t="shared" si="0"/>
        <v>15.05752167476458</v>
      </c>
      <c r="E15" s="6">
        <v>680</v>
      </c>
      <c r="F15" s="17">
        <f t="shared" si="1"/>
        <v>2.6046105436932994</v>
      </c>
      <c r="G15" s="504">
        <v>193</v>
      </c>
      <c r="H15" s="17">
        <f t="shared" si="2"/>
        <v>0.73924975725412756</v>
      </c>
      <c r="I15" s="6">
        <v>3409</v>
      </c>
      <c r="J15" s="17">
        <f t="shared" si="3"/>
        <v>13.057525505074203</v>
      </c>
      <c r="K15" s="6">
        <v>262</v>
      </c>
      <c r="L15" s="17">
        <f t="shared" si="4"/>
        <v>1.0035411212465359</v>
      </c>
      <c r="M15" s="6">
        <v>3280</v>
      </c>
      <c r="N15" s="17">
        <f t="shared" si="5"/>
        <v>12.563415563697092</v>
      </c>
    </row>
    <row r="16" spans="1:15">
      <c r="A16" s="563" t="s">
        <v>22</v>
      </c>
      <c r="B16" s="569">
        <v>516779</v>
      </c>
      <c r="C16" s="569">
        <v>580.1</v>
      </c>
      <c r="D16" s="562">
        <f t="shared" si="0"/>
        <v>11.225301337709157</v>
      </c>
      <c r="E16" s="569">
        <v>119</v>
      </c>
      <c r="F16" s="562">
        <f t="shared" si="1"/>
        <v>2.3027251494352519</v>
      </c>
      <c r="G16" s="564">
        <v>16</v>
      </c>
      <c r="H16" s="562">
        <f t="shared" si="2"/>
        <v>0.30961010412574813</v>
      </c>
      <c r="I16" s="569">
        <v>327</v>
      </c>
      <c r="J16" s="562">
        <f t="shared" si="3"/>
        <v>6.3276565030699778</v>
      </c>
      <c r="K16" s="569">
        <v>64</v>
      </c>
      <c r="L16" s="562">
        <f t="shared" si="4"/>
        <v>1.2384404165029925</v>
      </c>
      <c r="M16" s="569">
        <v>433</v>
      </c>
      <c r="N16" s="562">
        <f t="shared" si="5"/>
        <v>8.3788234429030588</v>
      </c>
    </row>
    <row r="17" spans="1:14">
      <c r="A17" s="491" t="s">
        <v>23</v>
      </c>
      <c r="B17" s="6">
        <v>412862</v>
      </c>
      <c r="C17" s="6">
        <v>357.75</v>
      </c>
      <c r="D17" s="17">
        <f t="shared" si="0"/>
        <v>8.6651229708716233</v>
      </c>
      <c r="E17" s="6">
        <v>33</v>
      </c>
      <c r="F17" s="17">
        <f t="shared" si="1"/>
        <v>0.79929855496509739</v>
      </c>
      <c r="G17" s="504">
        <v>9</v>
      </c>
      <c r="H17" s="17">
        <f t="shared" si="2"/>
        <v>0.21799051499048108</v>
      </c>
      <c r="I17" s="6">
        <v>93</v>
      </c>
      <c r="J17" s="17">
        <f t="shared" si="3"/>
        <v>2.2525686549016379</v>
      </c>
      <c r="K17" s="6">
        <v>32</v>
      </c>
      <c r="L17" s="17">
        <f t="shared" si="4"/>
        <v>0.77507738663282166</v>
      </c>
      <c r="M17" s="6">
        <v>289</v>
      </c>
      <c r="N17" s="17">
        <f t="shared" si="5"/>
        <v>6.9999176480276697</v>
      </c>
    </row>
    <row r="18" spans="1:14">
      <c r="A18" s="560" t="s">
        <v>24</v>
      </c>
      <c r="B18" s="561">
        <f>SUM(B19:B24)</f>
        <v>7324324</v>
      </c>
      <c r="C18" s="561">
        <f>SUM(C19:C24)</f>
        <v>8194.9</v>
      </c>
      <c r="D18" s="562">
        <f t="shared" si="0"/>
        <v>11.188609351525137</v>
      </c>
      <c r="E18" s="561">
        <f>SUM(E19:E24)</f>
        <v>1277</v>
      </c>
      <c r="F18" s="562">
        <f t="shared" si="1"/>
        <v>1.7435056122585511</v>
      </c>
      <c r="G18" s="561">
        <f>SUM(G19:G24)</f>
        <v>176</v>
      </c>
      <c r="H18" s="562">
        <f t="shared" si="2"/>
        <v>0.24029521359240799</v>
      </c>
      <c r="I18" s="561">
        <f>SUM(I19:I24)</f>
        <v>3874</v>
      </c>
      <c r="J18" s="562">
        <f t="shared" si="3"/>
        <v>5.2892253264601621</v>
      </c>
      <c r="K18" s="561">
        <f>SUM(K19:K24)</f>
        <v>844</v>
      </c>
      <c r="L18" s="562">
        <f t="shared" si="4"/>
        <v>1.1523247742726836</v>
      </c>
      <c r="M18" s="561">
        <f>SUM(M19:M24)</f>
        <v>7779</v>
      </c>
      <c r="N18" s="562">
        <f t="shared" si="5"/>
        <v>10.620775378041715</v>
      </c>
    </row>
    <row r="19" spans="1:14">
      <c r="A19" s="491" t="s">
        <v>25</v>
      </c>
      <c r="B19" s="6">
        <v>616299</v>
      </c>
      <c r="C19" s="6">
        <v>694.9</v>
      </c>
      <c r="D19" s="17">
        <f t="shared" si="0"/>
        <v>11.2753712078066</v>
      </c>
      <c r="E19" s="6">
        <v>145</v>
      </c>
      <c r="F19" s="17">
        <f t="shared" si="1"/>
        <v>2.3527541014994346</v>
      </c>
      <c r="G19" s="6">
        <v>15</v>
      </c>
      <c r="H19" s="17">
        <f t="shared" si="2"/>
        <v>0.2433883553275277</v>
      </c>
      <c r="I19" s="6">
        <v>327</v>
      </c>
      <c r="J19" s="17">
        <f t="shared" si="3"/>
        <v>5.3058661461401035</v>
      </c>
      <c r="K19" s="6">
        <v>81</v>
      </c>
      <c r="L19" s="17">
        <f t="shared" si="4"/>
        <v>1.3142971187686496</v>
      </c>
      <c r="M19" s="6">
        <v>533</v>
      </c>
      <c r="N19" s="17">
        <f t="shared" si="5"/>
        <v>8.6483995593048171</v>
      </c>
    </row>
    <row r="20" spans="1:14">
      <c r="A20" s="563" t="s">
        <v>26</v>
      </c>
      <c r="B20" s="569">
        <v>496331</v>
      </c>
      <c r="C20" s="569">
        <v>420.9</v>
      </c>
      <c r="D20" s="562">
        <f t="shared" si="0"/>
        <v>8.4802279124213484</v>
      </c>
      <c r="E20" s="569">
        <v>102</v>
      </c>
      <c r="F20" s="562">
        <f t="shared" si="1"/>
        <v>2.0550801783487231</v>
      </c>
      <c r="G20" s="569">
        <v>11</v>
      </c>
      <c r="H20" s="562">
        <f t="shared" si="2"/>
        <v>0.22162629374348972</v>
      </c>
      <c r="I20" s="569">
        <v>184</v>
      </c>
      <c r="J20" s="562">
        <f t="shared" si="3"/>
        <v>3.70720345898201</v>
      </c>
      <c r="K20" s="569">
        <v>87</v>
      </c>
      <c r="L20" s="562">
        <f t="shared" si="4"/>
        <v>1.752862505062146</v>
      </c>
      <c r="M20" s="569">
        <v>383</v>
      </c>
      <c r="N20" s="562">
        <f t="shared" si="5"/>
        <v>7.7166245912505973</v>
      </c>
    </row>
    <row r="21" spans="1:14">
      <c r="A21" s="491" t="s">
        <v>27</v>
      </c>
      <c r="B21" s="6">
        <v>3712012</v>
      </c>
      <c r="C21" s="6">
        <v>4645.1499999999996</v>
      </c>
      <c r="D21" s="17">
        <f t="shared" si="0"/>
        <v>12.513833468210771</v>
      </c>
      <c r="E21" s="6">
        <v>595</v>
      </c>
      <c r="F21" s="17">
        <f t="shared" si="1"/>
        <v>1.6029043009559236</v>
      </c>
      <c r="G21" s="6">
        <v>123</v>
      </c>
      <c r="H21" s="17">
        <f t="shared" si="2"/>
        <v>0.33135668742450181</v>
      </c>
      <c r="I21" s="6">
        <v>2180</v>
      </c>
      <c r="J21" s="17">
        <f t="shared" si="3"/>
        <v>5.8728258421578374</v>
      </c>
      <c r="K21" s="6">
        <v>449</v>
      </c>
      <c r="L21" s="17">
        <f t="shared" si="4"/>
        <v>1.2095866069398482</v>
      </c>
      <c r="M21" s="6">
        <v>4914</v>
      </c>
      <c r="N21" s="17">
        <f t="shared" si="5"/>
        <v>13.238103756130098</v>
      </c>
    </row>
    <row r="22" spans="1:14">
      <c r="A22" s="563" t="s">
        <v>28</v>
      </c>
      <c r="B22" s="569">
        <v>790808</v>
      </c>
      <c r="C22" s="569">
        <v>864.7</v>
      </c>
      <c r="D22" s="562">
        <f t="shared" si="0"/>
        <v>10.934386096245865</v>
      </c>
      <c r="E22" s="569">
        <v>133</v>
      </c>
      <c r="F22" s="562">
        <f t="shared" si="1"/>
        <v>1.6818241595937322</v>
      </c>
      <c r="G22" s="569">
        <v>15</v>
      </c>
      <c r="H22" s="562">
        <f t="shared" si="2"/>
        <v>0.18967941649553369</v>
      </c>
      <c r="I22" s="569">
        <v>215</v>
      </c>
      <c r="J22" s="562">
        <f t="shared" si="3"/>
        <v>2.7187383031026493</v>
      </c>
      <c r="K22" s="569">
        <v>113</v>
      </c>
      <c r="L22" s="562">
        <f t="shared" si="4"/>
        <v>1.4289182709330204</v>
      </c>
      <c r="M22" s="569">
        <v>571</v>
      </c>
      <c r="N22" s="562">
        <f t="shared" si="5"/>
        <v>7.2204631212633155</v>
      </c>
    </row>
    <row r="23" spans="1:14">
      <c r="A23" s="491" t="s">
        <v>29</v>
      </c>
      <c r="B23" s="6">
        <v>1399539</v>
      </c>
      <c r="C23" s="6">
        <v>1391.6</v>
      </c>
      <c r="D23" s="17">
        <f t="shared" si="0"/>
        <v>9.9432741781400882</v>
      </c>
      <c r="E23" s="6">
        <v>264</v>
      </c>
      <c r="F23" s="17">
        <f t="shared" si="1"/>
        <v>1.8863354290234142</v>
      </c>
      <c r="G23" s="6">
        <v>11</v>
      </c>
      <c r="H23" s="17">
        <f t="shared" si="2"/>
        <v>7.8597309542642255E-2</v>
      </c>
      <c r="I23" s="6">
        <v>917</v>
      </c>
      <c r="J23" s="17">
        <f t="shared" si="3"/>
        <v>6.5521575318729957</v>
      </c>
      <c r="K23" s="6">
        <v>73</v>
      </c>
      <c r="L23" s="17">
        <f t="shared" si="4"/>
        <v>0.52160032696480774</v>
      </c>
      <c r="M23" s="6">
        <v>1238</v>
      </c>
      <c r="N23" s="17">
        <f t="shared" si="5"/>
        <v>8.8457699285264635</v>
      </c>
    </row>
    <row r="24" spans="1:14">
      <c r="A24" s="563" t="s">
        <v>30</v>
      </c>
      <c r="B24" s="569">
        <v>309335</v>
      </c>
      <c r="C24" s="569">
        <v>177.65</v>
      </c>
      <c r="D24" s="562">
        <f t="shared" si="0"/>
        <v>5.7429647469571821</v>
      </c>
      <c r="E24" s="569">
        <v>38</v>
      </c>
      <c r="F24" s="562">
        <f t="shared" si="1"/>
        <v>1.2284416571031407</v>
      </c>
      <c r="G24" s="569">
        <v>1</v>
      </c>
      <c r="H24" s="562">
        <f t="shared" si="2"/>
        <v>3.2327412029030014E-2</v>
      </c>
      <c r="I24" s="569">
        <v>51</v>
      </c>
      <c r="J24" s="562">
        <f t="shared" si="3"/>
        <v>1.6486980134805307</v>
      </c>
      <c r="K24" s="569">
        <v>41</v>
      </c>
      <c r="L24" s="562">
        <f t="shared" si="4"/>
        <v>1.3254238931902307</v>
      </c>
      <c r="M24" s="569">
        <v>140</v>
      </c>
      <c r="N24" s="562">
        <f t="shared" si="5"/>
        <v>4.5258376840642018</v>
      </c>
    </row>
    <row r="25" spans="1:14">
      <c r="A25" s="490" t="s">
        <v>31</v>
      </c>
      <c r="B25" s="307">
        <f>SUM(B26:B31)</f>
        <v>736993</v>
      </c>
      <c r="C25" s="307">
        <f>SUM(C26:C31)</f>
        <v>934.5</v>
      </c>
      <c r="D25" s="17">
        <f t="shared" si="0"/>
        <v>12.67990333693807</v>
      </c>
      <c r="E25" s="307">
        <f>SUM(E26:E31)</f>
        <v>339</v>
      </c>
      <c r="F25" s="17">
        <f t="shared" si="1"/>
        <v>4.5997723180545806</v>
      </c>
      <c r="G25" s="307">
        <f>SUM(G26:G31)</f>
        <v>22</v>
      </c>
      <c r="H25" s="17">
        <f t="shared" si="2"/>
        <v>0.29851029792684597</v>
      </c>
      <c r="I25" s="307">
        <f>SUM(I26:I31)</f>
        <v>547</v>
      </c>
      <c r="J25" s="17">
        <f t="shared" si="3"/>
        <v>7.4220514984538521</v>
      </c>
      <c r="K25" s="307">
        <f>SUM(K26:K31)</f>
        <v>108</v>
      </c>
      <c r="L25" s="17">
        <f t="shared" si="4"/>
        <v>1.4654141898226984</v>
      </c>
      <c r="M25" s="307">
        <f>SUM(M26:M31)</f>
        <v>687</v>
      </c>
      <c r="N25" s="17">
        <f t="shared" si="5"/>
        <v>9.3216624852610543</v>
      </c>
    </row>
    <row r="26" spans="1:14">
      <c r="A26" s="565" t="s">
        <v>32</v>
      </c>
      <c r="B26" s="569">
        <v>149206</v>
      </c>
      <c r="C26" s="569">
        <v>196.85</v>
      </c>
      <c r="D26" s="562">
        <f t="shared" si="0"/>
        <v>13.193169175502325</v>
      </c>
      <c r="E26" s="569">
        <v>75</v>
      </c>
      <c r="F26" s="562">
        <f t="shared" si="1"/>
        <v>5.026607509081404</v>
      </c>
      <c r="G26" s="569">
        <v>3</v>
      </c>
      <c r="H26" s="562">
        <f t="shared" si="2"/>
        <v>0.20106430036325618</v>
      </c>
      <c r="I26" s="569">
        <v>124</v>
      </c>
      <c r="J26" s="562">
        <f t="shared" si="3"/>
        <v>8.3106577483479214</v>
      </c>
      <c r="K26" s="569">
        <v>8</v>
      </c>
      <c r="L26" s="562">
        <f t="shared" si="4"/>
        <v>0.53617146763534973</v>
      </c>
      <c r="M26" s="569">
        <v>180</v>
      </c>
      <c r="N26" s="562">
        <f t="shared" si="5"/>
        <v>12.063858021795369</v>
      </c>
    </row>
    <row r="27" spans="1:14">
      <c r="A27" s="493" t="s">
        <v>33</v>
      </c>
      <c r="B27" s="6">
        <v>103933</v>
      </c>
      <c r="C27" s="6">
        <v>178.45</v>
      </c>
      <c r="D27" s="17">
        <f t="shared" si="0"/>
        <v>17.169715104923363</v>
      </c>
      <c r="E27" s="6">
        <v>67</v>
      </c>
      <c r="F27" s="17">
        <f t="shared" si="1"/>
        <v>6.4464607006436836</v>
      </c>
      <c r="G27" s="6">
        <v>5</v>
      </c>
      <c r="H27" s="17">
        <f t="shared" si="2"/>
        <v>0.48107915676445401</v>
      </c>
      <c r="I27" s="6">
        <v>96</v>
      </c>
      <c r="J27" s="17">
        <f t="shared" si="3"/>
        <v>9.236719809877517</v>
      </c>
      <c r="K27" s="6">
        <v>23</v>
      </c>
      <c r="L27" s="17">
        <f t="shared" si="4"/>
        <v>2.2129641211164883</v>
      </c>
      <c r="M27" s="6">
        <v>102</v>
      </c>
      <c r="N27" s="17">
        <f t="shared" si="5"/>
        <v>9.8140147979948615</v>
      </c>
    </row>
    <row r="28" spans="1:14">
      <c r="A28" s="565" t="s">
        <v>34</v>
      </c>
      <c r="B28" s="569">
        <v>83711</v>
      </c>
      <c r="C28" s="569">
        <v>137.94999999999999</v>
      </c>
      <c r="D28" s="562">
        <f t="shared" si="0"/>
        <v>16.479315741061505</v>
      </c>
      <c r="E28" s="569">
        <v>63</v>
      </c>
      <c r="F28" s="562">
        <f t="shared" si="1"/>
        <v>7.5258926544898515</v>
      </c>
      <c r="G28" s="569">
        <v>3</v>
      </c>
      <c r="H28" s="562">
        <f t="shared" si="2"/>
        <v>0.35837584068999295</v>
      </c>
      <c r="I28" s="569">
        <v>51</v>
      </c>
      <c r="J28" s="562">
        <f t="shared" si="3"/>
        <v>6.0923892917298801</v>
      </c>
      <c r="K28" s="569">
        <v>29</v>
      </c>
      <c r="L28" s="562">
        <f t="shared" si="4"/>
        <v>3.4642997933365982</v>
      </c>
      <c r="M28" s="569">
        <v>111</v>
      </c>
      <c r="N28" s="562">
        <f t="shared" si="5"/>
        <v>13.259906105529739</v>
      </c>
    </row>
    <row r="29" spans="1:14">
      <c r="A29" s="493" t="s">
        <v>35</v>
      </c>
      <c r="B29" s="6">
        <v>93409</v>
      </c>
      <c r="C29" s="6">
        <v>116.2</v>
      </c>
      <c r="D29" s="17">
        <f t="shared" si="0"/>
        <v>12.439914783372052</v>
      </c>
      <c r="E29" s="6">
        <v>43</v>
      </c>
      <c r="F29" s="17">
        <f t="shared" si="1"/>
        <v>4.6034108062392276</v>
      </c>
      <c r="G29" s="6">
        <v>1</v>
      </c>
      <c r="H29" s="17">
        <f t="shared" si="2"/>
        <v>0.10705606526137738</v>
      </c>
      <c r="I29" s="6">
        <v>79</v>
      </c>
      <c r="J29" s="17">
        <f t="shared" si="3"/>
        <v>8.4574291556488124</v>
      </c>
      <c r="K29" s="6">
        <v>9</v>
      </c>
      <c r="L29" s="17">
        <f t="shared" si="4"/>
        <v>0.96350458735239641</v>
      </c>
      <c r="M29" s="6">
        <v>99</v>
      </c>
      <c r="N29" s="17">
        <f t="shared" si="5"/>
        <v>10.598550460876361</v>
      </c>
    </row>
    <row r="30" spans="1:14">
      <c r="A30" s="565" t="s">
        <v>36</v>
      </c>
      <c r="B30" s="569">
        <v>175358</v>
      </c>
      <c r="C30" s="569">
        <v>163.05000000000001</v>
      </c>
      <c r="D30" s="562">
        <f t="shared" si="0"/>
        <v>9.2981215570433058</v>
      </c>
      <c r="E30" s="569">
        <v>45</v>
      </c>
      <c r="F30" s="562">
        <f t="shared" si="1"/>
        <v>2.5661789025878488</v>
      </c>
      <c r="G30" s="569">
        <v>4</v>
      </c>
      <c r="H30" s="562">
        <f t="shared" si="2"/>
        <v>0.22810479134114214</v>
      </c>
      <c r="I30" s="569">
        <v>106</v>
      </c>
      <c r="J30" s="562">
        <f t="shared" si="3"/>
        <v>6.0447769705402665</v>
      </c>
      <c r="K30" s="569">
        <v>27</v>
      </c>
      <c r="L30" s="562">
        <f t="shared" si="4"/>
        <v>1.5397073415527094</v>
      </c>
      <c r="M30" s="569">
        <v>117</v>
      </c>
      <c r="N30" s="562">
        <f t="shared" si="5"/>
        <v>6.6720651467284071</v>
      </c>
    </row>
    <row r="31" spans="1:14">
      <c r="A31" s="493" t="s">
        <v>37</v>
      </c>
      <c r="B31" s="6">
        <v>131376</v>
      </c>
      <c r="C31" s="6">
        <v>142</v>
      </c>
      <c r="D31" s="17">
        <f t="shared" si="0"/>
        <v>10.808671294604798</v>
      </c>
      <c r="E31" s="6">
        <v>46</v>
      </c>
      <c r="F31" s="17">
        <f t="shared" si="1"/>
        <v>3.5014005602240896</v>
      </c>
      <c r="G31" s="6">
        <v>6</v>
      </c>
      <c r="H31" s="17">
        <f t="shared" si="2"/>
        <v>0.45670442089879432</v>
      </c>
      <c r="I31" s="6">
        <v>91</v>
      </c>
      <c r="J31" s="17">
        <f t="shared" si="3"/>
        <v>6.9266837169650461</v>
      </c>
      <c r="K31" s="6">
        <v>12</v>
      </c>
      <c r="L31" s="17">
        <f t="shared" si="4"/>
        <v>0.91340884179758863</v>
      </c>
      <c r="M31" s="6">
        <v>78</v>
      </c>
      <c r="N31" s="17">
        <f t="shared" si="5"/>
        <v>5.9371574716843254</v>
      </c>
    </row>
    <row r="32" spans="1:14">
      <c r="A32" s="566" t="s">
        <v>38</v>
      </c>
      <c r="B32" s="561">
        <f>B33</f>
        <v>25036</v>
      </c>
      <c r="C32" s="561">
        <f>SUM(C33)</f>
        <v>30.5</v>
      </c>
      <c r="D32" s="562">
        <f t="shared" si="0"/>
        <v>12.182457261543378</v>
      </c>
      <c r="E32" s="561">
        <f>SUM(E33)</f>
        <v>14</v>
      </c>
      <c r="F32" s="562">
        <f t="shared" si="1"/>
        <v>5.5919475954625346</v>
      </c>
      <c r="G32" s="561">
        <f>SUM(G33)</f>
        <v>0</v>
      </c>
      <c r="H32" s="562">
        <f t="shared" si="2"/>
        <v>0</v>
      </c>
      <c r="I32" s="561">
        <f>SUM(I33)</f>
        <v>12</v>
      </c>
      <c r="J32" s="562">
        <f t="shared" si="3"/>
        <v>4.7930979389678861</v>
      </c>
      <c r="K32" s="561">
        <f>SUM(K33)</f>
        <v>2</v>
      </c>
      <c r="L32" s="562">
        <f t="shared" si="4"/>
        <v>0.79884965649464768</v>
      </c>
      <c r="M32" s="561">
        <f>SUM(M33)</f>
        <v>16</v>
      </c>
      <c r="N32" s="562">
        <f t="shared" si="5"/>
        <v>6.3907972519571814</v>
      </c>
    </row>
    <row r="33" spans="1:14">
      <c r="A33" s="493" t="s">
        <v>40</v>
      </c>
      <c r="B33" s="505">
        <v>25036</v>
      </c>
      <c r="C33" s="505">
        <v>30.5</v>
      </c>
      <c r="D33" s="17">
        <f t="shared" si="0"/>
        <v>12.182457261543378</v>
      </c>
      <c r="E33" s="6">
        <v>14</v>
      </c>
      <c r="F33" s="17">
        <f t="shared" si="1"/>
        <v>5.5919475954625346</v>
      </c>
      <c r="G33" s="6">
        <v>0</v>
      </c>
      <c r="H33" s="17">
        <f t="shared" si="2"/>
        <v>0</v>
      </c>
      <c r="I33" s="6">
        <v>12</v>
      </c>
      <c r="J33" s="17">
        <f t="shared" si="3"/>
        <v>4.7930979389678861</v>
      </c>
      <c r="K33" s="6">
        <v>2</v>
      </c>
      <c r="L33" s="17">
        <f t="shared" si="4"/>
        <v>0.79884965649464768</v>
      </c>
      <c r="M33" s="506">
        <v>16</v>
      </c>
      <c r="N33" s="17">
        <f t="shared" si="5"/>
        <v>6.3907972519571814</v>
      </c>
    </row>
    <row r="34" spans="1:14" ht="11.25" customHeight="1">
      <c r="A34" s="567" t="s">
        <v>41</v>
      </c>
      <c r="B34" s="570">
        <v>33149</v>
      </c>
      <c r="C34" s="570">
        <v>1</v>
      </c>
      <c r="D34" s="562">
        <f t="shared" si="0"/>
        <v>0.30166822528583065</v>
      </c>
      <c r="E34" s="570">
        <v>1</v>
      </c>
      <c r="F34" s="562">
        <f t="shared" si="1"/>
        <v>0.30166822528583065</v>
      </c>
      <c r="G34" s="570">
        <v>0</v>
      </c>
      <c r="H34" s="562">
        <f t="shared" si="2"/>
        <v>0</v>
      </c>
      <c r="I34" s="570">
        <v>1</v>
      </c>
      <c r="J34" s="562">
        <f t="shared" si="3"/>
        <v>0.30166822528583065</v>
      </c>
      <c r="K34" s="570">
        <v>0</v>
      </c>
      <c r="L34" s="562">
        <f t="shared" si="4"/>
        <v>0</v>
      </c>
      <c r="M34" s="570">
        <v>1</v>
      </c>
      <c r="N34" s="562">
        <f t="shared" si="5"/>
        <v>0.30166822528583065</v>
      </c>
    </row>
    <row r="35" spans="1:14" ht="22.5" customHeight="1">
      <c r="A35" s="1088" t="s">
        <v>717</v>
      </c>
      <c r="B35" s="1088"/>
      <c r="C35" s="1088"/>
      <c r="D35" s="1088"/>
      <c r="E35" s="1088"/>
      <c r="F35" s="1088"/>
      <c r="G35" s="1088"/>
      <c r="H35" s="1088"/>
      <c r="I35" s="1088"/>
      <c r="J35" s="1088"/>
      <c r="K35" s="1088"/>
      <c r="L35" s="1088"/>
      <c r="M35" s="335"/>
      <c r="N35" s="61"/>
    </row>
    <row r="36" spans="1:14" ht="11.25" customHeight="1">
      <c r="A36" s="1256" t="s">
        <v>599</v>
      </c>
      <c r="B36" s="1256"/>
      <c r="C36" s="1256"/>
      <c r="D36" s="1256"/>
      <c r="E36" s="1256"/>
      <c r="F36" s="1256"/>
      <c r="G36" s="1256"/>
      <c r="H36" s="1256"/>
      <c r="I36" s="1256"/>
      <c r="J36" s="1256"/>
      <c r="K36" s="1256"/>
      <c r="L36" s="1256"/>
      <c r="M36" s="335"/>
      <c r="N36" s="61"/>
    </row>
    <row r="37" spans="1:14" ht="25.5" customHeight="1">
      <c r="A37" s="1088" t="s">
        <v>1547</v>
      </c>
      <c r="B37" s="1088"/>
      <c r="C37" s="1088"/>
      <c r="D37" s="1088"/>
      <c r="E37" s="1088"/>
      <c r="F37" s="1088"/>
      <c r="G37" s="1088"/>
      <c r="H37" s="1088"/>
      <c r="I37" s="1088"/>
      <c r="J37" s="1088"/>
      <c r="K37" s="1088"/>
      <c r="L37" s="1088"/>
      <c r="M37" s="1088"/>
      <c r="N37" s="1088"/>
    </row>
    <row r="38" spans="1:14" ht="11.25" customHeight="1">
      <c r="A38" s="347"/>
      <c r="B38" s="335"/>
      <c r="C38" s="335"/>
      <c r="D38" s="61"/>
      <c r="E38" s="335"/>
      <c r="F38" s="61"/>
      <c r="G38" s="335"/>
      <c r="H38" s="61"/>
      <c r="I38" s="335"/>
      <c r="J38" s="61"/>
      <c r="K38" s="335"/>
      <c r="L38" s="61"/>
      <c r="M38" s="335"/>
      <c r="N38" s="61"/>
    </row>
    <row r="39" spans="1:14" ht="54" customHeight="1">
      <c r="A39" s="1192" t="s">
        <v>606</v>
      </c>
      <c r="B39" s="1192"/>
      <c r="C39" s="1192"/>
      <c r="D39" s="1192"/>
      <c r="E39" s="1192"/>
      <c r="F39" s="1192"/>
      <c r="G39" s="1192"/>
      <c r="H39" s="1192"/>
      <c r="I39" s="1192"/>
      <c r="J39" s="1192"/>
      <c r="K39" s="1192"/>
      <c r="L39" s="1192"/>
      <c r="M39" s="1192"/>
      <c r="N39" s="1192"/>
    </row>
  </sheetData>
  <mergeCells count="12">
    <mergeCell ref="A1:N1"/>
    <mergeCell ref="M3:N3"/>
    <mergeCell ref="A39:N39"/>
    <mergeCell ref="A3:A4"/>
    <mergeCell ref="C3:D3"/>
    <mergeCell ref="E3:F3"/>
    <mergeCell ref="G3:H3"/>
    <mergeCell ref="I3:J3"/>
    <mergeCell ref="K3:L3"/>
    <mergeCell ref="A35:L35"/>
    <mergeCell ref="A36:L36"/>
    <mergeCell ref="A37:N37"/>
  </mergeCells>
  <hyperlinks>
    <hyperlink ref="O1" location="INDICE!A114" display="INDICE"/>
  </hyperlinks>
  <printOptions horizontalCentered="1"/>
  <pageMargins left="0.51181102362204722" right="0.51181102362204722" top="1.1023622047244095" bottom="0.51181102362204722" header="0.11811023622047245" footer="0.23622047244094491"/>
  <pageSetup paperSize="9" scale="74" firstPageNumber="138" orientation="landscape" useFirstPageNumber="1" r:id="rId1"/>
  <headerFooter scaleWithDoc="0">
    <oddHeader>&amp;C&amp;G</oddHeader>
    <oddFooter>&amp;C&amp;12 &amp;P</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O39"/>
  <sheetViews>
    <sheetView showGridLines="0" zoomScale="90" zoomScaleNormal="90" zoomScalePageLayoutView="80" workbookViewId="0">
      <selection activeCell="Q2" sqref="Q2"/>
    </sheetView>
  </sheetViews>
  <sheetFormatPr baseColWidth="10" defaultRowHeight="15"/>
  <cols>
    <col min="1" max="1" width="31.28515625" style="60" customWidth="1"/>
    <col min="2" max="3" width="11.42578125" style="336"/>
    <col min="4" max="4" width="11.42578125" style="60"/>
    <col min="5" max="5" width="11.42578125" style="336"/>
    <col min="6" max="6" width="11.42578125" style="60"/>
    <col min="7" max="7" width="11.42578125" style="336"/>
    <col min="8" max="8" width="11.42578125" style="60"/>
    <col min="9" max="9" width="11.42578125" style="336"/>
    <col min="10" max="10" width="11.85546875" style="60" customWidth="1"/>
    <col min="11" max="11" width="11.85546875" style="336" customWidth="1"/>
    <col min="12" max="12" width="11.85546875" style="60" customWidth="1"/>
    <col min="13" max="13" width="11.85546875" style="336" customWidth="1"/>
    <col min="14" max="14" width="11.85546875" style="60" customWidth="1"/>
  </cols>
  <sheetData>
    <row r="1" spans="1:15" ht="50.25" customHeight="1">
      <c r="A1" s="1084" t="s">
        <v>1185</v>
      </c>
      <c r="B1" s="1084"/>
      <c r="C1" s="1084"/>
      <c r="D1" s="1084"/>
      <c r="E1" s="1084"/>
      <c r="F1" s="1084"/>
      <c r="G1" s="1084"/>
      <c r="H1" s="1084"/>
      <c r="I1" s="1084"/>
      <c r="J1" s="1084"/>
      <c r="K1" s="1084"/>
      <c r="L1" s="1084"/>
      <c r="M1" s="1084"/>
      <c r="N1" s="1084"/>
      <c r="O1" s="264" t="s">
        <v>577</v>
      </c>
    </row>
    <row r="2" spans="1:15" ht="6" customHeight="1">
      <c r="A2" s="2"/>
      <c r="B2" s="370"/>
      <c r="C2" s="370"/>
      <c r="D2" s="371"/>
      <c r="E2" s="370"/>
      <c r="F2" s="371"/>
      <c r="G2" s="370"/>
      <c r="H2" s="371"/>
      <c r="I2" s="370"/>
      <c r="J2" s="371"/>
      <c r="K2" s="370"/>
      <c r="L2" s="371"/>
      <c r="M2" s="370"/>
      <c r="N2" s="371"/>
    </row>
    <row r="3" spans="1:15" ht="25.5" customHeight="1">
      <c r="A3" s="1087" t="s">
        <v>0</v>
      </c>
      <c r="B3" s="384" t="s">
        <v>1</v>
      </c>
      <c r="C3" s="1085" t="s">
        <v>2</v>
      </c>
      <c r="D3" s="1085"/>
      <c r="E3" s="1085" t="s">
        <v>3</v>
      </c>
      <c r="F3" s="1085"/>
      <c r="G3" s="1085" t="s">
        <v>4</v>
      </c>
      <c r="H3" s="1085"/>
      <c r="I3" s="1085" t="s">
        <v>5</v>
      </c>
      <c r="J3" s="1085"/>
      <c r="K3" s="1085" t="s">
        <v>6</v>
      </c>
      <c r="L3" s="1085"/>
      <c r="M3" s="1085" t="s">
        <v>7</v>
      </c>
      <c r="N3" s="1085"/>
    </row>
    <row r="4" spans="1:15" ht="36" customHeight="1">
      <c r="A4" s="1255"/>
      <c r="B4" s="558" t="s">
        <v>8</v>
      </c>
      <c r="C4" s="558" t="s">
        <v>9</v>
      </c>
      <c r="D4" s="559" t="s">
        <v>10</v>
      </c>
      <c r="E4" s="558" t="s">
        <v>9</v>
      </c>
      <c r="F4" s="559" t="s">
        <v>10</v>
      </c>
      <c r="G4" s="558" t="s">
        <v>9</v>
      </c>
      <c r="H4" s="559" t="s">
        <v>10</v>
      </c>
      <c r="I4" s="558" t="s">
        <v>9</v>
      </c>
      <c r="J4" s="559" t="s">
        <v>10</v>
      </c>
      <c r="K4" s="558" t="s">
        <v>9</v>
      </c>
      <c r="L4" s="559" t="s">
        <v>10</v>
      </c>
      <c r="M4" s="558" t="s">
        <v>9</v>
      </c>
      <c r="N4" s="559" t="s">
        <v>10</v>
      </c>
    </row>
    <row r="5" spans="1:15">
      <c r="A5" s="490" t="s">
        <v>11</v>
      </c>
      <c r="B5" s="307">
        <f>B6+B18+B25+B32+B34</f>
        <v>15012228</v>
      </c>
      <c r="C5" s="307">
        <f>SUM(C6,C18,C25,C32,C34)</f>
        <v>19343.75</v>
      </c>
      <c r="D5" s="17">
        <f>C5/B5*10000</f>
        <v>12.885329212958929</v>
      </c>
      <c r="E5" s="307">
        <f>SUM(E6,E18,E25,E32,E34)</f>
        <v>3534</v>
      </c>
      <c r="F5" s="17">
        <f>E5/B5*10000</f>
        <v>2.354080953206946</v>
      </c>
      <c r="G5" s="307">
        <f>SUM(G6,G18,G25,G32,G34)</f>
        <v>523</v>
      </c>
      <c r="H5" s="17">
        <f>G5/B5*10000</f>
        <v>0.34838266511806243</v>
      </c>
      <c r="I5" s="307">
        <f>SUM(I6,I18,I25,I32,I34)</f>
        <v>11634</v>
      </c>
      <c r="J5" s="17">
        <f>I5/B5*10000</f>
        <v>7.7496824588595379</v>
      </c>
      <c r="K5" s="307">
        <f>SUM(K6,K18,K25,K32,K34)</f>
        <v>1861</v>
      </c>
      <c r="L5" s="17">
        <f>K5/B5*10000</f>
        <v>1.23965609901475</v>
      </c>
      <c r="M5" s="307">
        <f>SUM(M6,M18,M25,M32,M34)</f>
        <v>16270</v>
      </c>
      <c r="N5" s="17">
        <f>M5/B5*10000</f>
        <v>10.837831666292304</v>
      </c>
    </row>
    <row r="6" spans="1:15">
      <c r="A6" s="560" t="s">
        <v>12</v>
      </c>
      <c r="B6" s="561">
        <f>SUM(B7:B17)</f>
        <v>6736640</v>
      </c>
      <c r="C6" s="561">
        <f>SUM(C7:C17)</f>
        <v>9434.6999999999989</v>
      </c>
      <c r="D6" s="562">
        <f t="shared" ref="D6:D34" si="0">C6/B6*10000</f>
        <v>14.00505296408892</v>
      </c>
      <c r="E6" s="561">
        <f>SUM(E7:E17)</f>
        <v>1745</v>
      </c>
      <c r="F6" s="562">
        <f t="shared" ref="F6:F34" si="1">E6/B6*10000</f>
        <v>2.5903120843625307</v>
      </c>
      <c r="G6" s="561">
        <f>SUM(G7:G17)</f>
        <v>335</v>
      </c>
      <c r="H6" s="562">
        <f t="shared" ref="H6:H34" si="2">G6/B6*10000</f>
        <v>0.49728054341630251</v>
      </c>
      <c r="I6" s="561">
        <f>SUM(I7:I17)</f>
        <v>6909</v>
      </c>
      <c r="J6" s="562">
        <f t="shared" ref="J6:J34" si="3">I6/B6*10000</f>
        <v>10.255854550636521</v>
      </c>
      <c r="K6" s="561">
        <f>SUM(K7:K17)</f>
        <v>602</v>
      </c>
      <c r="L6" s="562">
        <f t="shared" ref="L6:L34" si="4">K6/B6*10000</f>
        <v>0.8936205586167586</v>
      </c>
      <c r="M6" s="561">
        <f>SUM(M7:M17)</f>
        <v>7290</v>
      </c>
      <c r="N6" s="562">
        <f t="shared" ref="N6:N34" si="5">M6/B6*10000</f>
        <v>10.821418392551777</v>
      </c>
    </row>
    <row r="7" spans="1:15">
      <c r="A7" s="491" t="s">
        <v>13</v>
      </c>
      <c r="B7" s="6">
        <v>739520</v>
      </c>
      <c r="C7" s="6">
        <v>1452.15</v>
      </c>
      <c r="D7" s="17">
        <f t="shared" si="0"/>
        <v>19.636385763738641</v>
      </c>
      <c r="E7" s="6">
        <v>225</v>
      </c>
      <c r="F7" s="17">
        <f t="shared" si="1"/>
        <v>3.0425140631761138</v>
      </c>
      <c r="G7" s="504">
        <v>51</v>
      </c>
      <c r="H7" s="17">
        <f t="shared" si="2"/>
        <v>0.68963652098658579</v>
      </c>
      <c r="I7" s="6">
        <v>743</v>
      </c>
      <c r="J7" s="17">
        <f t="shared" si="3"/>
        <v>10.047057550843789</v>
      </c>
      <c r="K7" s="6">
        <v>24</v>
      </c>
      <c r="L7" s="17">
        <f t="shared" si="4"/>
        <v>0.32453483340545214</v>
      </c>
      <c r="M7" s="6">
        <v>763</v>
      </c>
      <c r="N7" s="17">
        <f t="shared" si="5"/>
        <v>10.317503245348334</v>
      </c>
    </row>
    <row r="8" spans="1:15">
      <c r="A8" s="563" t="s">
        <v>14</v>
      </c>
      <c r="B8" s="569">
        <v>191631</v>
      </c>
      <c r="C8" s="569">
        <v>220.6</v>
      </c>
      <c r="D8" s="562">
        <f t="shared" si="0"/>
        <v>11.511707395984992</v>
      </c>
      <c r="E8" s="569">
        <v>76</v>
      </c>
      <c r="F8" s="562">
        <f t="shared" si="1"/>
        <v>3.9659554038751557</v>
      </c>
      <c r="G8" s="564">
        <v>10</v>
      </c>
      <c r="H8" s="562">
        <f t="shared" si="2"/>
        <v>0.52183623735199425</v>
      </c>
      <c r="I8" s="569">
        <v>237</v>
      </c>
      <c r="J8" s="562">
        <f t="shared" si="3"/>
        <v>12.367518825242264</v>
      </c>
      <c r="K8" s="569">
        <v>22</v>
      </c>
      <c r="L8" s="562">
        <f t="shared" si="4"/>
        <v>1.1480397221743872</v>
      </c>
      <c r="M8" s="569">
        <v>178</v>
      </c>
      <c r="N8" s="562">
        <f t="shared" si="5"/>
        <v>9.2886850248654973</v>
      </c>
    </row>
    <row r="9" spans="1:15">
      <c r="A9" s="491" t="s">
        <v>15</v>
      </c>
      <c r="B9" s="6">
        <v>235814</v>
      </c>
      <c r="C9" s="6">
        <v>302.39999999999998</v>
      </c>
      <c r="D9" s="17">
        <f t="shared" si="0"/>
        <v>12.823666109730549</v>
      </c>
      <c r="E9" s="6">
        <v>91</v>
      </c>
      <c r="F9" s="17">
        <f t="shared" si="1"/>
        <v>3.8589735978355821</v>
      </c>
      <c r="G9" s="504">
        <v>6</v>
      </c>
      <c r="H9" s="17">
        <f t="shared" si="2"/>
        <v>0.25443781963751094</v>
      </c>
      <c r="I9" s="6">
        <v>155</v>
      </c>
      <c r="J9" s="17">
        <f t="shared" si="3"/>
        <v>6.5729770073023657</v>
      </c>
      <c r="K9" s="6">
        <v>20</v>
      </c>
      <c r="L9" s="17">
        <f t="shared" si="4"/>
        <v>0.84812606545836966</v>
      </c>
      <c r="M9" s="6">
        <v>317</v>
      </c>
      <c r="N9" s="17">
        <f t="shared" si="5"/>
        <v>13.442798137515162</v>
      </c>
    </row>
    <row r="10" spans="1:15">
      <c r="A10" s="563" t="s">
        <v>16</v>
      </c>
      <c r="B10" s="569">
        <v>171746</v>
      </c>
      <c r="C10" s="569">
        <v>152.30000000000001</v>
      </c>
      <c r="D10" s="562">
        <f t="shared" si="0"/>
        <v>8.8677465559605473</v>
      </c>
      <c r="E10" s="569">
        <v>75</v>
      </c>
      <c r="F10" s="562">
        <f t="shared" si="1"/>
        <v>4.3669139310376952</v>
      </c>
      <c r="G10" s="564">
        <v>7</v>
      </c>
      <c r="H10" s="562">
        <f t="shared" si="2"/>
        <v>0.4075786335635182</v>
      </c>
      <c r="I10" s="569">
        <v>148</v>
      </c>
      <c r="J10" s="562">
        <f t="shared" si="3"/>
        <v>8.6173768239143858</v>
      </c>
      <c r="K10" s="569">
        <v>38</v>
      </c>
      <c r="L10" s="562">
        <f t="shared" si="4"/>
        <v>2.2125697250590988</v>
      </c>
      <c r="M10" s="569">
        <v>135</v>
      </c>
      <c r="N10" s="562">
        <f t="shared" si="5"/>
        <v>7.8604450758678519</v>
      </c>
    </row>
    <row r="11" spans="1:15">
      <c r="A11" s="491" t="s">
        <v>17</v>
      </c>
      <c r="B11" s="6">
        <v>424663</v>
      </c>
      <c r="C11" s="6">
        <v>376.3</v>
      </c>
      <c r="D11" s="17">
        <f t="shared" si="0"/>
        <v>8.8611440130173804</v>
      </c>
      <c r="E11" s="6">
        <v>93</v>
      </c>
      <c r="F11" s="17">
        <f t="shared" si="1"/>
        <v>2.1899718129434396</v>
      </c>
      <c r="G11" s="504">
        <v>11</v>
      </c>
      <c r="H11" s="17">
        <f t="shared" si="2"/>
        <v>0.25902892411158962</v>
      </c>
      <c r="I11" s="6">
        <v>211</v>
      </c>
      <c r="J11" s="17">
        <f t="shared" si="3"/>
        <v>4.9686457261404922</v>
      </c>
      <c r="K11" s="6">
        <v>54</v>
      </c>
      <c r="L11" s="17">
        <f t="shared" si="4"/>
        <v>1.2715965365478037</v>
      </c>
      <c r="M11" s="6">
        <v>297</v>
      </c>
      <c r="N11" s="17">
        <f t="shared" si="5"/>
        <v>6.9937809510129201</v>
      </c>
    </row>
    <row r="12" spans="1:15">
      <c r="A12" s="563" t="s">
        <v>18</v>
      </c>
      <c r="B12" s="569">
        <v>476255</v>
      </c>
      <c r="C12" s="569">
        <v>534.4</v>
      </c>
      <c r="D12" s="562">
        <f t="shared" si="0"/>
        <v>11.220879570818154</v>
      </c>
      <c r="E12" s="569">
        <v>134</v>
      </c>
      <c r="F12" s="562">
        <f t="shared" si="1"/>
        <v>2.8136187546587439</v>
      </c>
      <c r="G12" s="564">
        <v>19</v>
      </c>
      <c r="H12" s="562">
        <f t="shared" si="2"/>
        <v>0.39894594282474727</v>
      </c>
      <c r="I12" s="569">
        <v>389</v>
      </c>
      <c r="J12" s="562">
        <f t="shared" si="3"/>
        <v>8.1678932504645623</v>
      </c>
      <c r="K12" s="569">
        <v>44</v>
      </c>
      <c r="L12" s="562">
        <f t="shared" si="4"/>
        <v>0.92387481496257262</v>
      </c>
      <c r="M12" s="569">
        <v>414</v>
      </c>
      <c r="N12" s="562">
        <f t="shared" si="5"/>
        <v>8.6928221226023883</v>
      </c>
    </row>
    <row r="13" spans="1:15">
      <c r="A13" s="491" t="s">
        <v>19</v>
      </c>
      <c r="B13" s="6">
        <v>413657</v>
      </c>
      <c r="C13" s="6">
        <v>421.85</v>
      </c>
      <c r="D13" s="17">
        <f t="shared" si="0"/>
        <v>10.198062646105349</v>
      </c>
      <c r="E13" s="6">
        <v>102</v>
      </c>
      <c r="F13" s="17">
        <f t="shared" si="1"/>
        <v>2.4658110463499949</v>
      </c>
      <c r="G13" s="504">
        <v>11</v>
      </c>
      <c r="H13" s="17">
        <f t="shared" si="2"/>
        <v>0.26592079911617594</v>
      </c>
      <c r="I13" s="6">
        <v>449</v>
      </c>
      <c r="J13" s="17">
        <f t="shared" si="3"/>
        <v>10.854403527560272</v>
      </c>
      <c r="K13" s="6">
        <v>35</v>
      </c>
      <c r="L13" s="17">
        <f t="shared" si="4"/>
        <v>0.8461116335514689</v>
      </c>
      <c r="M13" s="6">
        <v>342</v>
      </c>
      <c r="N13" s="17">
        <f t="shared" si="5"/>
        <v>8.2677193907029256</v>
      </c>
    </row>
    <row r="14" spans="1:15">
      <c r="A14" s="563" t="s">
        <v>20</v>
      </c>
      <c r="B14" s="569">
        <v>467671</v>
      </c>
      <c r="C14" s="569">
        <v>850.1</v>
      </c>
      <c r="D14" s="562">
        <f t="shared" si="0"/>
        <v>18.177308406978412</v>
      </c>
      <c r="E14" s="569">
        <v>138</v>
      </c>
      <c r="F14" s="562">
        <f t="shared" si="1"/>
        <v>2.950792330505847</v>
      </c>
      <c r="G14" s="564">
        <v>21</v>
      </c>
      <c r="H14" s="562">
        <f t="shared" si="2"/>
        <v>0.44903361551175935</v>
      </c>
      <c r="I14" s="569">
        <v>426</v>
      </c>
      <c r="J14" s="562">
        <f t="shared" si="3"/>
        <v>9.1089676289528327</v>
      </c>
      <c r="K14" s="569">
        <v>19</v>
      </c>
      <c r="L14" s="562">
        <f t="shared" si="4"/>
        <v>0.40626850927254415</v>
      </c>
      <c r="M14" s="569">
        <v>606</v>
      </c>
      <c r="N14" s="562">
        <f t="shared" si="5"/>
        <v>12.957827190482197</v>
      </c>
    </row>
    <row r="15" spans="1:15">
      <c r="A15" s="491" t="s">
        <v>21</v>
      </c>
      <c r="B15" s="6">
        <v>2667953</v>
      </c>
      <c r="C15" s="6">
        <v>4163.45</v>
      </c>
      <c r="D15" s="17">
        <f t="shared" si="0"/>
        <v>15.605409840428223</v>
      </c>
      <c r="E15" s="6">
        <v>659</v>
      </c>
      <c r="F15" s="17">
        <f t="shared" si="1"/>
        <v>2.4700585055283959</v>
      </c>
      <c r="G15" s="504">
        <v>175</v>
      </c>
      <c r="H15" s="17">
        <f t="shared" si="2"/>
        <v>0.65593359403257856</v>
      </c>
      <c r="I15" s="6">
        <v>3676</v>
      </c>
      <c r="J15" s="17">
        <f t="shared" si="3"/>
        <v>13.77835366665005</v>
      </c>
      <c r="K15" s="6">
        <v>262</v>
      </c>
      <c r="L15" s="17">
        <f t="shared" si="4"/>
        <v>0.98202629506591754</v>
      </c>
      <c r="M15" s="6">
        <v>3519</v>
      </c>
      <c r="N15" s="17">
        <f t="shared" si="5"/>
        <v>13.189887528003679</v>
      </c>
    </row>
    <row r="16" spans="1:15">
      <c r="A16" s="563" t="s">
        <v>22</v>
      </c>
      <c r="B16" s="569">
        <v>524048</v>
      </c>
      <c r="C16" s="569">
        <v>640.54999999999995</v>
      </c>
      <c r="D16" s="562">
        <f t="shared" si="0"/>
        <v>12.223116966384758</v>
      </c>
      <c r="E16" s="569">
        <v>121</v>
      </c>
      <c r="F16" s="562">
        <f t="shared" si="1"/>
        <v>2.3089487985833359</v>
      </c>
      <c r="G16" s="564">
        <v>19</v>
      </c>
      <c r="H16" s="562">
        <f t="shared" si="2"/>
        <v>0.36256220804201145</v>
      </c>
      <c r="I16" s="569">
        <v>360</v>
      </c>
      <c r="J16" s="562">
        <f t="shared" si="3"/>
        <v>6.8695997313223218</v>
      </c>
      <c r="K16" s="569">
        <v>58</v>
      </c>
      <c r="L16" s="562">
        <f t="shared" si="4"/>
        <v>1.1067688456019296</v>
      </c>
      <c r="M16" s="569">
        <v>463</v>
      </c>
      <c r="N16" s="562">
        <f t="shared" si="5"/>
        <v>8.8350685433395419</v>
      </c>
    </row>
    <row r="17" spans="1:14">
      <c r="A17" s="491" t="s">
        <v>23</v>
      </c>
      <c r="B17" s="6">
        <v>423682</v>
      </c>
      <c r="C17" s="6">
        <v>320.60000000000002</v>
      </c>
      <c r="D17" s="17">
        <f t="shared" si="0"/>
        <v>7.5669960017182705</v>
      </c>
      <c r="E17" s="6">
        <v>31</v>
      </c>
      <c r="F17" s="17">
        <f t="shared" si="1"/>
        <v>0.7316808360987721</v>
      </c>
      <c r="G17" s="504">
        <v>5</v>
      </c>
      <c r="H17" s="17">
        <f t="shared" si="2"/>
        <v>0.11801303808044714</v>
      </c>
      <c r="I17" s="6">
        <v>115</v>
      </c>
      <c r="J17" s="17">
        <f t="shared" si="3"/>
        <v>2.7142998758502843</v>
      </c>
      <c r="K17" s="6">
        <v>26</v>
      </c>
      <c r="L17" s="17">
        <f t="shared" si="4"/>
        <v>0.61366779801832505</v>
      </c>
      <c r="M17" s="6">
        <v>256</v>
      </c>
      <c r="N17" s="17">
        <f t="shared" si="5"/>
        <v>6.0422675497188925</v>
      </c>
    </row>
    <row r="18" spans="1:14">
      <c r="A18" s="560" t="s">
        <v>24</v>
      </c>
      <c r="B18" s="561">
        <f>SUM(B19:B24)</f>
        <v>7455097</v>
      </c>
      <c r="C18" s="561">
        <f>SUM(C19:C24)</f>
        <v>8908.1</v>
      </c>
      <c r="D18" s="562">
        <f t="shared" si="0"/>
        <v>11.949006163165953</v>
      </c>
      <c r="E18" s="561">
        <f>SUM(E19:E24)</f>
        <v>1385</v>
      </c>
      <c r="F18" s="562">
        <f t="shared" si="1"/>
        <v>1.8577893755104729</v>
      </c>
      <c r="G18" s="561">
        <f>SUM(G19:G24)</f>
        <v>167</v>
      </c>
      <c r="H18" s="562">
        <f t="shared" si="2"/>
        <v>0.22400781639729167</v>
      </c>
      <c r="I18" s="561">
        <f>SUM(I19:I24)</f>
        <v>4032</v>
      </c>
      <c r="J18" s="562">
        <f t="shared" si="3"/>
        <v>5.4083803336160479</v>
      </c>
      <c r="K18" s="561">
        <f>SUM(K19:K24)</f>
        <v>1164</v>
      </c>
      <c r="L18" s="562">
        <f t="shared" si="4"/>
        <v>1.5613478939308234</v>
      </c>
      <c r="M18" s="561">
        <f>SUM(M19:M24)</f>
        <v>8244</v>
      </c>
      <c r="N18" s="562">
        <f t="shared" si="5"/>
        <v>11.058206217839956</v>
      </c>
    </row>
    <row r="19" spans="1:14">
      <c r="A19" s="491" t="s">
        <v>25</v>
      </c>
      <c r="B19" s="6">
        <v>624860</v>
      </c>
      <c r="C19" s="6">
        <v>786.75</v>
      </c>
      <c r="D19" s="17">
        <f t="shared" si="0"/>
        <v>12.590820343757001</v>
      </c>
      <c r="E19" s="6">
        <v>145</v>
      </c>
      <c r="F19" s="17">
        <f t="shared" si="1"/>
        <v>2.3205197964344011</v>
      </c>
      <c r="G19" s="6">
        <v>16</v>
      </c>
      <c r="H19" s="17">
        <f t="shared" si="2"/>
        <v>0.25605735684793396</v>
      </c>
      <c r="I19" s="6">
        <v>331</v>
      </c>
      <c r="J19" s="17">
        <f t="shared" si="3"/>
        <v>5.2971865697916334</v>
      </c>
      <c r="K19" s="6">
        <v>84</v>
      </c>
      <c r="L19" s="17">
        <f t="shared" si="4"/>
        <v>1.3443011234516531</v>
      </c>
      <c r="M19" s="6">
        <v>604</v>
      </c>
      <c r="N19" s="17">
        <f t="shared" si="5"/>
        <v>9.6661652210095053</v>
      </c>
    </row>
    <row r="20" spans="1:14">
      <c r="A20" s="563" t="s">
        <v>26</v>
      </c>
      <c r="B20" s="569">
        <v>507408</v>
      </c>
      <c r="C20" s="569">
        <v>410.8</v>
      </c>
      <c r="D20" s="562">
        <f t="shared" si="0"/>
        <v>8.0960489389209478</v>
      </c>
      <c r="E20" s="569">
        <v>107</v>
      </c>
      <c r="F20" s="562">
        <f t="shared" si="1"/>
        <v>2.1087566613060891</v>
      </c>
      <c r="G20" s="569">
        <v>10</v>
      </c>
      <c r="H20" s="562">
        <f t="shared" si="2"/>
        <v>0.19708006180430737</v>
      </c>
      <c r="I20" s="569">
        <v>228</v>
      </c>
      <c r="J20" s="562">
        <f t="shared" si="3"/>
        <v>4.493425409138208</v>
      </c>
      <c r="K20" s="569">
        <v>90</v>
      </c>
      <c r="L20" s="562">
        <f t="shared" si="4"/>
        <v>1.7737205562387666</v>
      </c>
      <c r="M20" s="569">
        <v>396</v>
      </c>
      <c r="N20" s="562">
        <f t="shared" si="5"/>
        <v>7.8043704474505722</v>
      </c>
    </row>
    <row r="21" spans="1:14">
      <c r="A21" s="491" t="s">
        <v>27</v>
      </c>
      <c r="B21" s="6">
        <v>3778720</v>
      </c>
      <c r="C21" s="6">
        <v>5085.45</v>
      </c>
      <c r="D21" s="17">
        <f t="shared" si="0"/>
        <v>13.458128678494305</v>
      </c>
      <c r="E21" s="6">
        <v>646</v>
      </c>
      <c r="F21" s="17">
        <f t="shared" si="1"/>
        <v>1.7095736122284795</v>
      </c>
      <c r="G21" s="6">
        <v>118</v>
      </c>
      <c r="H21" s="17">
        <f t="shared" si="2"/>
        <v>0.31227505610365414</v>
      </c>
      <c r="I21" s="6">
        <v>2340</v>
      </c>
      <c r="J21" s="17">
        <f t="shared" si="3"/>
        <v>6.1925731464622942</v>
      </c>
      <c r="K21" s="6">
        <v>632</v>
      </c>
      <c r="L21" s="17">
        <f t="shared" si="4"/>
        <v>1.6725240293009271</v>
      </c>
      <c r="M21" s="6">
        <v>5155</v>
      </c>
      <c r="N21" s="17">
        <f t="shared" si="5"/>
        <v>13.642185713680824</v>
      </c>
    </row>
    <row r="22" spans="1:14">
      <c r="A22" s="563" t="s">
        <v>28</v>
      </c>
      <c r="B22" s="569">
        <v>805514</v>
      </c>
      <c r="C22" s="569">
        <v>839.25</v>
      </c>
      <c r="D22" s="562">
        <f t="shared" si="0"/>
        <v>10.418813329128978</v>
      </c>
      <c r="E22" s="569">
        <v>160</v>
      </c>
      <c r="F22" s="562">
        <f t="shared" si="1"/>
        <v>1.9863093627174699</v>
      </c>
      <c r="G22" s="569">
        <v>10</v>
      </c>
      <c r="H22" s="562">
        <f t="shared" si="2"/>
        <v>0.12414433516984187</v>
      </c>
      <c r="I22" s="569">
        <v>252</v>
      </c>
      <c r="J22" s="562">
        <f t="shared" si="3"/>
        <v>3.1284372462800154</v>
      </c>
      <c r="K22" s="569">
        <v>133</v>
      </c>
      <c r="L22" s="562">
        <f t="shared" si="4"/>
        <v>1.6511196577588969</v>
      </c>
      <c r="M22" s="569">
        <v>546</v>
      </c>
      <c r="N22" s="562">
        <f t="shared" si="5"/>
        <v>6.778280700273366</v>
      </c>
    </row>
    <row r="23" spans="1:14">
      <c r="A23" s="491" t="s">
        <v>29</v>
      </c>
      <c r="B23" s="6">
        <v>1420348</v>
      </c>
      <c r="C23" s="6">
        <v>1507.4</v>
      </c>
      <c r="D23" s="17">
        <f t="shared" si="0"/>
        <v>10.612892051807023</v>
      </c>
      <c r="E23" s="6">
        <v>271</v>
      </c>
      <c r="F23" s="17">
        <f t="shared" si="1"/>
        <v>1.9079831139974146</v>
      </c>
      <c r="G23" s="6">
        <v>9</v>
      </c>
      <c r="H23" s="17">
        <f t="shared" si="2"/>
        <v>6.3364752863382778E-2</v>
      </c>
      <c r="I23" s="6">
        <v>807</v>
      </c>
      <c r="J23" s="17">
        <f t="shared" si="3"/>
        <v>5.6817061734166554</v>
      </c>
      <c r="K23" s="6">
        <v>161</v>
      </c>
      <c r="L23" s="17">
        <f t="shared" si="4"/>
        <v>1.1335250234449585</v>
      </c>
      <c r="M23" s="6">
        <v>1390</v>
      </c>
      <c r="N23" s="17">
        <f t="shared" si="5"/>
        <v>9.7863340533446745</v>
      </c>
    </row>
    <row r="24" spans="1:14">
      <c r="A24" s="563" t="s">
        <v>30</v>
      </c>
      <c r="B24" s="569">
        <v>318247</v>
      </c>
      <c r="C24" s="569">
        <v>278.45</v>
      </c>
      <c r="D24" s="562">
        <f t="shared" si="0"/>
        <v>8.7494933180831236</v>
      </c>
      <c r="E24" s="569">
        <v>56</v>
      </c>
      <c r="F24" s="562">
        <f t="shared" si="1"/>
        <v>1.7596395252743937</v>
      </c>
      <c r="G24" s="569">
        <v>4</v>
      </c>
      <c r="H24" s="562">
        <f t="shared" si="2"/>
        <v>0.12568853751959955</v>
      </c>
      <c r="I24" s="569">
        <v>74</v>
      </c>
      <c r="J24" s="562">
        <f t="shared" si="3"/>
        <v>2.3252379441125917</v>
      </c>
      <c r="K24" s="569">
        <v>64</v>
      </c>
      <c r="L24" s="562">
        <f t="shared" si="4"/>
        <v>2.0110166003135928</v>
      </c>
      <c r="M24" s="569">
        <v>153</v>
      </c>
      <c r="N24" s="562">
        <f t="shared" si="5"/>
        <v>4.8075865601246832</v>
      </c>
    </row>
    <row r="25" spans="1:14">
      <c r="A25" s="490" t="s">
        <v>31</v>
      </c>
      <c r="B25" s="307">
        <f>SUM(B26:B31)</f>
        <v>760853</v>
      </c>
      <c r="C25" s="307">
        <f>SUM(C26:C31)</f>
        <v>957.95</v>
      </c>
      <c r="D25" s="17">
        <f t="shared" si="0"/>
        <v>12.590474112607822</v>
      </c>
      <c r="E25" s="307">
        <f>SUM(E26:E31)</f>
        <v>385</v>
      </c>
      <c r="F25" s="17">
        <f t="shared" si="1"/>
        <v>5.0601101658270382</v>
      </c>
      <c r="G25" s="307">
        <f>SUM(G26:G31)</f>
        <v>21</v>
      </c>
      <c r="H25" s="17">
        <f t="shared" si="2"/>
        <v>0.27600600904511119</v>
      </c>
      <c r="I25" s="307">
        <f>SUM(I26:I31)</f>
        <v>681</v>
      </c>
      <c r="J25" s="17">
        <f t="shared" si="3"/>
        <v>8.9504805790343216</v>
      </c>
      <c r="K25" s="307">
        <f>SUM(K26:K31)</f>
        <v>93</v>
      </c>
      <c r="L25" s="17">
        <f t="shared" si="4"/>
        <v>1.222312325771207</v>
      </c>
      <c r="M25" s="307">
        <f>SUM(M26:M31)</f>
        <v>718</v>
      </c>
      <c r="N25" s="17">
        <f t="shared" si="5"/>
        <v>9.4367768806852315</v>
      </c>
    </row>
    <row r="26" spans="1:14">
      <c r="A26" s="565" t="s">
        <v>32</v>
      </c>
      <c r="B26" s="569">
        <v>153163</v>
      </c>
      <c r="C26" s="569">
        <v>236.8</v>
      </c>
      <c r="D26" s="562">
        <f t="shared" si="0"/>
        <v>15.460653029778733</v>
      </c>
      <c r="E26" s="569">
        <v>87</v>
      </c>
      <c r="F26" s="562">
        <f t="shared" si="1"/>
        <v>5.6802230303663412</v>
      </c>
      <c r="G26" s="569">
        <v>3</v>
      </c>
      <c r="H26" s="562">
        <f t="shared" si="2"/>
        <v>0.19586975966780487</v>
      </c>
      <c r="I26" s="569">
        <v>170</v>
      </c>
      <c r="J26" s="562">
        <f t="shared" si="3"/>
        <v>11.09928638117561</v>
      </c>
      <c r="K26" s="569">
        <v>8</v>
      </c>
      <c r="L26" s="562">
        <f t="shared" si="4"/>
        <v>0.52231935911414629</v>
      </c>
      <c r="M26" s="569">
        <v>208</v>
      </c>
      <c r="N26" s="562">
        <f t="shared" si="5"/>
        <v>13.580303336967805</v>
      </c>
    </row>
    <row r="27" spans="1:14">
      <c r="A27" s="493" t="s">
        <v>33</v>
      </c>
      <c r="B27" s="6">
        <v>106953</v>
      </c>
      <c r="C27" s="6">
        <v>144.55000000000001</v>
      </c>
      <c r="D27" s="17">
        <f t="shared" si="0"/>
        <v>13.515282413770535</v>
      </c>
      <c r="E27" s="6">
        <v>70</v>
      </c>
      <c r="F27" s="17">
        <f t="shared" si="1"/>
        <v>6.5449309509784674</v>
      </c>
      <c r="G27" s="6">
        <v>3</v>
      </c>
      <c r="H27" s="17">
        <f t="shared" si="2"/>
        <v>0.28049704075622001</v>
      </c>
      <c r="I27" s="6">
        <v>127</v>
      </c>
      <c r="J27" s="17">
        <f t="shared" si="3"/>
        <v>11.874374725346648</v>
      </c>
      <c r="K27" s="6">
        <v>20</v>
      </c>
      <c r="L27" s="17">
        <f t="shared" si="4"/>
        <v>1.8699802717081335</v>
      </c>
      <c r="M27" s="6">
        <v>93</v>
      </c>
      <c r="N27" s="17">
        <f t="shared" si="5"/>
        <v>8.69540826344282</v>
      </c>
    </row>
    <row r="28" spans="1:14">
      <c r="A28" s="565" t="s">
        <v>34</v>
      </c>
      <c r="B28" s="569">
        <v>86470</v>
      </c>
      <c r="C28" s="569">
        <v>141.9</v>
      </c>
      <c r="D28" s="562">
        <f t="shared" si="0"/>
        <v>16.410315716433448</v>
      </c>
      <c r="E28" s="569">
        <v>73</v>
      </c>
      <c r="F28" s="562">
        <f t="shared" si="1"/>
        <v>8.4422343009136114</v>
      </c>
      <c r="G28" s="569">
        <v>6</v>
      </c>
      <c r="H28" s="562">
        <f t="shared" si="2"/>
        <v>0.69388227130796798</v>
      </c>
      <c r="I28" s="569">
        <v>94</v>
      </c>
      <c r="J28" s="562">
        <f t="shared" si="3"/>
        <v>10.8708222504915</v>
      </c>
      <c r="K28" s="569">
        <v>23</v>
      </c>
      <c r="L28" s="562">
        <f t="shared" si="4"/>
        <v>2.6598820400138776</v>
      </c>
      <c r="M28" s="569">
        <v>113</v>
      </c>
      <c r="N28" s="562">
        <f t="shared" si="5"/>
        <v>13.068116109633399</v>
      </c>
    </row>
    <row r="29" spans="1:14">
      <c r="A29" s="493" t="s">
        <v>35</v>
      </c>
      <c r="B29" s="6">
        <v>95194</v>
      </c>
      <c r="C29" s="6">
        <v>141.30000000000001</v>
      </c>
      <c r="D29" s="17">
        <f t="shared" si="0"/>
        <v>14.843372481458918</v>
      </c>
      <c r="E29" s="6">
        <v>46</v>
      </c>
      <c r="F29" s="17">
        <f t="shared" si="1"/>
        <v>4.8322373258818834</v>
      </c>
      <c r="G29" s="6">
        <v>1</v>
      </c>
      <c r="H29" s="17">
        <f t="shared" si="2"/>
        <v>0.10504863751917137</v>
      </c>
      <c r="I29" s="6">
        <v>92</v>
      </c>
      <c r="J29" s="17">
        <f t="shared" si="3"/>
        <v>9.6644746517637667</v>
      </c>
      <c r="K29" s="6">
        <v>5</v>
      </c>
      <c r="L29" s="17">
        <f t="shared" si="4"/>
        <v>0.52524318759585686</v>
      </c>
      <c r="M29" s="6">
        <v>101</v>
      </c>
      <c r="N29" s="17">
        <f t="shared" si="5"/>
        <v>10.60991238943631</v>
      </c>
    </row>
    <row r="30" spans="1:14">
      <c r="A30" s="565" t="s">
        <v>36</v>
      </c>
      <c r="B30" s="569">
        <v>181287</v>
      </c>
      <c r="C30" s="569">
        <v>162.6</v>
      </c>
      <c r="D30" s="562">
        <f t="shared" si="0"/>
        <v>8.9692035281073643</v>
      </c>
      <c r="E30" s="569">
        <v>56</v>
      </c>
      <c r="F30" s="562">
        <f t="shared" si="1"/>
        <v>3.0890245853260301</v>
      </c>
      <c r="G30" s="569">
        <v>3</v>
      </c>
      <c r="H30" s="562">
        <f t="shared" si="2"/>
        <v>0.1654834599281802</v>
      </c>
      <c r="I30" s="569">
        <v>109</v>
      </c>
      <c r="J30" s="562">
        <f t="shared" si="3"/>
        <v>6.0125657107238792</v>
      </c>
      <c r="K30" s="569">
        <v>28</v>
      </c>
      <c r="L30" s="562">
        <f t="shared" si="4"/>
        <v>1.544512292663015</v>
      </c>
      <c r="M30" s="569">
        <v>126</v>
      </c>
      <c r="N30" s="562">
        <f t="shared" si="5"/>
        <v>6.9503053169835685</v>
      </c>
    </row>
    <row r="31" spans="1:14">
      <c r="A31" s="493" t="s">
        <v>37</v>
      </c>
      <c r="B31" s="6">
        <v>137786</v>
      </c>
      <c r="C31" s="6">
        <v>130.80000000000001</v>
      </c>
      <c r="D31" s="17">
        <f t="shared" si="0"/>
        <v>9.4929818704367648</v>
      </c>
      <c r="E31" s="6">
        <v>53</v>
      </c>
      <c r="F31" s="17">
        <f t="shared" si="1"/>
        <v>3.8465446416907381</v>
      </c>
      <c r="G31" s="6">
        <v>5</v>
      </c>
      <c r="H31" s="17">
        <f t="shared" si="2"/>
        <v>0.36288156997082432</v>
      </c>
      <c r="I31" s="6">
        <v>89</v>
      </c>
      <c r="J31" s="17">
        <f t="shared" si="3"/>
        <v>6.4592919454806728</v>
      </c>
      <c r="K31" s="6">
        <v>9</v>
      </c>
      <c r="L31" s="17">
        <f t="shared" si="4"/>
        <v>0.6531868259474839</v>
      </c>
      <c r="M31" s="6">
        <v>77</v>
      </c>
      <c r="N31" s="17">
        <f t="shared" si="5"/>
        <v>5.5883761775506953</v>
      </c>
    </row>
    <row r="32" spans="1:14">
      <c r="A32" s="566" t="s">
        <v>38</v>
      </c>
      <c r="B32" s="561">
        <f>B33</f>
        <v>25884</v>
      </c>
      <c r="C32" s="561">
        <f>SUM(C33)</f>
        <v>42</v>
      </c>
      <c r="D32" s="562">
        <f t="shared" si="0"/>
        <v>16.226240148354197</v>
      </c>
      <c r="E32" s="561">
        <f>SUM(E33)</f>
        <v>18</v>
      </c>
      <c r="F32" s="562">
        <f t="shared" si="1"/>
        <v>6.9541029207232263</v>
      </c>
      <c r="G32" s="561">
        <f>SUM(G33)</f>
        <v>0</v>
      </c>
      <c r="H32" s="562">
        <f t="shared" si="2"/>
        <v>0</v>
      </c>
      <c r="I32" s="561">
        <f>SUM(I33)</f>
        <v>11</v>
      </c>
      <c r="J32" s="562">
        <f t="shared" si="3"/>
        <v>4.2497295626641947</v>
      </c>
      <c r="K32" s="561">
        <f>SUM(K33)</f>
        <v>2</v>
      </c>
      <c r="L32" s="562">
        <f t="shared" si="4"/>
        <v>0.77267810230258083</v>
      </c>
      <c r="M32" s="561">
        <f>SUM(M33)</f>
        <v>17</v>
      </c>
      <c r="N32" s="562">
        <f t="shared" si="5"/>
        <v>6.5677638695719356</v>
      </c>
    </row>
    <row r="33" spans="1:14">
      <c r="A33" s="493" t="s">
        <v>40</v>
      </c>
      <c r="B33" s="505">
        <v>25884</v>
      </c>
      <c r="C33" s="505">
        <v>42</v>
      </c>
      <c r="D33" s="17">
        <f t="shared" si="0"/>
        <v>16.226240148354197</v>
      </c>
      <c r="E33" s="6">
        <v>18</v>
      </c>
      <c r="F33" s="17">
        <f t="shared" si="1"/>
        <v>6.9541029207232263</v>
      </c>
      <c r="G33" s="6">
        <v>0</v>
      </c>
      <c r="H33" s="17">
        <f t="shared" si="2"/>
        <v>0</v>
      </c>
      <c r="I33" s="6">
        <v>11</v>
      </c>
      <c r="J33" s="17">
        <f t="shared" si="3"/>
        <v>4.2497295626641947</v>
      </c>
      <c r="K33" s="6">
        <v>2</v>
      </c>
      <c r="L33" s="17">
        <f t="shared" si="4"/>
        <v>0.77267810230258083</v>
      </c>
      <c r="M33" s="506">
        <v>17</v>
      </c>
      <c r="N33" s="17">
        <f t="shared" si="5"/>
        <v>6.5677638695719356</v>
      </c>
    </row>
    <row r="34" spans="1:14" ht="11.25" customHeight="1">
      <c r="A34" s="567" t="s">
        <v>41</v>
      </c>
      <c r="B34" s="570">
        <v>33754</v>
      </c>
      <c r="C34" s="570">
        <v>1</v>
      </c>
      <c r="D34" s="562">
        <f t="shared" si="0"/>
        <v>0.29626118385969069</v>
      </c>
      <c r="E34" s="570">
        <v>1</v>
      </c>
      <c r="F34" s="562">
        <f t="shared" si="1"/>
        <v>0.29626118385969069</v>
      </c>
      <c r="G34" s="570">
        <v>0</v>
      </c>
      <c r="H34" s="562">
        <f t="shared" si="2"/>
        <v>0</v>
      </c>
      <c r="I34" s="570">
        <v>1</v>
      </c>
      <c r="J34" s="562">
        <f t="shared" si="3"/>
        <v>0.29626118385969069</v>
      </c>
      <c r="K34" s="570">
        <v>0</v>
      </c>
      <c r="L34" s="562">
        <f t="shared" si="4"/>
        <v>0</v>
      </c>
      <c r="M34" s="570">
        <v>1</v>
      </c>
      <c r="N34" s="562">
        <f t="shared" si="5"/>
        <v>0.29626118385969069</v>
      </c>
    </row>
    <row r="35" spans="1:14" ht="25.5" customHeight="1">
      <c r="A35" s="1088" t="s">
        <v>717</v>
      </c>
      <c r="B35" s="1088"/>
      <c r="C35" s="1088"/>
      <c r="D35" s="1088"/>
      <c r="E35" s="1088"/>
      <c r="F35" s="1088"/>
      <c r="G35" s="1088"/>
      <c r="H35" s="1088"/>
      <c r="I35" s="1088"/>
      <c r="J35" s="1088"/>
      <c r="K35" s="1088"/>
      <c r="L35" s="1088"/>
      <c r="M35" s="335"/>
      <c r="N35" s="61"/>
    </row>
    <row r="36" spans="1:14" ht="11.25" customHeight="1">
      <c r="A36" s="1256" t="s">
        <v>599</v>
      </c>
      <c r="B36" s="1256"/>
      <c r="C36" s="1256"/>
      <c r="D36" s="1256"/>
      <c r="E36" s="1256"/>
      <c r="F36" s="1256"/>
      <c r="G36" s="1256"/>
      <c r="H36" s="1256"/>
      <c r="I36" s="1256"/>
      <c r="J36" s="1256"/>
      <c r="K36" s="1256"/>
      <c r="L36" s="1256"/>
      <c r="M36" s="335"/>
      <c r="N36" s="61"/>
    </row>
    <row r="37" spans="1:14" ht="25.5" customHeight="1">
      <c r="A37" s="1088" t="s">
        <v>1547</v>
      </c>
      <c r="B37" s="1088"/>
      <c r="C37" s="1088"/>
      <c r="D37" s="1088"/>
      <c r="E37" s="1088"/>
      <c r="F37" s="1088"/>
      <c r="G37" s="1088"/>
      <c r="H37" s="1088"/>
      <c r="I37" s="1088"/>
      <c r="J37" s="1088"/>
      <c r="K37" s="1088"/>
      <c r="L37" s="1088"/>
      <c r="M37" s="1088"/>
      <c r="N37" s="1088"/>
    </row>
    <row r="38" spans="1:14" ht="11.25" customHeight="1">
      <c r="A38" s="347"/>
      <c r="B38" s="335"/>
      <c r="C38" s="335"/>
      <c r="D38" s="61"/>
      <c r="E38" s="335"/>
      <c r="F38" s="61"/>
      <c r="G38" s="335"/>
      <c r="H38" s="61"/>
      <c r="I38" s="335"/>
      <c r="J38" s="61"/>
      <c r="K38" s="335"/>
      <c r="L38" s="61"/>
      <c r="M38" s="335"/>
      <c r="N38" s="61"/>
    </row>
    <row r="39" spans="1:14" s="59" customFormat="1" ht="54" customHeight="1">
      <c r="A39" s="1192" t="s">
        <v>607</v>
      </c>
      <c r="B39" s="1192"/>
      <c r="C39" s="1192"/>
      <c r="D39" s="1192"/>
      <c r="E39" s="1192"/>
      <c r="F39" s="1192"/>
      <c r="G39" s="1192"/>
      <c r="H39" s="1192"/>
      <c r="I39" s="1192"/>
      <c r="J39" s="1192"/>
      <c r="K39" s="1192"/>
      <c r="L39" s="1192"/>
      <c r="M39" s="1192"/>
      <c r="N39" s="1192"/>
    </row>
  </sheetData>
  <mergeCells count="12">
    <mergeCell ref="A1:N1"/>
    <mergeCell ref="M3:N3"/>
    <mergeCell ref="A39:N39"/>
    <mergeCell ref="A3:A4"/>
    <mergeCell ref="C3:D3"/>
    <mergeCell ref="E3:F3"/>
    <mergeCell ref="G3:H3"/>
    <mergeCell ref="I3:J3"/>
    <mergeCell ref="K3:L3"/>
    <mergeCell ref="A35:L35"/>
    <mergeCell ref="A36:L36"/>
    <mergeCell ref="A37:N37"/>
  </mergeCells>
  <hyperlinks>
    <hyperlink ref="O1" location="INDICE!A114" display="INDICE"/>
  </hyperlinks>
  <printOptions horizontalCentered="1"/>
  <pageMargins left="0.51181102362204722" right="0.51181102362204722" top="1.1023622047244095" bottom="0.51181102362204722" header="0.11811023622047245" footer="0.23622047244094491"/>
  <pageSetup paperSize="9" scale="74" firstPageNumber="139" orientation="landscape" useFirstPageNumber="1" r:id="rId1"/>
  <headerFooter scaleWithDoc="0">
    <oddHeader>&amp;C&amp;G</oddHeader>
    <oddFooter>&amp;C&amp;12 &amp;P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
  <sheetViews>
    <sheetView showGridLines="0" zoomScale="90" zoomScaleNormal="90" zoomScaleSheetLayoutView="90" zoomScalePageLayoutView="90" workbookViewId="0">
      <selection sqref="A1:O1"/>
    </sheetView>
  </sheetViews>
  <sheetFormatPr baseColWidth="10" defaultColWidth="11.42578125" defaultRowHeight="12"/>
  <cols>
    <col min="1" max="1" width="24.42578125" style="162" customWidth="1"/>
    <col min="2" max="2" width="11" style="162" bestFit="1" customWidth="1"/>
    <col min="3" max="3" width="9.28515625" style="162" customWidth="1"/>
    <col min="4" max="4" width="16.140625" style="162" customWidth="1"/>
    <col min="5" max="6" width="9.85546875" style="162" bestFit="1" customWidth="1"/>
    <col min="7" max="7" width="8.7109375" style="162" bestFit="1" customWidth="1"/>
    <col min="8" max="8" width="11" style="162" customWidth="1"/>
    <col min="9" max="10" width="8.7109375" style="162" customWidth="1"/>
    <col min="11" max="11" width="26.7109375" style="162" customWidth="1"/>
    <col min="12" max="12" width="15.28515625" style="162" customWidth="1"/>
    <col min="13" max="23" width="11.42578125" style="162"/>
    <col min="24" max="25" width="5.85546875" style="162" customWidth="1"/>
    <col min="26" max="16384" width="11.42578125" style="162"/>
  </cols>
  <sheetData>
    <row r="1" spans="1:16" ht="52.5" customHeight="1">
      <c r="A1" s="1051" t="s">
        <v>1454</v>
      </c>
      <c r="B1" s="1051"/>
      <c r="C1" s="1051"/>
      <c r="D1" s="1051"/>
      <c r="E1" s="1051"/>
      <c r="F1" s="1051"/>
      <c r="G1" s="1051"/>
      <c r="H1" s="1051"/>
      <c r="I1" s="1051"/>
      <c r="J1" s="1051"/>
      <c r="K1" s="1051"/>
      <c r="L1" s="1051"/>
      <c r="M1" s="1051"/>
      <c r="N1" s="1051"/>
      <c r="O1" s="1051"/>
      <c r="P1" s="262" t="s">
        <v>577</v>
      </c>
    </row>
    <row r="2" spans="1:16" ht="52.5" customHeight="1">
      <c r="A2" s="898"/>
      <c r="B2" s="898"/>
      <c r="C2" s="898"/>
      <c r="D2" s="898"/>
      <c r="E2" s="898"/>
      <c r="F2" s="898"/>
      <c r="G2" s="898"/>
      <c r="H2" s="898"/>
      <c r="I2" s="898"/>
      <c r="J2" s="898"/>
      <c r="K2" s="898"/>
      <c r="L2" s="898"/>
      <c r="M2" s="898"/>
      <c r="N2" s="898"/>
      <c r="O2" s="898"/>
      <c r="P2" s="262"/>
    </row>
    <row r="3" spans="1:16" ht="34.5" customHeight="1">
      <c r="A3" s="1059" t="s">
        <v>526</v>
      </c>
      <c r="B3" s="1059" t="s">
        <v>492</v>
      </c>
      <c r="C3" s="1059"/>
      <c r="D3" s="1060" t="s">
        <v>638</v>
      </c>
      <c r="E3" s="1060" t="s">
        <v>525</v>
      </c>
      <c r="F3" s="1060" t="s">
        <v>524</v>
      </c>
      <c r="G3" s="1060"/>
      <c r="H3" s="1060"/>
      <c r="I3" s="196"/>
      <c r="J3" s="196"/>
    </row>
    <row r="4" spans="1:16" ht="54" customHeight="1">
      <c r="A4" s="1059"/>
      <c r="B4" s="899" t="s">
        <v>454</v>
      </c>
      <c r="C4" s="899" t="s">
        <v>501</v>
      </c>
      <c r="D4" s="1060"/>
      <c r="E4" s="1059"/>
      <c r="F4" s="899" t="s">
        <v>523</v>
      </c>
      <c r="G4" s="899" t="s">
        <v>522</v>
      </c>
      <c r="H4" s="900" t="s">
        <v>521</v>
      </c>
      <c r="I4" s="196"/>
      <c r="J4" s="196"/>
    </row>
    <row r="5" spans="1:16" s="163" customFormat="1" ht="4.5" customHeight="1">
      <c r="A5" s="455"/>
      <c r="B5" s="197"/>
      <c r="C5" s="197"/>
      <c r="D5" s="198"/>
      <c r="E5" s="197"/>
      <c r="F5" s="197"/>
      <c r="G5" s="197"/>
      <c r="H5" s="456"/>
      <c r="I5" s="196"/>
      <c r="J5" s="196"/>
    </row>
    <row r="6" spans="1:16" ht="12.75">
      <c r="A6" s="457" t="s">
        <v>397</v>
      </c>
      <c r="B6" s="993">
        <f>SUM(D6:E6)</f>
        <v>50432054</v>
      </c>
      <c r="C6" s="994">
        <v>100</v>
      </c>
      <c r="D6" s="995">
        <f>SUM(D8:D12)</f>
        <v>39873437</v>
      </c>
      <c r="E6" s="995">
        <f>SUM(F6:H6)</f>
        <v>10558617</v>
      </c>
      <c r="F6" s="995">
        <f>SUM(F8:F12)</f>
        <v>8590884</v>
      </c>
      <c r="G6" s="995">
        <f>SUM(G8:G12)</f>
        <v>472246</v>
      </c>
      <c r="H6" s="996">
        <f>SUM(H8:H12)</f>
        <v>1495487</v>
      </c>
      <c r="I6" s="189"/>
      <c r="J6" s="189"/>
      <c r="K6" s="164"/>
    </row>
    <row r="7" spans="1:16" ht="12.75">
      <c r="A7" s="458" t="s">
        <v>520</v>
      </c>
      <c r="B7" s="840"/>
      <c r="C7" s="848">
        <f>SUM(D7:E7)</f>
        <v>100</v>
      </c>
      <c r="D7" s="848">
        <f>D6/B6*100</f>
        <v>79.063678429595583</v>
      </c>
      <c r="E7" s="848">
        <f>E6/B6*100</f>
        <v>20.936321570404409</v>
      </c>
      <c r="F7" s="848">
        <f>F6/E6*100</f>
        <v>81.363724055906189</v>
      </c>
      <c r="G7" s="848">
        <f>G6/E6*100</f>
        <v>4.4726122748841064</v>
      </c>
      <c r="H7" s="849">
        <f>H6/E6*100</f>
        <v>14.163663669209708</v>
      </c>
      <c r="I7" s="193"/>
      <c r="J7" s="192"/>
      <c r="K7" s="164"/>
    </row>
    <row r="8" spans="1:16" ht="12.75">
      <c r="A8" s="459" t="s">
        <v>114</v>
      </c>
      <c r="B8" s="997">
        <f>SUM(D8:E8)</f>
        <v>19051070</v>
      </c>
      <c r="C8" s="998">
        <f>(B8/$B$6)*100</f>
        <v>37.775717007282708</v>
      </c>
      <c r="D8" s="997">
        <v>14015211</v>
      </c>
      <c r="E8" s="997">
        <f>SUM(F8:H8)</f>
        <v>5035859</v>
      </c>
      <c r="F8" s="997">
        <v>4006248</v>
      </c>
      <c r="G8" s="987">
        <v>355551</v>
      </c>
      <c r="H8" s="999">
        <v>674060</v>
      </c>
      <c r="I8" s="176"/>
      <c r="J8" s="176"/>
      <c r="K8" s="164"/>
    </row>
    <row r="9" spans="1:16" ht="12.75">
      <c r="A9" s="460" t="s">
        <v>113</v>
      </c>
      <c r="B9" s="1000">
        <f>SUM(D9:E9)</f>
        <v>28652085</v>
      </c>
      <c r="C9" s="1001">
        <f>(B9/$B$6)*100</f>
        <v>56.813242228841212</v>
      </c>
      <c r="D9" s="1000">
        <v>23475334</v>
      </c>
      <c r="E9" s="1000">
        <f>SUM(F9:H9)</f>
        <v>5176751</v>
      </c>
      <c r="F9" s="1000">
        <v>4317192</v>
      </c>
      <c r="G9" s="986">
        <v>115013</v>
      </c>
      <c r="H9" s="1002">
        <v>744546</v>
      </c>
      <c r="I9" s="186"/>
      <c r="J9" s="176"/>
      <c r="K9" s="164"/>
    </row>
    <row r="10" spans="1:16" ht="12.75">
      <c r="A10" s="459" t="s">
        <v>112</v>
      </c>
      <c r="B10" s="997">
        <f>SUM(D10:E10)</f>
        <v>2599148</v>
      </c>
      <c r="C10" s="998">
        <f>(B10/$B$6)*100</f>
        <v>5.1537619308545315</v>
      </c>
      <c r="D10" s="997">
        <v>2277178</v>
      </c>
      <c r="E10" s="997">
        <f>SUM(F10:H10)</f>
        <v>321970</v>
      </c>
      <c r="F10" s="987">
        <v>244711</v>
      </c>
      <c r="G10" s="987">
        <v>1682</v>
      </c>
      <c r="H10" s="999">
        <v>75577</v>
      </c>
      <c r="I10" s="186"/>
      <c r="J10" s="176"/>
      <c r="K10" s="164"/>
    </row>
    <row r="11" spans="1:16" ht="12.75">
      <c r="A11" s="460" t="s">
        <v>111</v>
      </c>
      <c r="B11" s="1000">
        <f>SUM(D11:E11)</f>
        <v>129751</v>
      </c>
      <c r="C11" s="1001">
        <f>(B11/$B$6)*100</f>
        <v>0.25727883302155408</v>
      </c>
      <c r="D11" s="1000">
        <v>105714</v>
      </c>
      <c r="E11" s="1000">
        <f>SUM(F11:H11)</f>
        <v>24037</v>
      </c>
      <c r="F11" s="988">
        <v>22733</v>
      </c>
      <c r="G11" s="1000" t="s">
        <v>39</v>
      </c>
      <c r="H11" s="1002">
        <v>1304</v>
      </c>
      <c r="I11" s="184"/>
      <c r="J11" s="184"/>
      <c r="K11" s="164"/>
    </row>
    <row r="12" spans="1:16" ht="12.75">
      <c r="A12" s="459" t="s">
        <v>512</v>
      </c>
      <c r="B12" s="997" t="s">
        <v>39</v>
      </c>
      <c r="C12" s="998" t="s">
        <v>39</v>
      </c>
      <c r="D12" s="997" t="s">
        <v>39</v>
      </c>
      <c r="E12" s="997" t="s">
        <v>39</v>
      </c>
      <c r="F12" s="997" t="s">
        <v>39</v>
      </c>
      <c r="G12" s="997" t="s">
        <v>39</v>
      </c>
      <c r="H12" s="1003" t="s">
        <v>39</v>
      </c>
      <c r="I12" s="190"/>
      <c r="J12" s="184"/>
      <c r="K12" s="164"/>
    </row>
    <row r="13" spans="1:16" ht="12.75">
      <c r="A13" s="461" t="s">
        <v>395</v>
      </c>
      <c r="B13" s="1004">
        <f>SUM(B15:B19)</f>
        <v>17822270</v>
      </c>
      <c r="C13" s="848">
        <v>100</v>
      </c>
      <c r="D13" s="1004">
        <f>SUM(D15:D19)</f>
        <v>17163031</v>
      </c>
      <c r="E13" s="1004">
        <f>SUM(F13:H13)</f>
        <v>659239</v>
      </c>
      <c r="F13" s="1004">
        <f>SUM(F15:F19)</f>
        <v>411773</v>
      </c>
      <c r="G13" s="1004">
        <f>SUM(G15:G19)</f>
        <v>34975</v>
      </c>
      <c r="H13" s="1005">
        <f>SUM(H15:H19)</f>
        <v>212491</v>
      </c>
      <c r="I13" s="193"/>
      <c r="J13" s="189"/>
      <c r="K13" s="164"/>
    </row>
    <row r="14" spans="1:16" ht="12.75">
      <c r="A14" s="462" t="s">
        <v>520</v>
      </c>
      <c r="B14" s="858"/>
      <c r="C14" s="994">
        <f>SUM(D14:E14)</f>
        <v>100</v>
      </c>
      <c r="D14" s="994">
        <f>D13/B13*100</f>
        <v>96.301037971032869</v>
      </c>
      <c r="E14" s="994">
        <f>E13/B13*100</f>
        <v>3.6989620289671294</v>
      </c>
      <c r="F14" s="994">
        <f>F13/E13*100</f>
        <v>62.461868912488491</v>
      </c>
      <c r="G14" s="994">
        <f>G13/E13*100</f>
        <v>5.3053596647043033</v>
      </c>
      <c r="H14" s="1006">
        <f>H13/E13*100</f>
        <v>32.232771422807204</v>
      </c>
      <c r="I14" s="192"/>
      <c r="J14" s="192"/>
      <c r="K14" s="164"/>
    </row>
    <row r="15" spans="1:16" ht="12.75">
      <c r="A15" s="460" t="s">
        <v>114</v>
      </c>
      <c r="B15" s="840">
        <f>SUM(D15:E15)</f>
        <v>6702286</v>
      </c>
      <c r="C15" s="1007">
        <f>B15/B$13*100</f>
        <v>37.606242078029339</v>
      </c>
      <c r="D15" s="1000">
        <v>6370068</v>
      </c>
      <c r="E15" s="840">
        <f>SUM(F15:H15)</f>
        <v>332218</v>
      </c>
      <c r="F15" s="989">
        <v>194949</v>
      </c>
      <c r="G15" s="989">
        <v>21588</v>
      </c>
      <c r="H15" s="990">
        <v>115681</v>
      </c>
      <c r="I15" s="176"/>
      <c r="J15" s="176"/>
      <c r="K15" s="164"/>
    </row>
    <row r="16" spans="1:16" ht="12.75">
      <c r="A16" s="459" t="s">
        <v>113</v>
      </c>
      <c r="B16" s="858">
        <f>SUM(D16:E16)</f>
        <v>10146934</v>
      </c>
      <c r="C16" s="1008">
        <f>B16/B$13*100</f>
        <v>56.934015700581355</v>
      </c>
      <c r="D16" s="997">
        <v>9844280</v>
      </c>
      <c r="E16" s="858">
        <f>SUM(F16:H16)</f>
        <v>302654</v>
      </c>
      <c r="F16" s="991">
        <v>205575</v>
      </c>
      <c r="G16" s="991">
        <v>12377</v>
      </c>
      <c r="H16" s="992">
        <v>84702</v>
      </c>
      <c r="I16" s="186"/>
      <c r="J16" s="176"/>
      <c r="K16" s="164"/>
    </row>
    <row r="17" spans="1:11" ht="12.75">
      <c r="A17" s="460" t="s">
        <v>112</v>
      </c>
      <c r="B17" s="840">
        <f>SUM(D17:E17)</f>
        <v>929580</v>
      </c>
      <c r="C17" s="1007">
        <f>B17/B$13*100</f>
        <v>5.2158338977021446</v>
      </c>
      <c r="D17" s="1000">
        <v>907289</v>
      </c>
      <c r="E17" s="840">
        <f>SUM(F17:H17)</f>
        <v>22291</v>
      </c>
      <c r="F17" s="989">
        <v>9421</v>
      </c>
      <c r="G17" s="840">
        <v>1010</v>
      </c>
      <c r="H17" s="990">
        <v>11860</v>
      </c>
      <c r="I17" s="176"/>
      <c r="J17" s="176"/>
      <c r="K17" s="164"/>
    </row>
    <row r="18" spans="1:11" ht="12.75">
      <c r="A18" s="459" t="s">
        <v>111</v>
      </c>
      <c r="B18" s="858">
        <f>SUM(D18:E18)</f>
        <v>43470</v>
      </c>
      <c r="C18" s="1008">
        <f>B18/B$13*100</f>
        <v>0.2439083236871622</v>
      </c>
      <c r="D18" s="997">
        <v>41394</v>
      </c>
      <c r="E18" s="858">
        <f>SUM(F18:H18)</f>
        <v>2076</v>
      </c>
      <c r="F18" s="991">
        <v>1828</v>
      </c>
      <c r="G18" s="858" t="s">
        <v>39</v>
      </c>
      <c r="H18" s="992">
        <v>248</v>
      </c>
      <c r="I18" s="191"/>
      <c r="J18" s="191"/>
      <c r="K18" s="164"/>
    </row>
    <row r="19" spans="1:11" ht="12.75">
      <c r="A19" s="460" t="s">
        <v>512</v>
      </c>
      <c r="B19" s="840" t="s">
        <v>39</v>
      </c>
      <c r="C19" s="1007" t="s">
        <v>39</v>
      </c>
      <c r="D19" s="840" t="s">
        <v>39</v>
      </c>
      <c r="E19" s="840" t="s">
        <v>39</v>
      </c>
      <c r="F19" s="840" t="s">
        <v>39</v>
      </c>
      <c r="G19" s="840" t="s">
        <v>39</v>
      </c>
      <c r="H19" s="843" t="s">
        <v>39</v>
      </c>
      <c r="I19" s="190"/>
      <c r="J19" s="184"/>
      <c r="K19" s="164"/>
    </row>
    <row r="20" spans="1:11" ht="12.75">
      <c r="A20" s="457" t="s">
        <v>637</v>
      </c>
      <c r="B20" s="995">
        <f>SUM(B22:B26)</f>
        <v>9168744.9999999851</v>
      </c>
      <c r="C20" s="994">
        <v>100</v>
      </c>
      <c r="D20" s="995">
        <f>SUM(D22:D26)</f>
        <v>7656306.9999999851</v>
      </c>
      <c r="E20" s="995">
        <f>SUM(F20:H20)</f>
        <v>1512438</v>
      </c>
      <c r="F20" s="995">
        <f>SUM(F22:F26)</f>
        <v>617886</v>
      </c>
      <c r="G20" s="995">
        <f>SUM(G22:G26)</f>
        <v>6985</v>
      </c>
      <c r="H20" s="996">
        <f>SUM(H22:H26)</f>
        <v>887567</v>
      </c>
      <c r="I20" s="189"/>
      <c r="J20" s="189"/>
      <c r="K20" s="164"/>
    </row>
    <row r="21" spans="1:11" ht="12.75">
      <c r="A21" s="458" t="s">
        <v>520</v>
      </c>
      <c r="B21" s="1004"/>
      <c r="C21" s="848">
        <f>SUM(D21:E21)</f>
        <v>100</v>
      </c>
      <c r="D21" s="1009">
        <f>D20/B20*100</f>
        <v>83.504416362326552</v>
      </c>
      <c r="E21" s="1009">
        <f>E20/B20*100</f>
        <v>16.495583637673448</v>
      </c>
      <c r="F21" s="1010">
        <f>(F20/E20)*100</f>
        <v>40.853641603821117</v>
      </c>
      <c r="G21" s="1010">
        <f>(G20/$E$20)*100</f>
        <v>0.46183711332299243</v>
      </c>
      <c r="H21" s="1011">
        <f>(H20/$E$20)*100</f>
        <v>58.684521282855897</v>
      </c>
      <c r="I21" s="187"/>
      <c r="J21" s="187"/>
      <c r="K21" s="164"/>
    </row>
    <row r="22" spans="1:11" ht="12.75">
      <c r="A22" s="459" t="s">
        <v>114</v>
      </c>
      <c r="B22" s="858">
        <f>SUM(D22:E22)</f>
        <v>4136895.9999999944</v>
      </c>
      <c r="C22" s="1008">
        <f>B22/B$20*100</f>
        <v>45.119544714134825</v>
      </c>
      <c r="D22" s="997">
        <v>3413300.9999999944</v>
      </c>
      <c r="E22" s="858">
        <f>SUM(F22:H22)</f>
        <v>723595</v>
      </c>
      <c r="F22" s="1012">
        <v>299827</v>
      </c>
      <c r="G22" s="1012">
        <v>5286</v>
      </c>
      <c r="H22" s="1013">
        <v>418482</v>
      </c>
      <c r="I22" s="186"/>
      <c r="J22" s="176"/>
      <c r="K22" s="164"/>
    </row>
    <row r="23" spans="1:11" ht="12.75">
      <c r="A23" s="460" t="s">
        <v>113</v>
      </c>
      <c r="B23" s="840">
        <f>SUM(D23:E23)</f>
        <v>4138934.9999999907</v>
      </c>
      <c r="C23" s="1007">
        <f>B23/B$20*100</f>
        <v>45.141783308402594</v>
      </c>
      <c r="D23" s="1000">
        <v>3498086.9999999907</v>
      </c>
      <c r="E23" s="840">
        <f>SUM(F23:H23)</f>
        <v>640848</v>
      </c>
      <c r="F23" s="1014">
        <v>272821</v>
      </c>
      <c r="G23" s="1014">
        <v>1578</v>
      </c>
      <c r="H23" s="843">
        <v>366449</v>
      </c>
      <c r="I23" s="176"/>
      <c r="J23" s="176"/>
      <c r="K23" s="164"/>
    </row>
    <row r="24" spans="1:11" ht="12.75">
      <c r="A24" s="459" t="s">
        <v>112</v>
      </c>
      <c r="B24" s="858">
        <f>SUM(D24:E24)</f>
        <v>851048.00000000012</v>
      </c>
      <c r="C24" s="1008">
        <f>B24/B$20*100</f>
        <v>9.2820555048700939</v>
      </c>
      <c r="D24" s="997">
        <v>710510.00000000012</v>
      </c>
      <c r="E24" s="858">
        <f>SUM(F24:H24)</f>
        <v>140538</v>
      </c>
      <c r="F24" s="1012">
        <v>39384</v>
      </c>
      <c r="G24" s="858">
        <v>121</v>
      </c>
      <c r="H24" s="1013">
        <v>101033</v>
      </c>
      <c r="I24" s="176"/>
      <c r="J24" s="176"/>
      <c r="K24" s="164"/>
    </row>
    <row r="25" spans="1:11" ht="12.75" customHeight="1">
      <c r="A25" s="460" t="s">
        <v>111</v>
      </c>
      <c r="B25" s="840">
        <f>SUM(D25:E25)</f>
        <v>41866</v>
      </c>
      <c r="C25" s="1007">
        <f>B25/B$20*100</f>
        <v>0.4566164725924875</v>
      </c>
      <c r="D25" s="1000">
        <v>34409</v>
      </c>
      <c r="E25" s="840">
        <f>SUM(F25:H25)</f>
        <v>7457</v>
      </c>
      <c r="F25" s="1014">
        <v>5854</v>
      </c>
      <c r="G25" s="840" t="s">
        <v>39</v>
      </c>
      <c r="H25" s="843">
        <v>1603</v>
      </c>
      <c r="I25" s="184"/>
      <c r="J25" s="184"/>
    </row>
    <row r="26" spans="1:11" ht="12.75">
      <c r="A26" s="463" t="s">
        <v>512</v>
      </c>
      <c r="B26" s="1015" t="s">
        <v>39</v>
      </c>
      <c r="C26" s="1016" t="s">
        <v>39</v>
      </c>
      <c r="D26" s="1015" t="s">
        <v>39</v>
      </c>
      <c r="E26" s="1015" t="s">
        <v>39</v>
      </c>
      <c r="F26" s="1015" t="s">
        <v>39</v>
      </c>
      <c r="G26" s="1015" t="s">
        <v>39</v>
      </c>
      <c r="H26" s="1017" t="s">
        <v>39</v>
      </c>
      <c r="I26" s="185"/>
      <c r="J26" s="184"/>
    </row>
    <row r="27" spans="1:11" ht="11.25" customHeight="1">
      <c r="A27" s="183"/>
      <c r="B27" s="175"/>
      <c r="C27" s="178"/>
      <c r="D27" s="175"/>
      <c r="E27" s="175"/>
      <c r="F27" s="175"/>
      <c r="G27" s="175"/>
      <c r="H27" s="175"/>
      <c r="I27" s="175"/>
      <c r="J27" s="175"/>
    </row>
    <row r="28" spans="1:11">
      <c r="A28" s="182"/>
      <c r="B28" s="175"/>
      <c r="C28" s="178"/>
      <c r="D28" s="175"/>
      <c r="E28" s="175"/>
      <c r="F28" s="175"/>
      <c r="G28" s="175"/>
      <c r="H28" s="181"/>
      <c r="I28" s="175"/>
      <c r="J28" s="175"/>
    </row>
    <row r="29" spans="1:11" ht="10.5" customHeight="1">
      <c r="A29" s="180"/>
    </row>
    <row r="30" spans="1:11" ht="10.5" customHeight="1">
      <c r="A30" s="179"/>
    </row>
    <row r="31" spans="1:11">
      <c r="B31" s="177"/>
      <c r="C31" s="171"/>
      <c r="D31" s="178"/>
    </row>
    <row r="32" spans="1:11" ht="13.5" customHeight="1">
      <c r="B32" s="177"/>
      <c r="C32" s="171"/>
      <c r="D32" s="178"/>
    </row>
    <row r="33" spans="1:13">
      <c r="A33" s="174"/>
      <c r="B33" s="177"/>
      <c r="C33" s="171"/>
      <c r="D33" s="178"/>
    </row>
    <row r="34" spans="1:13">
      <c r="B34" s="177"/>
      <c r="C34" s="171"/>
    </row>
    <row r="35" spans="1:13">
      <c r="B35" s="177"/>
      <c r="C35" s="171"/>
    </row>
    <row r="36" spans="1:13" ht="12.75">
      <c r="A36" s="188"/>
      <c r="B36" s="188"/>
      <c r="C36" s="188"/>
      <c r="D36" s="188"/>
      <c r="E36" s="188"/>
    </row>
    <row r="37" spans="1:13" ht="12.75">
      <c r="A37" s="188"/>
      <c r="B37" s="188"/>
      <c r="C37" s="188"/>
      <c r="D37" s="188"/>
      <c r="E37" s="188"/>
    </row>
    <row r="38" spans="1:13" ht="12.75">
      <c r="D38" s="188"/>
      <c r="E38" s="188"/>
    </row>
    <row r="40" spans="1:13">
      <c r="C40" s="175"/>
      <c r="M40" s="174"/>
    </row>
    <row r="41" spans="1:13">
      <c r="E41" s="175"/>
    </row>
    <row r="44" spans="1:13">
      <c r="A44" s="171"/>
    </row>
    <row r="55" spans="1:1">
      <c r="A55" s="174"/>
    </row>
    <row r="63" spans="1:1">
      <c r="A63" s="174"/>
    </row>
    <row r="65" spans="2:2">
      <c r="B65" s="171"/>
    </row>
    <row r="117" spans="2:5" ht="12" customHeight="1"/>
    <row r="118" spans="2:5" ht="12" customHeight="1">
      <c r="D118" s="824" t="s">
        <v>638</v>
      </c>
      <c r="E118" s="824" t="s">
        <v>525</v>
      </c>
    </row>
    <row r="119" spans="2:5" ht="12.75" customHeight="1">
      <c r="B119" s="1061" t="s">
        <v>397</v>
      </c>
      <c r="C119" s="459" t="s">
        <v>114</v>
      </c>
      <c r="D119" s="195">
        <v>15858922</v>
      </c>
      <c r="E119" s="195">
        <v>4780581</v>
      </c>
    </row>
    <row r="120" spans="2:5" ht="12.75">
      <c r="B120" s="1061"/>
      <c r="C120" s="460" t="s">
        <v>113</v>
      </c>
      <c r="D120" s="302">
        <v>17074214</v>
      </c>
      <c r="E120" s="302">
        <v>4668560</v>
      </c>
    </row>
    <row r="121" spans="2:5" ht="12.75">
      <c r="B121" s="1061"/>
      <c r="C121" s="459" t="s">
        <v>112</v>
      </c>
      <c r="D121" s="195">
        <v>2045572</v>
      </c>
      <c r="E121" s="195">
        <v>298967</v>
      </c>
    </row>
    <row r="122" spans="2:5" ht="12.75">
      <c r="B122" s="1061"/>
      <c r="C122" s="460" t="s">
        <v>111</v>
      </c>
      <c r="D122" s="302">
        <v>68569</v>
      </c>
      <c r="E122" s="302">
        <v>20812</v>
      </c>
    </row>
    <row r="123" spans="2:5" ht="12.75">
      <c r="B123" s="1061"/>
      <c r="C123" s="459" t="s">
        <v>512</v>
      </c>
      <c r="D123" s="195">
        <v>4861</v>
      </c>
      <c r="E123" s="194" t="s">
        <v>39</v>
      </c>
    </row>
    <row r="124" spans="2:5" ht="12.75">
      <c r="B124" s="1062" t="s">
        <v>395</v>
      </c>
      <c r="C124" s="460" t="s">
        <v>114</v>
      </c>
      <c r="D124" s="162">
        <v>5308114</v>
      </c>
      <c r="E124" s="162">
        <v>297561</v>
      </c>
    </row>
    <row r="125" spans="2:5" ht="12.75">
      <c r="B125" s="1062"/>
      <c r="C125" s="459" t="s">
        <v>113</v>
      </c>
      <c r="D125" s="162">
        <v>7231571</v>
      </c>
      <c r="E125" s="162">
        <v>316104</v>
      </c>
    </row>
    <row r="126" spans="2:5" ht="12.75">
      <c r="B126" s="1062"/>
      <c r="C126" s="460" t="s">
        <v>112</v>
      </c>
      <c r="D126" s="162">
        <v>837339</v>
      </c>
      <c r="E126" s="162">
        <v>23035</v>
      </c>
    </row>
    <row r="127" spans="2:5" ht="12.75">
      <c r="B127" s="1062"/>
      <c r="C127" s="459" t="s">
        <v>111</v>
      </c>
      <c r="D127" s="162">
        <v>21879</v>
      </c>
      <c r="E127" s="162">
        <v>2414</v>
      </c>
    </row>
    <row r="128" spans="2:5" ht="12.75">
      <c r="B128" s="1062"/>
      <c r="C128" s="460" t="s">
        <v>512</v>
      </c>
      <c r="D128" s="162">
        <v>3593</v>
      </c>
      <c r="E128" s="162" t="s">
        <v>39</v>
      </c>
    </row>
    <row r="129" spans="2:5" ht="12.75">
      <c r="B129" s="1061" t="s">
        <v>637</v>
      </c>
      <c r="C129" s="459" t="s">
        <v>114</v>
      </c>
      <c r="D129" s="162">
        <v>3362215.9999999977</v>
      </c>
      <c r="E129" s="162">
        <v>579500</v>
      </c>
    </row>
    <row r="130" spans="2:5" ht="12.75">
      <c r="B130" s="1061"/>
      <c r="C130" s="460" t="s">
        <v>113</v>
      </c>
      <c r="D130" s="162">
        <v>3746968.9999999935</v>
      </c>
      <c r="E130" s="162">
        <v>545912</v>
      </c>
    </row>
    <row r="131" spans="2:5" ht="12.75">
      <c r="B131" s="1061"/>
      <c r="C131" s="459" t="s">
        <v>112</v>
      </c>
      <c r="D131" s="162">
        <v>721510.99999999965</v>
      </c>
      <c r="E131" s="162">
        <v>87168</v>
      </c>
    </row>
    <row r="132" spans="2:5" ht="12.75">
      <c r="B132" s="1061"/>
      <c r="C132" s="460" t="s">
        <v>111</v>
      </c>
      <c r="D132" s="162">
        <v>30370</v>
      </c>
      <c r="E132" s="162">
        <v>5778</v>
      </c>
    </row>
    <row r="133" spans="2:5" ht="12.75">
      <c r="B133" s="1061"/>
      <c r="C133" s="463" t="s">
        <v>512</v>
      </c>
      <c r="D133" s="162">
        <v>1949</v>
      </c>
      <c r="E133" s="162" t="s">
        <v>39</v>
      </c>
    </row>
  </sheetData>
  <mergeCells count="9">
    <mergeCell ref="B119:B123"/>
    <mergeCell ref="B124:B128"/>
    <mergeCell ref="B129:B133"/>
    <mergeCell ref="A1:O1"/>
    <mergeCell ref="A3:A4"/>
    <mergeCell ref="B3:C3"/>
    <mergeCell ref="D3:D4"/>
    <mergeCell ref="E3:E4"/>
    <mergeCell ref="F3:H3"/>
  </mergeCells>
  <hyperlinks>
    <hyperlink ref="P1" location="INDICE!A12" display="INDICE"/>
  </hyperlinks>
  <printOptions horizontalCentered="1"/>
  <pageMargins left="0.51181102362204722" right="0.51181102362204722" top="1.1023622047244095" bottom="0.51181102362204722" header="0.11811023622047245" footer="0.23622047244094491"/>
  <pageSetup paperSize="9" scale="65" firstPageNumber="26" orientation="landscape" useFirstPageNumber="1" r:id="rId1"/>
  <headerFooter scaleWithDoc="0">
    <oddHeader>&amp;C&amp;G</oddHeader>
    <oddFooter>&amp;C&amp;12&amp;P</oddFooter>
  </headerFooter>
  <drawing r:id="rId2"/>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O39"/>
  <sheetViews>
    <sheetView showGridLines="0" zoomScale="90" zoomScaleNormal="90" zoomScalePageLayoutView="80" workbookViewId="0">
      <selection activeCell="Q2" sqref="Q2"/>
    </sheetView>
  </sheetViews>
  <sheetFormatPr baseColWidth="10" defaultRowHeight="15"/>
  <cols>
    <col min="1" max="1" width="31.28515625" style="60" customWidth="1"/>
    <col min="2" max="3" width="11.42578125" style="336"/>
    <col min="4" max="4" width="11.42578125" style="60"/>
    <col min="5" max="5" width="11.42578125" style="336"/>
    <col min="6" max="6" width="11.42578125" style="60"/>
    <col min="7" max="7" width="11.42578125" style="336"/>
    <col min="8" max="8" width="11.42578125" style="60"/>
    <col min="9" max="9" width="11.42578125" style="336"/>
    <col min="10" max="10" width="11.85546875" style="60" customWidth="1"/>
    <col min="11" max="11" width="11.85546875" style="336" customWidth="1"/>
    <col min="12" max="12" width="11.85546875" style="60" customWidth="1"/>
    <col min="13" max="13" width="11.85546875" style="336" customWidth="1"/>
    <col min="14" max="14" width="11.85546875" style="60" customWidth="1"/>
  </cols>
  <sheetData>
    <row r="1" spans="1:15" ht="45.75" customHeight="1">
      <c r="A1" s="1084" t="s">
        <v>1186</v>
      </c>
      <c r="B1" s="1084"/>
      <c r="C1" s="1084"/>
      <c r="D1" s="1084"/>
      <c r="E1" s="1084"/>
      <c r="F1" s="1084"/>
      <c r="G1" s="1084"/>
      <c r="H1" s="1084"/>
      <c r="I1" s="1084"/>
      <c r="J1" s="1084"/>
      <c r="K1" s="1084"/>
      <c r="L1" s="1084"/>
      <c r="M1" s="1084"/>
      <c r="N1" s="1084"/>
      <c r="O1" s="264" t="s">
        <v>577</v>
      </c>
    </row>
    <row r="2" spans="1:15" ht="3.75" customHeight="1">
      <c r="A2" s="2"/>
      <c r="B2" s="370"/>
      <c r="C2" s="370"/>
      <c r="D2" s="371"/>
      <c r="E2" s="370"/>
      <c r="F2" s="371"/>
      <c r="G2" s="370"/>
      <c r="H2" s="371"/>
      <c r="I2" s="370"/>
      <c r="J2" s="371"/>
      <c r="K2" s="370"/>
      <c r="L2" s="371"/>
      <c r="M2" s="370"/>
      <c r="N2" s="371"/>
    </row>
    <row r="3" spans="1:15" s="60" customFormat="1" ht="25.5" customHeight="1">
      <c r="A3" s="1087" t="s">
        <v>0</v>
      </c>
      <c r="B3" s="384" t="s">
        <v>1</v>
      </c>
      <c r="C3" s="1085" t="s">
        <v>2</v>
      </c>
      <c r="D3" s="1085"/>
      <c r="E3" s="1085" t="s">
        <v>3</v>
      </c>
      <c r="F3" s="1085"/>
      <c r="G3" s="1085" t="s">
        <v>4</v>
      </c>
      <c r="H3" s="1085"/>
      <c r="I3" s="1085" t="s">
        <v>5</v>
      </c>
      <c r="J3" s="1085"/>
      <c r="K3" s="1085" t="s">
        <v>6</v>
      </c>
      <c r="L3" s="1085"/>
      <c r="M3" s="1085" t="s">
        <v>7</v>
      </c>
      <c r="N3" s="1085"/>
    </row>
    <row r="4" spans="1:15" s="60" customFormat="1" ht="36" customHeight="1">
      <c r="A4" s="1255"/>
      <c r="B4" s="558" t="s">
        <v>8</v>
      </c>
      <c r="C4" s="558" t="s">
        <v>9</v>
      </c>
      <c r="D4" s="559" t="s">
        <v>10</v>
      </c>
      <c r="E4" s="558" t="s">
        <v>9</v>
      </c>
      <c r="F4" s="559" t="s">
        <v>10</v>
      </c>
      <c r="G4" s="558" t="s">
        <v>9</v>
      </c>
      <c r="H4" s="559" t="s">
        <v>10</v>
      </c>
      <c r="I4" s="558" t="s">
        <v>9</v>
      </c>
      <c r="J4" s="559" t="s">
        <v>10</v>
      </c>
      <c r="K4" s="558" t="s">
        <v>9</v>
      </c>
      <c r="L4" s="559" t="s">
        <v>10</v>
      </c>
      <c r="M4" s="558" t="s">
        <v>9</v>
      </c>
      <c r="N4" s="559" t="s">
        <v>10</v>
      </c>
    </row>
    <row r="5" spans="1:15">
      <c r="A5" s="490" t="s">
        <v>11</v>
      </c>
      <c r="B5" s="307">
        <f>B6+B18+B25+B32+B34</f>
        <v>15266431</v>
      </c>
      <c r="C5" s="307">
        <f>SUM(C6,C18,C25,C32,C34)</f>
        <v>21174.05</v>
      </c>
      <c r="D5" s="17">
        <f>C5/B5*10000</f>
        <v>13.86967916731815</v>
      </c>
      <c r="E5" s="307">
        <f>SUM(E6,E18,E25,E32,E34)</f>
        <v>4183</v>
      </c>
      <c r="F5" s="17">
        <f>E5/B5*10000</f>
        <v>2.7399986283631055</v>
      </c>
      <c r="G5" s="307">
        <f>SUM(G6,G18,G25,G32,G34)</f>
        <v>561</v>
      </c>
      <c r="H5" s="17">
        <f>G5/B5*10000</f>
        <v>0.36747292147064364</v>
      </c>
      <c r="I5" s="307">
        <f>SUM(I6,I18,I25,I32,I34)</f>
        <v>12668</v>
      </c>
      <c r="J5" s="17">
        <f>I5/B5*10000</f>
        <v>8.297944686613393</v>
      </c>
      <c r="K5" s="307">
        <f>SUM(K6,K18,K25,K32,K34)</f>
        <v>2098</v>
      </c>
      <c r="L5" s="17">
        <f>K5/B5*10000</f>
        <v>1.3742570218278261</v>
      </c>
      <c r="M5" s="307">
        <f>SUM(M6,M18,M25,M32,M34)</f>
        <v>16869</v>
      </c>
      <c r="N5" s="17">
        <f>M5/B5*10000</f>
        <v>11.049733889996949</v>
      </c>
    </row>
    <row r="6" spans="1:15">
      <c r="A6" s="560" t="s">
        <v>12</v>
      </c>
      <c r="B6" s="561">
        <f>SUM(B7:B17)</f>
        <v>6808224</v>
      </c>
      <c r="C6" s="561">
        <f>SUM(C7:C17)</f>
        <v>10110.15</v>
      </c>
      <c r="D6" s="562">
        <f t="shared" ref="D6:D34" si="0">C6/B6*10000</f>
        <v>14.849907993626532</v>
      </c>
      <c r="E6" s="561">
        <f>SUM(E7:E17)</f>
        <v>1816</v>
      </c>
      <c r="F6" s="562">
        <f t="shared" ref="F6:F34" si="1">E6/B6*10000</f>
        <v>2.6673622959526599</v>
      </c>
      <c r="G6" s="561">
        <f>SUM(G7:G17)</f>
        <v>348</v>
      </c>
      <c r="H6" s="562">
        <f t="shared" ref="H6:H34" si="2">G6/B6*10000</f>
        <v>0.51114651926846122</v>
      </c>
      <c r="I6" s="561">
        <f>SUM(I7:I17)</f>
        <v>7245</v>
      </c>
      <c r="J6" s="562">
        <f t="shared" ref="J6:J34" si="3">I6/B6*10000</f>
        <v>10.641541758908051</v>
      </c>
      <c r="K6" s="561">
        <f>SUM(K7:K17)</f>
        <v>952</v>
      </c>
      <c r="L6" s="562">
        <f t="shared" ref="L6:L34" si="4">K6/B6*10000</f>
        <v>1.3983088688033767</v>
      </c>
      <c r="M6" s="561">
        <f>SUM(M7:M17)</f>
        <v>7627</v>
      </c>
      <c r="N6" s="562">
        <f t="shared" ref="N6:N34" si="5">M6/B6*10000</f>
        <v>11.202627880633775</v>
      </c>
    </row>
    <row r="7" spans="1:15">
      <c r="A7" s="491" t="s">
        <v>13</v>
      </c>
      <c r="B7" s="496">
        <v>753493</v>
      </c>
      <c r="C7" s="6">
        <v>1471.85</v>
      </c>
      <c r="D7" s="17">
        <f t="shared" si="0"/>
        <v>19.533691752942627</v>
      </c>
      <c r="E7" s="6">
        <v>244</v>
      </c>
      <c r="F7" s="17">
        <f t="shared" si="1"/>
        <v>3.2382517156761907</v>
      </c>
      <c r="G7" s="499">
        <v>57</v>
      </c>
      <c r="H7" s="17">
        <f t="shared" si="2"/>
        <v>0.75647683521943798</v>
      </c>
      <c r="I7" s="6">
        <v>841</v>
      </c>
      <c r="J7" s="17">
        <f t="shared" si="3"/>
        <v>11.161351200342935</v>
      </c>
      <c r="K7" s="6">
        <v>19</v>
      </c>
      <c r="L7" s="17">
        <f t="shared" si="4"/>
        <v>0.25215894507314601</v>
      </c>
      <c r="M7" s="6">
        <v>810</v>
      </c>
      <c r="N7" s="17">
        <f t="shared" si="5"/>
        <v>10.749933974170961</v>
      </c>
    </row>
    <row r="8" spans="1:15">
      <c r="A8" s="563" t="s">
        <v>14</v>
      </c>
      <c r="B8" s="571">
        <v>193689</v>
      </c>
      <c r="C8" s="569">
        <v>216</v>
      </c>
      <c r="D8" s="562">
        <f t="shared" si="0"/>
        <v>11.151898145996935</v>
      </c>
      <c r="E8" s="569">
        <v>76</v>
      </c>
      <c r="F8" s="562">
        <f t="shared" si="1"/>
        <v>3.923816014332254</v>
      </c>
      <c r="G8" s="572">
        <v>8</v>
      </c>
      <c r="H8" s="562">
        <f t="shared" si="2"/>
        <v>0.41303326466655305</v>
      </c>
      <c r="I8" s="569">
        <v>225</v>
      </c>
      <c r="J8" s="562">
        <f t="shared" si="3"/>
        <v>11.616560568746806</v>
      </c>
      <c r="K8" s="569">
        <v>19</v>
      </c>
      <c r="L8" s="562">
        <f t="shared" si="4"/>
        <v>0.98095400358306351</v>
      </c>
      <c r="M8" s="569">
        <v>159</v>
      </c>
      <c r="N8" s="562">
        <f t="shared" si="5"/>
        <v>8.209036135247743</v>
      </c>
    </row>
    <row r="9" spans="1:15">
      <c r="A9" s="491" t="s">
        <v>15</v>
      </c>
      <c r="B9" s="496">
        <v>240248</v>
      </c>
      <c r="C9" s="6">
        <v>340.3</v>
      </c>
      <c r="D9" s="17">
        <f t="shared" si="0"/>
        <v>14.164529985681462</v>
      </c>
      <c r="E9" s="6">
        <v>91</v>
      </c>
      <c r="F9" s="17">
        <f t="shared" si="1"/>
        <v>3.7877526555892245</v>
      </c>
      <c r="G9" s="499">
        <v>6</v>
      </c>
      <c r="H9" s="17">
        <f t="shared" si="2"/>
        <v>0.24974193333555328</v>
      </c>
      <c r="I9" s="6">
        <v>168</v>
      </c>
      <c r="J9" s="17">
        <f t="shared" si="3"/>
        <v>6.9927741333954909</v>
      </c>
      <c r="K9" s="6">
        <v>25</v>
      </c>
      <c r="L9" s="17">
        <f t="shared" si="4"/>
        <v>1.0405913888981386</v>
      </c>
      <c r="M9" s="6">
        <v>314</v>
      </c>
      <c r="N9" s="17">
        <f t="shared" si="5"/>
        <v>13.069827844560621</v>
      </c>
    </row>
    <row r="10" spans="1:15">
      <c r="A10" s="563" t="s">
        <v>16</v>
      </c>
      <c r="B10" s="571">
        <v>173410</v>
      </c>
      <c r="C10" s="569">
        <v>151.05000000000001</v>
      </c>
      <c r="D10" s="562">
        <f t="shared" si="0"/>
        <v>8.7105703246640918</v>
      </c>
      <c r="E10" s="569">
        <v>76</v>
      </c>
      <c r="F10" s="562">
        <f t="shared" si="1"/>
        <v>4.38267689291275</v>
      </c>
      <c r="G10" s="572">
        <v>5</v>
      </c>
      <c r="H10" s="562">
        <f t="shared" si="2"/>
        <v>0.28833400611268095</v>
      </c>
      <c r="I10" s="569">
        <v>174</v>
      </c>
      <c r="J10" s="562">
        <f t="shared" si="3"/>
        <v>10.034023412721297</v>
      </c>
      <c r="K10" s="569">
        <v>48</v>
      </c>
      <c r="L10" s="562">
        <f t="shared" si="4"/>
        <v>2.7680064586817368</v>
      </c>
      <c r="M10" s="569">
        <v>157</v>
      </c>
      <c r="N10" s="562">
        <f t="shared" si="5"/>
        <v>9.0536877919381809</v>
      </c>
    </row>
    <row r="11" spans="1:15">
      <c r="A11" s="491" t="s">
        <v>17</v>
      </c>
      <c r="B11" s="500">
        <v>431243</v>
      </c>
      <c r="C11" s="6">
        <v>423.8</v>
      </c>
      <c r="D11" s="17">
        <f t="shared" si="0"/>
        <v>9.8274058941246576</v>
      </c>
      <c r="E11" s="6">
        <v>100</v>
      </c>
      <c r="F11" s="17">
        <f t="shared" si="1"/>
        <v>2.3188782194725479</v>
      </c>
      <c r="G11" s="499">
        <v>11</v>
      </c>
      <c r="H11" s="17">
        <f t="shared" si="2"/>
        <v>0.2550766041419803</v>
      </c>
      <c r="I11" s="6">
        <v>187</v>
      </c>
      <c r="J11" s="17">
        <f t="shared" si="3"/>
        <v>4.3363022704136647</v>
      </c>
      <c r="K11" s="6">
        <v>94</v>
      </c>
      <c r="L11" s="17">
        <f t="shared" si="4"/>
        <v>2.1797455263041954</v>
      </c>
      <c r="M11" s="6">
        <v>322</v>
      </c>
      <c r="N11" s="17">
        <f t="shared" si="5"/>
        <v>7.4667878667016039</v>
      </c>
    </row>
    <row r="12" spans="1:15">
      <c r="A12" s="563" t="s">
        <v>18</v>
      </c>
      <c r="B12" s="571">
        <v>481498</v>
      </c>
      <c r="C12" s="569">
        <v>607.04999999999995</v>
      </c>
      <c r="D12" s="562">
        <f t="shared" si="0"/>
        <v>12.607529003235735</v>
      </c>
      <c r="E12" s="569">
        <v>134</v>
      </c>
      <c r="F12" s="562">
        <f t="shared" si="1"/>
        <v>2.7829814454057962</v>
      </c>
      <c r="G12" s="572">
        <v>18</v>
      </c>
      <c r="H12" s="562">
        <f t="shared" si="2"/>
        <v>0.37383332848734574</v>
      </c>
      <c r="I12" s="569">
        <v>409</v>
      </c>
      <c r="J12" s="562">
        <f t="shared" si="3"/>
        <v>8.4943239639624668</v>
      </c>
      <c r="K12" s="569">
        <v>37</v>
      </c>
      <c r="L12" s="562">
        <f t="shared" si="4"/>
        <v>0.76843517522398841</v>
      </c>
      <c r="M12" s="569">
        <v>445</v>
      </c>
      <c r="N12" s="562">
        <f t="shared" si="5"/>
        <v>9.241990620937159</v>
      </c>
    </row>
    <row r="13" spans="1:15">
      <c r="A13" s="491" t="s">
        <v>19</v>
      </c>
      <c r="B13" s="500">
        <v>419919</v>
      </c>
      <c r="C13" s="6">
        <v>467.95</v>
      </c>
      <c r="D13" s="17">
        <f t="shared" si="0"/>
        <v>11.143815831148387</v>
      </c>
      <c r="E13" s="6">
        <v>98</v>
      </c>
      <c r="F13" s="17">
        <f t="shared" si="1"/>
        <v>2.3337834201357883</v>
      </c>
      <c r="G13" s="499">
        <v>16</v>
      </c>
      <c r="H13" s="17">
        <f t="shared" si="2"/>
        <v>0.38102586451196541</v>
      </c>
      <c r="I13" s="6">
        <v>368</v>
      </c>
      <c r="J13" s="17">
        <f t="shared" si="3"/>
        <v>8.7635948837752053</v>
      </c>
      <c r="K13" s="6">
        <v>34</v>
      </c>
      <c r="L13" s="17">
        <f t="shared" si="4"/>
        <v>0.80967996208792647</v>
      </c>
      <c r="M13" s="6">
        <v>292</v>
      </c>
      <c r="N13" s="17">
        <f t="shared" si="5"/>
        <v>6.9537220273433693</v>
      </c>
    </row>
    <row r="14" spans="1:15">
      <c r="A14" s="563" t="s">
        <v>20</v>
      </c>
      <c r="B14" s="571">
        <v>473331</v>
      </c>
      <c r="C14" s="569">
        <v>883.95</v>
      </c>
      <c r="D14" s="562">
        <f t="shared" si="0"/>
        <v>18.675092060312974</v>
      </c>
      <c r="E14" s="569">
        <v>128</v>
      </c>
      <c r="F14" s="562">
        <f t="shared" si="1"/>
        <v>2.7042386828667464</v>
      </c>
      <c r="G14" s="572">
        <v>20</v>
      </c>
      <c r="H14" s="562">
        <f t="shared" si="2"/>
        <v>0.42253729419792913</v>
      </c>
      <c r="I14" s="569">
        <v>438</v>
      </c>
      <c r="J14" s="562">
        <f t="shared" si="3"/>
        <v>9.2535667429346482</v>
      </c>
      <c r="K14" s="569">
        <v>15</v>
      </c>
      <c r="L14" s="562">
        <f t="shared" si="4"/>
        <v>0.31690297064844686</v>
      </c>
      <c r="M14" s="569">
        <v>613</v>
      </c>
      <c r="N14" s="562">
        <f t="shared" si="5"/>
        <v>12.950768067166527</v>
      </c>
    </row>
    <row r="15" spans="1:15">
      <c r="A15" s="491" t="s">
        <v>21</v>
      </c>
      <c r="B15" s="500">
        <v>2723509</v>
      </c>
      <c r="C15" s="6">
        <v>4528.3</v>
      </c>
      <c r="D15" s="17">
        <f t="shared" si="0"/>
        <v>16.626712083565724</v>
      </c>
      <c r="E15" s="6">
        <v>714</v>
      </c>
      <c r="F15" s="17">
        <f t="shared" si="1"/>
        <v>2.6216179201170253</v>
      </c>
      <c r="G15" s="499">
        <v>176</v>
      </c>
      <c r="H15" s="17">
        <f t="shared" si="2"/>
        <v>0.64622514557506516</v>
      </c>
      <c r="I15" s="6">
        <v>3756</v>
      </c>
      <c r="J15" s="17">
        <f t="shared" si="3"/>
        <v>13.791032083976958</v>
      </c>
      <c r="K15" s="6">
        <v>575</v>
      </c>
      <c r="L15" s="17">
        <f t="shared" si="4"/>
        <v>2.1112469244639911</v>
      </c>
      <c r="M15" s="6">
        <v>3742</v>
      </c>
      <c r="N15" s="17">
        <f t="shared" si="5"/>
        <v>13.739627811033488</v>
      </c>
    </row>
    <row r="16" spans="1:15">
      <c r="A16" s="563" t="s">
        <v>22</v>
      </c>
      <c r="B16" s="571">
        <v>530655</v>
      </c>
      <c r="C16" s="569">
        <v>682.35</v>
      </c>
      <c r="D16" s="562">
        <f t="shared" si="0"/>
        <v>12.858636967521271</v>
      </c>
      <c r="E16" s="569">
        <v>119</v>
      </c>
      <c r="F16" s="562">
        <f t="shared" si="1"/>
        <v>2.2425116130065672</v>
      </c>
      <c r="G16" s="572">
        <v>23</v>
      </c>
      <c r="H16" s="562">
        <f t="shared" si="2"/>
        <v>0.43342661427858026</v>
      </c>
      <c r="I16" s="569">
        <v>521</v>
      </c>
      <c r="J16" s="562">
        <f t="shared" si="3"/>
        <v>9.8180550451800119</v>
      </c>
      <c r="K16" s="569">
        <v>49</v>
      </c>
      <c r="L16" s="562">
        <f t="shared" si="4"/>
        <v>0.92338713476741008</v>
      </c>
      <c r="M16" s="569">
        <v>462</v>
      </c>
      <c r="N16" s="562">
        <f t="shared" si="5"/>
        <v>8.7062215563784378</v>
      </c>
    </row>
    <row r="17" spans="1:14">
      <c r="A17" s="491" t="s">
        <v>23</v>
      </c>
      <c r="B17" s="500">
        <v>387229</v>
      </c>
      <c r="C17" s="6">
        <v>337.55</v>
      </c>
      <c r="D17" s="17">
        <f t="shared" si="0"/>
        <v>8.7170640628671929</v>
      </c>
      <c r="E17" s="6">
        <v>36</v>
      </c>
      <c r="F17" s="17">
        <f t="shared" si="1"/>
        <v>0.92968243597457834</v>
      </c>
      <c r="G17" s="499">
        <v>8</v>
      </c>
      <c r="H17" s="17">
        <f t="shared" si="2"/>
        <v>0.20659609688323963</v>
      </c>
      <c r="I17" s="6">
        <v>158</v>
      </c>
      <c r="J17" s="17">
        <f t="shared" si="3"/>
        <v>4.0802729134439826</v>
      </c>
      <c r="K17" s="6">
        <v>37</v>
      </c>
      <c r="L17" s="17">
        <f t="shared" si="4"/>
        <v>0.95550694808498327</v>
      </c>
      <c r="M17" s="6">
        <v>311</v>
      </c>
      <c r="N17" s="17">
        <f t="shared" si="5"/>
        <v>8.0314232663359402</v>
      </c>
    </row>
    <row r="18" spans="1:14">
      <c r="A18" s="560" t="s">
        <v>24</v>
      </c>
      <c r="B18" s="561">
        <f>SUM(B19:B24)</f>
        <v>7616555</v>
      </c>
      <c r="C18" s="561">
        <f>SUM(C19:C24)</f>
        <v>9899.9</v>
      </c>
      <c r="D18" s="562">
        <f t="shared" si="0"/>
        <v>12.997871084762073</v>
      </c>
      <c r="E18" s="561">
        <f>SUM(E19:E24)</f>
        <v>1962</v>
      </c>
      <c r="F18" s="562">
        <f t="shared" si="1"/>
        <v>2.5759677439472308</v>
      </c>
      <c r="G18" s="561">
        <f>SUM(G19:G24)</f>
        <v>189</v>
      </c>
      <c r="H18" s="562">
        <f t="shared" si="2"/>
        <v>0.24814368175638463</v>
      </c>
      <c r="I18" s="561">
        <f>SUM(I19:I24)</f>
        <v>4695</v>
      </c>
      <c r="J18" s="562">
        <f t="shared" si="3"/>
        <v>6.1642041579165383</v>
      </c>
      <c r="K18" s="561">
        <f>SUM(K19:K24)</f>
        <v>1035</v>
      </c>
      <c r="L18" s="562">
        <f t="shared" si="4"/>
        <v>1.3588820667611536</v>
      </c>
      <c r="M18" s="561">
        <f>SUM(M19:M24)</f>
        <v>8486</v>
      </c>
      <c r="N18" s="562">
        <f t="shared" si="5"/>
        <v>11.141520017908359</v>
      </c>
    </row>
    <row r="19" spans="1:14">
      <c r="A19" s="491" t="s">
        <v>25</v>
      </c>
      <c r="B19" s="500">
        <v>634481</v>
      </c>
      <c r="C19" s="6">
        <v>829</v>
      </c>
      <c r="D19" s="17">
        <f t="shared" si="0"/>
        <v>13.065797084546267</v>
      </c>
      <c r="E19" s="6">
        <v>159</v>
      </c>
      <c r="F19" s="17">
        <f t="shared" si="1"/>
        <v>2.5059852068068231</v>
      </c>
      <c r="G19" s="6">
        <v>20</v>
      </c>
      <c r="H19" s="17">
        <f t="shared" si="2"/>
        <v>0.31521826500714756</v>
      </c>
      <c r="I19" s="6">
        <v>367</v>
      </c>
      <c r="J19" s="17">
        <f t="shared" si="3"/>
        <v>5.7842551628811583</v>
      </c>
      <c r="K19" s="6">
        <v>111</v>
      </c>
      <c r="L19" s="17">
        <f t="shared" si="4"/>
        <v>1.7494613707896689</v>
      </c>
      <c r="M19" s="6">
        <v>553</v>
      </c>
      <c r="N19" s="17">
        <f t="shared" si="5"/>
        <v>8.7157850274476303</v>
      </c>
    </row>
    <row r="20" spans="1:14">
      <c r="A20" s="563" t="s">
        <v>26</v>
      </c>
      <c r="B20" s="571">
        <v>561605</v>
      </c>
      <c r="C20" s="569">
        <v>469.95</v>
      </c>
      <c r="D20" s="562">
        <f t="shared" si="0"/>
        <v>8.3679810542997313</v>
      </c>
      <c r="E20" s="569">
        <v>112</v>
      </c>
      <c r="F20" s="562">
        <f t="shared" si="1"/>
        <v>1.9942842389223743</v>
      </c>
      <c r="G20" s="569">
        <v>12</v>
      </c>
      <c r="H20" s="562">
        <f t="shared" si="2"/>
        <v>0.21367331131311154</v>
      </c>
      <c r="I20" s="569">
        <v>275</v>
      </c>
      <c r="J20" s="562">
        <f t="shared" si="3"/>
        <v>4.8966800509254726</v>
      </c>
      <c r="K20" s="569">
        <v>98</v>
      </c>
      <c r="L20" s="562">
        <f t="shared" si="4"/>
        <v>1.7449987090570773</v>
      </c>
      <c r="M20" s="569">
        <v>417</v>
      </c>
      <c r="N20" s="562">
        <f t="shared" si="5"/>
        <v>7.4251475681306252</v>
      </c>
    </row>
    <row r="21" spans="1:14">
      <c r="A21" s="491" t="s">
        <v>27</v>
      </c>
      <c r="B21" s="500">
        <v>3840319</v>
      </c>
      <c r="C21" s="6">
        <v>5958.85</v>
      </c>
      <c r="D21" s="17">
        <f t="shared" si="0"/>
        <v>15.516549536640056</v>
      </c>
      <c r="E21" s="6">
        <v>1178</v>
      </c>
      <c r="F21" s="17">
        <f t="shared" si="1"/>
        <v>3.0674535110234329</v>
      </c>
      <c r="G21" s="6">
        <v>125</v>
      </c>
      <c r="H21" s="17">
        <f t="shared" si="2"/>
        <v>0.32549379361454084</v>
      </c>
      <c r="I21" s="6">
        <v>2791</v>
      </c>
      <c r="J21" s="17">
        <f t="shared" si="3"/>
        <v>7.2676254238254687</v>
      </c>
      <c r="K21" s="6">
        <v>560</v>
      </c>
      <c r="L21" s="17">
        <f t="shared" si="4"/>
        <v>1.4582121953931433</v>
      </c>
      <c r="M21" s="6">
        <v>5595</v>
      </c>
      <c r="N21" s="17">
        <f t="shared" si="5"/>
        <v>14.569102202186849</v>
      </c>
    </row>
    <row r="22" spans="1:14">
      <c r="A22" s="563" t="s">
        <v>28</v>
      </c>
      <c r="B22" s="571">
        <v>817676</v>
      </c>
      <c r="C22" s="569">
        <v>794.25</v>
      </c>
      <c r="D22" s="562">
        <f t="shared" si="0"/>
        <v>9.7135051047114018</v>
      </c>
      <c r="E22" s="569">
        <v>165</v>
      </c>
      <c r="F22" s="562">
        <f t="shared" si="1"/>
        <v>2.0179141860590257</v>
      </c>
      <c r="G22" s="569">
        <v>8</v>
      </c>
      <c r="H22" s="562">
        <f t="shared" si="2"/>
        <v>9.7838263566498218E-2</v>
      </c>
      <c r="I22" s="569">
        <v>284</v>
      </c>
      <c r="J22" s="562">
        <f t="shared" si="3"/>
        <v>3.4732583566106867</v>
      </c>
      <c r="K22" s="569">
        <v>128</v>
      </c>
      <c r="L22" s="562">
        <f t="shared" si="4"/>
        <v>1.5654122170639715</v>
      </c>
      <c r="M22" s="569">
        <v>547</v>
      </c>
      <c r="N22" s="562">
        <f t="shared" si="5"/>
        <v>6.6896912713593162</v>
      </c>
    </row>
    <row r="23" spans="1:14">
      <c r="A23" s="491" t="s">
        <v>29</v>
      </c>
      <c r="B23" s="500">
        <v>1436259</v>
      </c>
      <c r="C23" s="6">
        <v>1557.7</v>
      </c>
      <c r="D23" s="17">
        <f t="shared" si="0"/>
        <v>10.845536912214301</v>
      </c>
      <c r="E23" s="6">
        <v>292</v>
      </c>
      <c r="F23" s="17">
        <f t="shared" si="1"/>
        <v>2.0330594969291749</v>
      </c>
      <c r="G23" s="6">
        <v>19</v>
      </c>
      <c r="H23" s="17">
        <f t="shared" si="2"/>
        <v>0.13228811795087098</v>
      </c>
      <c r="I23" s="6">
        <v>910</v>
      </c>
      <c r="J23" s="17">
        <f t="shared" si="3"/>
        <v>6.3359045965943475</v>
      </c>
      <c r="K23" s="6">
        <v>74</v>
      </c>
      <c r="L23" s="17">
        <f t="shared" si="4"/>
        <v>0.51522740675602374</v>
      </c>
      <c r="M23" s="6">
        <v>1204</v>
      </c>
      <c r="N23" s="17">
        <f t="shared" si="5"/>
        <v>8.3828891585709826</v>
      </c>
    </row>
    <row r="24" spans="1:14">
      <c r="A24" s="563" t="s">
        <v>30</v>
      </c>
      <c r="B24" s="571">
        <v>326215</v>
      </c>
      <c r="C24" s="569">
        <v>290.14999999999998</v>
      </c>
      <c r="D24" s="562">
        <f t="shared" si="0"/>
        <v>8.89444078291924</v>
      </c>
      <c r="E24" s="569">
        <v>56</v>
      </c>
      <c r="F24" s="562">
        <f t="shared" si="1"/>
        <v>1.7166592584645095</v>
      </c>
      <c r="G24" s="569">
        <v>5</v>
      </c>
      <c r="H24" s="562">
        <f t="shared" si="2"/>
        <v>0.15327314807718834</v>
      </c>
      <c r="I24" s="569">
        <v>68</v>
      </c>
      <c r="J24" s="562">
        <f t="shared" si="3"/>
        <v>2.0845148138497618</v>
      </c>
      <c r="K24" s="569">
        <v>64</v>
      </c>
      <c r="L24" s="562">
        <f t="shared" si="4"/>
        <v>1.961896295388011</v>
      </c>
      <c r="M24" s="569">
        <v>170</v>
      </c>
      <c r="N24" s="562">
        <f t="shared" si="5"/>
        <v>5.2112870346244051</v>
      </c>
    </row>
    <row r="25" spans="1:14">
      <c r="A25" s="490" t="s">
        <v>31</v>
      </c>
      <c r="B25" s="307">
        <f>SUM(B26:B31)</f>
        <v>780529</v>
      </c>
      <c r="C25" s="307">
        <f>SUM(C26:C31)</f>
        <v>1119</v>
      </c>
      <c r="D25" s="17">
        <f t="shared" si="0"/>
        <v>14.336430805261559</v>
      </c>
      <c r="E25" s="307">
        <f>SUM(E26:E31)</f>
        <v>388</v>
      </c>
      <c r="F25" s="17">
        <f t="shared" si="1"/>
        <v>4.9709876250594149</v>
      </c>
      <c r="G25" s="307">
        <f>SUM(G26:G31)</f>
        <v>24</v>
      </c>
      <c r="H25" s="17">
        <f t="shared" si="2"/>
        <v>0.30748377062223187</v>
      </c>
      <c r="I25" s="307">
        <f>SUM(I26:I31)</f>
        <v>706</v>
      </c>
      <c r="J25" s="17">
        <f t="shared" si="3"/>
        <v>9.0451475858039867</v>
      </c>
      <c r="K25" s="307">
        <f>SUM(K26:K31)</f>
        <v>109</v>
      </c>
      <c r="L25" s="17">
        <f t="shared" si="4"/>
        <v>1.3964887915759696</v>
      </c>
      <c r="M25" s="307">
        <f>SUM(M26:M31)</f>
        <v>740</v>
      </c>
      <c r="N25" s="17">
        <f t="shared" si="5"/>
        <v>9.4807495941854825</v>
      </c>
    </row>
    <row r="26" spans="1:14">
      <c r="A26" s="565" t="s">
        <v>32</v>
      </c>
      <c r="B26" s="571">
        <v>157551</v>
      </c>
      <c r="C26" s="569">
        <v>279.5</v>
      </c>
      <c r="D26" s="562">
        <f t="shared" si="0"/>
        <v>17.740287272057937</v>
      </c>
      <c r="E26" s="569">
        <v>89</v>
      </c>
      <c r="F26" s="562">
        <f t="shared" si="1"/>
        <v>5.6489644623010955</v>
      </c>
      <c r="G26" s="569">
        <v>2</v>
      </c>
      <c r="H26" s="562">
        <f t="shared" si="2"/>
        <v>0.12694302162474375</v>
      </c>
      <c r="I26" s="569">
        <v>179</v>
      </c>
      <c r="J26" s="562">
        <f t="shared" si="3"/>
        <v>11.361400435414563</v>
      </c>
      <c r="K26" s="569">
        <v>8</v>
      </c>
      <c r="L26" s="562">
        <f t="shared" si="4"/>
        <v>0.50777208649897498</v>
      </c>
      <c r="M26" s="569">
        <v>222</v>
      </c>
      <c r="N26" s="562">
        <f t="shared" si="5"/>
        <v>14.090675400346553</v>
      </c>
    </row>
    <row r="27" spans="1:14">
      <c r="A27" s="493" t="s">
        <v>33</v>
      </c>
      <c r="B27" s="501">
        <v>109514</v>
      </c>
      <c r="C27" s="6">
        <v>191.3</v>
      </c>
      <c r="D27" s="17">
        <f t="shared" si="0"/>
        <v>17.468086272074803</v>
      </c>
      <c r="E27" s="6">
        <v>66</v>
      </c>
      <c r="F27" s="17">
        <f t="shared" si="1"/>
        <v>6.0266267326551857</v>
      </c>
      <c r="G27" s="6">
        <v>4</v>
      </c>
      <c r="H27" s="17">
        <f t="shared" si="2"/>
        <v>0.36525010500940519</v>
      </c>
      <c r="I27" s="6">
        <v>138</v>
      </c>
      <c r="J27" s="17">
        <f t="shared" si="3"/>
        <v>12.601128622824479</v>
      </c>
      <c r="K27" s="6">
        <v>21</v>
      </c>
      <c r="L27" s="17">
        <f t="shared" si="4"/>
        <v>1.9175630512993771</v>
      </c>
      <c r="M27" s="6">
        <v>109</v>
      </c>
      <c r="N27" s="17">
        <f t="shared" si="5"/>
        <v>9.9530653615062921</v>
      </c>
    </row>
    <row r="28" spans="1:14">
      <c r="A28" s="565" t="s">
        <v>34</v>
      </c>
      <c r="B28" s="573">
        <v>89053</v>
      </c>
      <c r="C28" s="569">
        <v>140.75</v>
      </c>
      <c r="D28" s="562">
        <f t="shared" si="0"/>
        <v>15.805194659360156</v>
      </c>
      <c r="E28" s="569">
        <v>64</v>
      </c>
      <c r="F28" s="562">
        <f t="shared" si="1"/>
        <v>7.1867314969737119</v>
      </c>
      <c r="G28" s="569">
        <v>5</v>
      </c>
      <c r="H28" s="562">
        <f t="shared" si="2"/>
        <v>0.56146339820107127</v>
      </c>
      <c r="I28" s="569">
        <v>69</v>
      </c>
      <c r="J28" s="562">
        <f t="shared" si="3"/>
        <v>7.7481948951747839</v>
      </c>
      <c r="K28" s="569">
        <v>44</v>
      </c>
      <c r="L28" s="562">
        <f t="shared" si="4"/>
        <v>4.9408779041694277</v>
      </c>
      <c r="M28" s="569">
        <v>104</v>
      </c>
      <c r="N28" s="562">
        <f t="shared" si="5"/>
        <v>11.678438682582284</v>
      </c>
    </row>
    <row r="29" spans="1:14">
      <c r="A29" s="493" t="s">
        <v>35</v>
      </c>
      <c r="B29" s="500">
        <v>97676</v>
      </c>
      <c r="C29" s="6">
        <v>159.9</v>
      </c>
      <c r="D29" s="17">
        <f t="shared" si="0"/>
        <v>16.370449240345632</v>
      </c>
      <c r="E29" s="6">
        <v>51</v>
      </c>
      <c r="F29" s="17">
        <f t="shared" si="1"/>
        <v>5.221344035382284</v>
      </c>
      <c r="G29" s="6">
        <v>1</v>
      </c>
      <c r="H29" s="17">
        <f t="shared" si="2"/>
        <v>0.10237929481141735</v>
      </c>
      <c r="I29" s="6">
        <v>104</v>
      </c>
      <c r="J29" s="17">
        <f t="shared" si="3"/>
        <v>10.647446660387402</v>
      </c>
      <c r="K29" s="6">
        <v>4</v>
      </c>
      <c r="L29" s="17">
        <f t="shared" si="4"/>
        <v>0.40951717924566938</v>
      </c>
      <c r="M29" s="6">
        <v>106</v>
      </c>
      <c r="N29" s="17">
        <f t="shared" si="5"/>
        <v>10.852205250010238</v>
      </c>
    </row>
    <row r="30" spans="1:14">
      <c r="A30" s="565" t="s">
        <v>36</v>
      </c>
      <c r="B30" s="571">
        <v>186072</v>
      </c>
      <c r="C30" s="569">
        <v>183.75</v>
      </c>
      <c r="D30" s="562">
        <f t="shared" si="0"/>
        <v>9.875209596285309</v>
      </c>
      <c r="E30" s="569">
        <v>57</v>
      </c>
      <c r="F30" s="562">
        <f t="shared" si="1"/>
        <v>3.0633303237456468</v>
      </c>
      <c r="G30" s="569">
        <v>5</v>
      </c>
      <c r="H30" s="562">
        <f t="shared" si="2"/>
        <v>0.26871318629347779</v>
      </c>
      <c r="I30" s="569">
        <v>118</v>
      </c>
      <c r="J30" s="562">
        <f t="shared" si="3"/>
        <v>6.3416311965260759</v>
      </c>
      <c r="K30" s="569">
        <v>21</v>
      </c>
      <c r="L30" s="562">
        <f t="shared" si="4"/>
        <v>1.1285953824326067</v>
      </c>
      <c r="M30" s="569">
        <v>112</v>
      </c>
      <c r="N30" s="562">
        <f t="shared" si="5"/>
        <v>6.019175372973903</v>
      </c>
    </row>
    <row r="31" spans="1:14">
      <c r="A31" s="493" t="s">
        <v>37</v>
      </c>
      <c r="B31" s="500">
        <v>140663</v>
      </c>
      <c r="C31" s="6">
        <v>163.80000000000001</v>
      </c>
      <c r="D31" s="17">
        <f t="shared" si="0"/>
        <v>11.64485330186332</v>
      </c>
      <c r="E31" s="6">
        <v>61</v>
      </c>
      <c r="F31" s="17">
        <f t="shared" si="1"/>
        <v>4.3366059304863391</v>
      </c>
      <c r="G31" s="6">
        <v>7</v>
      </c>
      <c r="H31" s="17">
        <f t="shared" si="2"/>
        <v>0.49764330349843244</v>
      </c>
      <c r="I31" s="6">
        <v>98</v>
      </c>
      <c r="J31" s="17">
        <f t="shared" si="3"/>
        <v>6.9670062489780538</v>
      </c>
      <c r="K31" s="6">
        <v>11</v>
      </c>
      <c r="L31" s="17">
        <f t="shared" si="4"/>
        <v>0.78201090549753671</v>
      </c>
      <c r="M31" s="6">
        <v>87</v>
      </c>
      <c r="N31" s="17">
        <f t="shared" si="5"/>
        <v>6.1849953434805167</v>
      </c>
    </row>
    <row r="32" spans="1:14">
      <c r="A32" s="566" t="s">
        <v>38</v>
      </c>
      <c r="B32" s="561">
        <f>B33</f>
        <v>26576</v>
      </c>
      <c r="C32" s="561">
        <f>SUM(C33)</f>
        <v>44</v>
      </c>
      <c r="D32" s="562">
        <f t="shared" si="0"/>
        <v>16.556291390728475</v>
      </c>
      <c r="E32" s="561">
        <f>SUM(E33)</f>
        <v>16</v>
      </c>
      <c r="F32" s="562">
        <f t="shared" si="1"/>
        <v>6.0204695966285371</v>
      </c>
      <c r="G32" s="561">
        <f>SUM(G33)</f>
        <v>0</v>
      </c>
      <c r="H32" s="562">
        <f t="shared" si="2"/>
        <v>0</v>
      </c>
      <c r="I32" s="561">
        <f>SUM(I33)</f>
        <v>21</v>
      </c>
      <c r="J32" s="562">
        <f t="shared" si="3"/>
        <v>7.9018663455749554</v>
      </c>
      <c r="K32" s="561">
        <f>SUM(K33)</f>
        <v>2</v>
      </c>
      <c r="L32" s="562">
        <f t="shared" si="4"/>
        <v>0.75255869957856714</v>
      </c>
      <c r="M32" s="561">
        <f>SUM(M33)</f>
        <v>15</v>
      </c>
      <c r="N32" s="562">
        <f t="shared" si="5"/>
        <v>5.644190246839254</v>
      </c>
    </row>
    <row r="33" spans="1:14">
      <c r="A33" s="493" t="s">
        <v>40</v>
      </c>
      <c r="B33" s="500">
        <v>26576</v>
      </c>
      <c r="C33" s="502">
        <v>44</v>
      </c>
      <c r="D33" s="17">
        <f t="shared" si="0"/>
        <v>16.556291390728475</v>
      </c>
      <c r="E33" s="6">
        <v>16</v>
      </c>
      <c r="F33" s="17">
        <f t="shared" si="1"/>
        <v>6.0204695966285371</v>
      </c>
      <c r="G33" s="6">
        <v>0</v>
      </c>
      <c r="H33" s="17">
        <f t="shared" si="2"/>
        <v>0</v>
      </c>
      <c r="I33" s="6">
        <v>21</v>
      </c>
      <c r="J33" s="17">
        <f t="shared" si="3"/>
        <v>7.9018663455749554</v>
      </c>
      <c r="K33" s="6">
        <v>2</v>
      </c>
      <c r="L33" s="17">
        <f t="shared" si="4"/>
        <v>0.75255869957856714</v>
      </c>
      <c r="M33" s="503">
        <v>15</v>
      </c>
      <c r="N33" s="17">
        <f t="shared" si="5"/>
        <v>5.644190246839254</v>
      </c>
    </row>
    <row r="34" spans="1:14" ht="11.25" customHeight="1">
      <c r="A34" s="567" t="s">
        <v>41</v>
      </c>
      <c r="B34" s="571">
        <v>34547</v>
      </c>
      <c r="C34" s="570">
        <v>1</v>
      </c>
      <c r="D34" s="562">
        <f t="shared" si="0"/>
        <v>0.28946073465134453</v>
      </c>
      <c r="E34" s="570">
        <v>1</v>
      </c>
      <c r="F34" s="562">
        <f t="shared" si="1"/>
        <v>0.28946073465134453</v>
      </c>
      <c r="G34" s="570">
        <v>0</v>
      </c>
      <c r="H34" s="562">
        <f t="shared" si="2"/>
        <v>0</v>
      </c>
      <c r="I34" s="570">
        <v>1</v>
      </c>
      <c r="J34" s="562">
        <f t="shared" si="3"/>
        <v>0.28946073465134453</v>
      </c>
      <c r="K34" s="570">
        <v>0</v>
      </c>
      <c r="L34" s="562">
        <f t="shared" si="4"/>
        <v>0</v>
      </c>
      <c r="M34" s="570">
        <v>1</v>
      </c>
      <c r="N34" s="562">
        <f t="shared" si="5"/>
        <v>0.28946073465134453</v>
      </c>
    </row>
    <row r="35" spans="1:14" ht="24.75" customHeight="1">
      <c r="A35" s="1088" t="s">
        <v>717</v>
      </c>
      <c r="B35" s="1088"/>
      <c r="C35" s="1088"/>
      <c r="D35" s="1088"/>
      <c r="E35" s="1088"/>
      <c r="F35" s="1088"/>
      <c r="G35" s="1088"/>
      <c r="H35" s="1088"/>
      <c r="I35" s="1088"/>
      <c r="J35" s="1088"/>
      <c r="K35" s="1088"/>
      <c r="L35" s="1088"/>
      <c r="M35" s="335"/>
      <c r="N35" s="61"/>
    </row>
    <row r="36" spans="1:14" ht="11.25" customHeight="1">
      <c r="A36" s="1256" t="s">
        <v>599</v>
      </c>
      <c r="B36" s="1256"/>
      <c r="C36" s="1256"/>
      <c r="D36" s="1256"/>
      <c r="E36" s="1256"/>
      <c r="F36" s="1256"/>
      <c r="G36" s="1256"/>
      <c r="H36" s="1256"/>
      <c r="I36" s="1256"/>
      <c r="J36" s="1256"/>
      <c r="K36" s="1256"/>
      <c r="L36" s="1256"/>
      <c r="M36" s="335"/>
      <c r="N36" s="61"/>
    </row>
    <row r="37" spans="1:14" ht="24.75" customHeight="1">
      <c r="A37" s="1088" t="s">
        <v>1547</v>
      </c>
      <c r="B37" s="1088"/>
      <c r="C37" s="1088"/>
      <c r="D37" s="1088"/>
      <c r="E37" s="1088"/>
      <c r="F37" s="1088"/>
      <c r="G37" s="1088"/>
      <c r="H37" s="1088"/>
      <c r="I37" s="1088"/>
      <c r="J37" s="1088"/>
      <c r="K37" s="1088"/>
      <c r="L37" s="1088"/>
      <c r="M37" s="1088"/>
      <c r="N37" s="1088"/>
    </row>
    <row r="38" spans="1:14" ht="11.25" customHeight="1">
      <c r="A38" s="347"/>
      <c r="B38" s="335"/>
      <c r="C38" s="335"/>
      <c r="D38" s="61"/>
      <c r="E38" s="335"/>
      <c r="F38" s="61"/>
      <c r="G38" s="335"/>
      <c r="H38" s="61"/>
      <c r="I38" s="335"/>
      <c r="J38" s="61"/>
      <c r="K38" s="335"/>
      <c r="L38" s="61"/>
      <c r="M38" s="335"/>
      <c r="N38" s="61"/>
    </row>
    <row r="39" spans="1:14" ht="54" customHeight="1">
      <c r="A39" s="1192" t="s">
        <v>608</v>
      </c>
      <c r="B39" s="1192"/>
      <c r="C39" s="1192"/>
      <c r="D39" s="1192"/>
      <c r="E39" s="1192"/>
      <c r="F39" s="1192"/>
      <c r="G39" s="1192"/>
      <c r="H39" s="1192"/>
      <c r="I39" s="1192"/>
      <c r="J39" s="1192"/>
      <c r="K39" s="1192"/>
      <c r="L39" s="1192"/>
      <c r="M39" s="1192"/>
      <c r="N39" s="1192"/>
    </row>
  </sheetData>
  <mergeCells count="12">
    <mergeCell ref="A1:N1"/>
    <mergeCell ref="M3:N3"/>
    <mergeCell ref="A39:N39"/>
    <mergeCell ref="A3:A4"/>
    <mergeCell ref="C3:D3"/>
    <mergeCell ref="E3:F3"/>
    <mergeCell ref="G3:H3"/>
    <mergeCell ref="I3:J3"/>
    <mergeCell ref="K3:L3"/>
    <mergeCell ref="A35:L35"/>
    <mergeCell ref="A36:L36"/>
    <mergeCell ref="A37:N37"/>
  </mergeCells>
  <hyperlinks>
    <hyperlink ref="O1" location="INDICE!A114" display="INDICE"/>
  </hyperlinks>
  <printOptions horizontalCentered="1"/>
  <pageMargins left="0.51181102362204722" right="0.51181102362204722" top="1.1023622047244095" bottom="0.51181102362204722" header="0.11811023622047245" footer="0.23622047244094491"/>
  <pageSetup paperSize="9" scale="74" firstPageNumber="140" orientation="landscape" useFirstPageNumber="1" r:id="rId1"/>
  <headerFooter scaleWithDoc="0">
    <oddHeader>&amp;C&amp;G</oddHeader>
    <oddFooter>&amp;C&amp;12 &amp;P</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O38"/>
  <sheetViews>
    <sheetView showGridLines="0" zoomScale="90" zoomScaleNormal="90" zoomScalePageLayoutView="80" workbookViewId="0">
      <selection activeCell="Q2" sqref="Q2"/>
    </sheetView>
  </sheetViews>
  <sheetFormatPr baseColWidth="10" defaultRowHeight="15"/>
  <cols>
    <col min="1" max="1" width="31.28515625" style="60" customWidth="1"/>
    <col min="2" max="9" width="11.42578125" style="60"/>
    <col min="10" max="14" width="11.85546875" style="60" customWidth="1"/>
  </cols>
  <sheetData>
    <row r="1" spans="1:15" ht="55.5" customHeight="1">
      <c r="A1" s="1084" t="s">
        <v>1187</v>
      </c>
      <c r="B1" s="1084"/>
      <c r="C1" s="1084"/>
      <c r="D1" s="1084"/>
      <c r="E1" s="1084"/>
      <c r="F1" s="1084"/>
      <c r="G1" s="1084"/>
      <c r="H1" s="1084"/>
      <c r="I1" s="1084"/>
      <c r="J1" s="1084"/>
      <c r="K1" s="1084"/>
      <c r="L1" s="1084"/>
      <c r="M1" s="1084"/>
      <c r="N1" s="1084"/>
      <c r="O1" s="264" t="s">
        <v>577</v>
      </c>
    </row>
    <row r="2" spans="1:15" ht="25.5" customHeight="1">
      <c r="A2" s="1087" t="s">
        <v>0</v>
      </c>
      <c r="B2" s="381" t="s">
        <v>1</v>
      </c>
      <c r="C2" s="1085" t="s">
        <v>2</v>
      </c>
      <c r="D2" s="1085"/>
      <c r="E2" s="1085" t="s">
        <v>3</v>
      </c>
      <c r="F2" s="1085"/>
      <c r="G2" s="1085" t="s">
        <v>4</v>
      </c>
      <c r="H2" s="1085"/>
      <c r="I2" s="1085" t="s">
        <v>5</v>
      </c>
      <c r="J2" s="1085"/>
      <c r="K2" s="1085" t="s">
        <v>6</v>
      </c>
      <c r="L2" s="1085"/>
      <c r="M2" s="1085" t="s">
        <v>7</v>
      </c>
      <c r="N2" s="1085"/>
    </row>
    <row r="3" spans="1:15" ht="36" customHeight="1">
      <c r="A3" s="1255"/>
      <c r="B3" s="559" t="s">
        <v>8</v>
      </c>
      <c r="C3" s="559" t="s">
        <v>9</v>
      </c>
      <c r="D3" s="559" t="s">
        <v>10</v>
      </c>
      <c r="E3" s="559" t="s">
        <v>9</v>
      </c>
      <c r="F3" s="559" t="s">
        <v>10</v>
      </c>
      <c r="G3" s="559" t="s">
        <v>9</v>
      </c>
      <c r="H3" s="559" t="s">
        <v>10</v>
      </c>
      <c r="I3" s="559" t="s">
        <v>9</v>
      </c>
      <c r="J3" s="559" t="s">
        <v>10</v>
      </c>
      <c r="K3" s="559" t="s">
        <v>9</v>
      </c>
      <c r="L3" s="559" t="s">
        <v>10</v>
      </c>
      <c r="M3" s="559" t="s">
        <v>9</v>
      </c>
      <c r="N3" s="559" t="s">
        <v>10</v>
      </c>
    </row>
    <row r="4" spans="1:15">
      <c r="A4" s="490" t="s">
        <v>11</v>
      </c>
      <c r="B4" s="494">
        <f>SUM(B5,B17,B24,B31,B33)</f>
        <v>15520973</v>
      </c>
      <c r="C4" s="307">
        <f>SUM(C5,C17,C24,C31,C33)</f>
        <v>24301.950000000004</v>
      </c>
      <c r="D4" s="17">
        <f>C4/B4*10000</f>
        <v>15.657491318360004</v>
      </c>
      <c r="E4" s="307">
        <f>SUM(E5,E17,E24,E31,E33)</f>
        <v>3870</v>
      </c>
      <c r="F4" s="17">
        <f>E4/B4*10000</f>
        <v>2.4934003815353587</v>
      </c>
      <c r="G4" s="307">
        <f>SUM(G5,G17,G24,G31,G33)</f>
        <v>739</v>
      </c>
      <c r="H4" s="17">
        <f>G4/B4*10000</f>
        <v>0.47612994365752714</v>
      </c>
      <c r="I4" s="307">
        <f>SUM(I5,I17,I24,I31,I33)</f>
        <v>14071</v>
      </c>
      <c r="J4" s="17">
        <f>I4/B4*10000</f>
        <v>9.0657976146211965</v>
      </c>
      <c r="K4" s="307">
        <f>SUM(K5,K17,K24,K31,K33)</f>
        <v>2239</v>
      </c>
      <c r="L4" s="17">
        <f>K4/B4*10000</f>
        <v>1.4425642000665808</v>
      </c>
      <c r="M4" s="307">
        <f>SUM(M5,M17,M24,M31,M33)</f>
        <v>17648</v>
      </c>
      <c r="N4" s="17">
        <f>M4/B4*10000</f>
        <v>11.370421171404653</v>
      </c>
    </row>
    <row r="5" spans="1:15">
      <c r="A5" s="560" t="s">
        <v>12</v>
      </c>
      <c r="B5" s="574">
        <f>SUM(B6:B16)</f>
        <v>6924765</v>
      </c>
      <c r="C5" s="561">
        <f>SUM(C6:C16)</f>
        <v>11928.05</v>
      </c>
      <c r="D5" s="562">
        <f t="shared" ref="D5:D33" si="0">C5/B5*10000</f>
        <v>17.22520547628692</v>
      </c>
      <c r="E5" s="561">
        <f>SUM(E6:E16)</f>
        <v>1857</v>
      </c>
      <c r="F5" s="562">
        <f t="shared" ref="F5:F33" si="1">E5/B5*10000</f>
        <v>2.6816794504939878</v>
      </c>
      <c r="G5" s="561">
        <f>SUM(G6:G16)</f>
        <v>445</v>
      </c>
      <c r="H5" s="562">
        <f t="shared" ref="H5:H33" si="2">G5/B5*10000</f>
        <v>0.64262108533646989</v>
      </c>
      <c r="I5" s="561">
        <f>SUM(I6:I16)</f>
        <v>8038</v>
      </c>
      <c r="J5" s="562">
        <f t="shared" ref="J5:J33" si="3">I5/B5*10000</f>
        <v>11.607614121201225</v>
      </c>
      <c r="K5" s="561">
        <f>SUM(K6:K16)</f>
        <v>864</v>
      </c>
      <c r="L5" s="562">
        <f t="shared" ref="L5:L33" si="4">K5/B5*10000</f>
        <v>1.2476957701813707</v>
      </c>
      <c r="M5" s="561">
        <f>SUM(M6:M16)</f>
        <v>7794</v>
      </c>
      <c r="N5" s="562">
        <f t="shared" ref="N5:N33" si="5">M5/B5*10000</f>
        <v>11.255255593511114</v>
      </c>
    </row>
    <row r="6" spans="1:15">
      <c r="A6" s="491" t="s">
        <v>13</v>
      </c>
      <c r="B6" s="492">
        <v>767695</v>
      </c>
      <c r="C6" s="496">
        <v>1713.4</v>
      </c>
      <c r="D6" s="17">
        <f t="shared" si="0"/>
        <v>22.318759403148384</v>
      </c>
      <c r="E6" s="497">
        <v>256</v>
      </c>
      <c r="F6" s="17">
        <f t="shared" si="1"/>
        <v>3.3346576439862186</v>
      </c>
      <c r="G6" s="498">
        <v>66</v>
      </c>
      <c r="H6" s="17">
        <f t="shared" si="2"/>
        <v>0.85971642384019697</v>
      </c>
      <c r="I6" s="498">
        <v>841</v>
      </c>
      <c r="J6" s="17">
        <f t="shared" si="3"/>
        <v>10.9548714007516</v>
      </c>
      <c r="K6" s="497">
        <v>112</v>
      </c>
      <c r="L6" s="17">
        <f t="shared" si="4"/>
        <v>1.4589127192439706</v>
      </c>
      <c r="M6" s="497">
        <v>866</v>
      </c>
      <c r="N6" s="17">
        <f t="shared" si="5"/>
        <v>11.28052156129713</v>
      </c>
    </row>
    <row r="7" spans="1:15">
      <c r="A7" s="563" t="s">
        <v>14</v>
      </c>
      <c r="B7" s="575">
        <v>195719</v>
      </c>
      <c r="C7" s="576">
        <v>241.1</v>
      </c>
      <c r="D7" s="562">
        <f t="shared" si="0"/>
        <v>12.318681374828197</v>
      </c>
      <c r="E7" s="577">
        <v>82</v>
      </c>
      <c r="F7" s="562">
        <f t="shared" si="1"/>
        <v>4.1896801025960686</v>
      </c>
      <c r="G7" s="578">
        <v>13</v>
      </c>
      <c r="H7" s="562">
        <f t="shared" si="2"/>
        <v>0.66421757724084018</v>
      </c>
      <c r="I7" s="578">
        <v>233</v>
      </c>
      <c r="J7" s="562">
        <f t="shared" si="3"/>
        <v>11.904822730547366</v>
      </c>
      <c r="K7" s="577">
        <v>22</v>
      </c>
      <c r="L7" s="562">
        <f t="shared" si="4"/>
        <v>1.1240605153306527</v>
      </c>
      <c r="M7" s="577">
        <v>180</v>
      </c>
      <c r="N7" s="562">
        <f t="shared" si="5"/>
        <v>9.1968587617962481</v>
      </c>
    </row>
    <row r="8" spans="1:15">
      <c r="A8" s="491" t="s">
        <v>15</v>
      </c>
      <c r="B8" s="492">
        <v>244754</v>
      </c>
      <c r="C8" s="496">
        <v>400.1</v>
      </c>
      <c r="D8" s="17">
        <f t="shared" si="0"/>
        <v>16.347025993446483</v>
      </c>
      <c r="E8" s="497">
        <v>99</v>
      </c>
      <c r="F8" s="17">
        <f t="shared" si="1"/>
        <v>4.0448777139495169</v>
      </c>
      <c r="G8" s="498">
        <v>15</v>
      </c>
      <c r="H8" s="17">
        <f t="shared" si="2"/>
        <v>0.61286025968932067</v>
      </c>
      <c r="I8" s="498">
        <v>244</v>
      </c>
      <c r="J8" s="17">
        <f t="shared" si="3"/>
        <v>9.9691935576129502</v>
      </c>
      <c r="K8" s="497">
        <v>9</v>
      </c>
      <c r="L8" s="17">
        <f t="shared" si="4"/>
        <v>0.3677161558135924</v>
      </c>
      <c r="M8" s="497">
        <v>324</v>
      </c>
      <c r="N8" s="17">
        <f t="shared" si="5"/>
        <v>13.237781609289328</v>
      </c>
    </row>
    <row r="9" spans="1:15">
      <c r="A9" s="563" t="s">
        <v>16</v>
      </c>
      <c r="B9" s="575">
        <v>175050</v>
      </c>
      <c r="C9" s="576">
        <v>187.45</v>
      </c>
      <c r="D9" s="562">
        <f t="shared" si="0"/>
        <v>10.70836903741788</v>
      </c>
      <c r="E9" s="577">
        <v>78</v>
      </c>
      <c r="F9" s="562">
        <f t="shared" si="1"/>
        <v>4.4558697514995718</v>
      </c>
      <c r="G9" s="578">
        <v>10</v>
      </c>
      <c r="H9" s="562">
        <f t="shared" si="2"/>
        <v>0.57126535275635526</v>
      </c>
      <c r="I9" s="578">
        <v>168</v>
      </c>
      <c r="J9" s="562">
        <f t="shared" si="3"/>
        <v>9.597257926306769</v>
      </c>
      <c r="K9" s="577">
        <v>41</v>
      </c>
      <c r="L9" s="562">
        <f t="shared" si="4"/>
        <v>2.3421879463010566</v>
      </c>
      <c r="M9" s="577">
        <v>145</v>
      </c>
      <c r="N9" s="562">
        <f t="shared" si="5"/>
        <v>8.2833476149671519</v>
      </c>
    </row>
    <row r="10" spans="1:15">
      <c r="A10" s="491" t="s">
        <v>17</v>
      </c>
      <c r="B10" s="492">
        <v>437826</v>
      </c>
      <c r="C10" s="496">
        <v>436.15</v>
      </c>
      <c r="D10" s="17">
        <f t="shared" si="0"/>
        <v>9.9617199526752636</v>
      </c>
      <c r="E10" s="497">
        <v>96</v>
      </c>
      <c r="F10" s="17">
        <f t="shared" si="1"/>
        <v>2.1926518754025572</v>
      </c>
      <c r="G10" s="498">
        <v>14</v>
      </c>
      <c r="H10" s="17">
        <f t="shared" si="2"/>
        <v>0.3197617318295396</v>
      </c>
      <c r="I10" s="498">
        <v>201</v>
      </c>
      <c r="J10" s="17">
        <f t="shared" si="3"/>
        <v>4.5908648641241037</v>
      </c>
      <c r="K10" s="497">
        <v>50</v>
      </c>
      <c r="L10" s="17">
        <f t="shared" si="4"/>
        <v>1.1420061851054986</v>
      </c>
      <c r="M10" s="497">
        <v>334</v>
      </c>
      <c r="N10" s="17">
        <f t="shared" si="5"/>
        <v>7.6286013165047306</v>
      </c>
    </row>
    <row r="11" spans="1:15">
      <c r="A11" s="563" t="s">
        <v>18</v>
      </c>
      <c r="B11" s="575">
        <v>486680</v>
      </c>
      <c r="C11" s="576">
        <v>675.65</v>
      </c>
      <c r="D11" s="562">
        <f t="shared" si="0"/>
        <v>13.882838826333524</v>
      </c>
      <c r="E11" s="577">
        <v>130</v>
      </c>
      <c r="F11" s="562">
        <f t="shared" si="1"/>
        <v>2.6711596942549516</v>
      </c>
      <c r="G11" s="578">
        <v>18</v>
      </c>
      <c r="H11" s="562">
        <f t="shared" si="2"/>
        <v>0.36985288074299333</v>
      </c>
      <c r="I11" s="578">
        <v>431</v>
      </c>
      <c r="J11" s="562">
        <f t="shared" si="3"/>
        <v>8.8559217555683407</v>
      </c>
      <c r="K11" s="577">
        <v>41</v>
      </c>
      <c r="L11" s="562">
        <f t="shared" si="4"/>
        <v>0.84244267280348495</v>
      </c>
      <c r="M11" s="577">
        <v>472</v>
      </c>
      <c r="N11" s="562">
        <f t="shared" si="5"/>
        <v>9.6983644283718249</v>
      </c>
    </row>
    <row r="12" spans="1:15">
      <c r="A12" s="491" t="s">
        <v>19</v>
      </c>
      <c r="B12" s="492">
        <v>426223</v>
      </c>
      <c r="C12" s="496">
        <v>603.75</v>
      </c>
      <c r="D12" s="17">
        <f t="shared" si="0"/>
        <v>14.165120136642086</v>
      </c>
      <c r="E12" s="497">
        <v>96</v>
      </c>
      <c r="F12" s="17">
        <f t="shared" si="1"/>
        <v>2.2523420838387418</v>
      </c>
      <c r="G12" s="498">
        <v>19</v>
      </c>
      <c r="H12" s="17">
        <f t="shared" si="2"/>
        <v>0.44577603742641758</v>
      </c>
      <c r="I12" s="498">
        <v>538</v>
      </c>
      <c r="J12" s="17">
        <f t="shared" si="3"/>
        <v>12.622500428179615</v>
      </c>
      <c r="K12" s="497">
        <v>35</v>
      </c>
      <c r="L12" s="17">
        <f t="shared" si="4"/>
        <v>0.82116638473287462</v>
      </c>
      <c r="M12" s="497">
        <v>387</v>
      </c>
      <c r="N12" s="17">
        <f t="shared" si="5"/>
        <v>9.0797540254749265</v>
      </c>
    </row>
    <row r="13" spans="1:15">
      <c r="A13" s="563" t="s">
        <v>20</v>
      </c>
      <c r="B13" s="575">
        <v>478964</v>
      </c>
      <c r="C13" s="576">
        <v>972.8</v>
      </c>
      <c r="D13" s="562">
        <f t="shared" si="0"/>
        <v>20.310503503394827</v>
      </c>
      <c r="E13" s="577">
        <v>148</v>
      </c>
      <c r="F13" s="562">
        <f t="shared" si="1"/>
        <v>3.090002588921088</v>
      </c>
      <c r="G13" s="578">
        <v>18</v>
      </c>
      <c r="H13" s="562">
        <f t="shared" si="2"/>
        <v>0.3758111256795918</v>
      </c>
      <c r="I13" s="578">
        <v>517</v>
      </c>
      <c r="J13" s="562">
        <f t="shared" si="3"/>
        <v>10.794130665352718</v>
      </c>
      <c r="K13" s="577">
        <v>22</v>
      </c>
      <c r="L13" s="562">
        <f t="shared" si="4"/>
        <v>0.45932470916394552</v>
      </c>
      <c r="M13" s="577">
        <v>588</v>
      </c>
      <c r="N13" s="562">
        <f t="shared" si="5"/>
        <v>12.276496772199998</v>
      </c>
    </row>
    <row r="14" spans="1:15">
      <c r="A14" s="491" t="s">
        <v>21</v>
      </c>
      <c r="B14" s="492">
        <v>2779370</v>
      </c>
      <c r="C14" s="496">
        <v>5434.85</v>
      </c>
      <c r="D14" s="17">
        <f t="shared" si="0"/>
        <v>19.554251503038461</v>
      </c>
      <c r="E14" s="497">
        <v>709</v>
      </c>
      <c r="F14" s="17">
        <f t="shared" si="1"/>
        <v>2.5509378024516347</v>
      </c>
      <c r="G14" s="498">
        <v>233</v>
      </c>
      <c r="H14" s="17">
        <f t="shared" si="2"/>
        <v>0.83831947527677131</v>
      </c>
      <c r="I14" s="498">
        <v>4121</v>
      </c>
      <c r="J14" s="17">
        <f t="shared" si="3"/>
        <v>14.827101105646245</v>
      </c>
      <c r="K14" s="497">
        <v>430</v>
      </c>
      <c r="L14" s="17">
        <f t="shared" si="4"/>
        <v>1.5471131947167882</v>
      </c>
      <c r="M14" s="497">
        <v>3682</v>
      </c>
      <c r="N14" s="17">
        <f t="shared" si="5"/>
        <v>13.247606471970265</v>
      </c>
    </row>
    <row r="15" spans="1:15">
      <c r="A15" s="563" t="s">
        <v>22</v>
      </c>
      <c r="B15" s="575">
        <v>537351</v>
      </c>
      <c r="C15" s="576">
        <v>742.5</v>
      </c>
      <c r="D15" s="562">
        <f t="shared" si="0"/>
        <v>13.817783906608531</v>
      </c>
      <c r="E15" s="577">
        <v>123</v>
      </c>
      <c r="F15" s="562">
        <f t="shared" si="1"/>
        <v>2.289006626953332</v>
      </c>
      <c r="G15" s="578">
        <v>28</v>
      </c>
      <c r="H15" s="562">
        <f t="shared" si="2"/>
        <v>0.52107467930644957</v>
      </c>
      <c r="I15" s="578">
        <v>494</v>
      </c>
      <c r="J15" s="562">
        <f t="shared" si="3"/>
        <v>9.1932461277637891</v>
      </c>
      <c r="K15" s="577">
        <v>56</v>
      </c>
      <c r="L15" s="562">
        <f t="shared" si="4"/>
        <v>1.0421493586128991</v>
      </c>
      <c r="M15" s="577">
        <v>491</v>
      </c>
      <c r="N15" s="562">
        <f t="shared" si="5"/>
        <v>9.1374166978380984</v>
      </c>
    </row>
    <row r="16" spans="1:15">
      <c r="A16" s="491" t="s">
        <v>23</v>
      </c>
      <c r="B16" s="492">
        <v>395133</v>
      </c>
      <c r="C16" s="496">
        <v>520.29999999999995</v>
      </c>
      <c r="D16" s="17">
        <f t="shared" si="0"/>
        <v>13.167718211336435</v>
      </c>
      <c r="E16" s="497">
        <v>40</v>
      </c>
      <c r="F16" s="17">
        <f t="shared" si="1"/>
        <v>1.0123173716191762</v>
      </c>
      <c r="G16" s="498">
        <v>11</v>
      </c>
      <c r="H16" s="17">
        <f t="shared" si="2"/>
        <v>0.27838727719527351</v>
      </c>
      <c r="I16" s="498">
        <v>250</v>
      </c>
      <c r="J16" s="17">
        <f t="shared" si="3"/>
        <v>6.3269835726198522</v>
      </c>
      <c r="K16" s="497">
        <v>46</v>
      </c>
      <c r="L16" s="17">
        <f t="shared" si="4"/>
        <v>1.1641649773620528</v>
      </c>
      <c r="M16" s="497">
        <v>325</v>
      </c>
      <c r="N16" s="17">
        <f t="shared" si="5"/>
        <v>8.2250786444058068</v>
      </c>
    </row>
    <row r="17" spans="1:14">
      <c r="A17" s="560" t="s">
        <v>24</v>
      </c>
      <c r="B17" s="574">
        <f>SUM(B18:B23)</f>
        <v>7733291</v>
      </c>
      <c r="C17" s="561">
        <f>SUM(C18:C23)</f>
        <v>10972.000000000002</v>
      </c>
      <c r="D17" s="562">
        <f t="shared" si="0"/>
        <v>14.188008701599362</v>
      </c>
      <c r="E17" s="561">
        <f>SUM(E18:E23)</f>
        <v>1584</v>
      </c>
      <c r="F17" s="562">
        <f t="shared" si="1"/>
        <v>2.0482870746749349</v>
      </c>
      <c r="G17" s="561">
        <f>SUM(G18:G23)</f>
        <v>252</v>
      </c>
      <c r="H17" s="562">
        <f t="shared" si="2"/>
        <v>0.32586385278919416</v>
      </c>
      <c r="I17" s="561">
        <f>SUM(I18:I23)</f>
        <v>5136</v>
      </c>
      <c r="J17" s="562">
        <f t="shared" si="3"/>
        <v>6.6414156663702419</v>
      </c>
      <c r="K17" s="561">
        <f>SUM(K18:K23)</f>
        <v>1259</v>
      </c>
      <c r="L17" s="562">
        <f t="shared" si="4"/>
        <v>1.6280261534190295</v>
      </c>
      <c r="M17" s="561">
        <f>SUM(M18:M23)</f>
        <v>8983</v>
      </c>
      <c r="N17" s="562">
        <f t="shared" si="5"/>
        <v>11.616011863513219</v>
      </c>
    </row>
    <row r="18" spans="1:14">
      <c r="A18" s="491" t="s">
        <v>25</v>
      </c>
      <c r="B18" s="492">
        <v>644000</v>
      </c>
      <c r="C18" s="496">
        <v>951.75</v>
      </c>
      <c r="D18" s="17">
        <f t="shared" si="0"/>
        <v>14.778726708074535</v>
      </c>
      <c r="E18" s="497">
        <v>171</v>
      </c>
      <c r="F18" s="17">
        <f t="shared" si="1"/>
        <v>2.6552795031055902</v>
      </c>
      <c r="G18" s="498">
        <v>32</v>
      </c>
      <c r="H18" s="17">
        <f t="shared" si="2"/>
        <v>0.49689440993788819</v>
      </c>
      <c r="I18" s="498">
        <v>392</v>
      </c>
      <c r="J18" s="17">
        <f t="shared" si="3"/>
        <v>6.0869565217391299</v>
      </c>
      <c r="K18" s="497">
        <v>94</v>
      </c>
      <c r="L18" s="17">
        <f t="shared" si="4"/>
        <v>1.4596273291925466</v>
      </c>
      <c r="M18" s="497">
        <v>561</v>
      </c>
      <c r="N18" s="17">
        <f t="shared" si="5"/>
        <v>8.7111801242236027</v>
      </c>
    </row>
    <row r="19" spans="1:14">
      <c r="A19" s="563" t="s">
        <v>26</v>
      </c>
      <c r="B19" s="575">
        <v>571382</v>
      </c>
      <c r="C19" s="576">
        <v>549.45000000000005</v>
      </c>
      <c r="D19" s="562">
        <f t="shared" si="0"/>
        <v>9.6161587169354306</v>
      </c>
      <c r="E19" s="577">
        <v>138</v>
      </c>
      <c r="F19" s="562">
        <f t="shared" si="1"/>
        <v>2.4151968385423412</v>
      </c>
      <c r="G19" s="578">
        <v>9</v>
      </c>
      <c r="H19" s="562">
        <f t="shared" si="2"/>
        <v>0.15751283729623966</v>
      </c>
      <c r="I19" s="578">
        <v>333</v>
      </c>
      <c r="J19" s="562">
        <f t="shared" si="3"/>
        <v>5.8279749799608664</v>
      </c>
      <c r="K19" s="577">
        <v>139</v>
      </c>
      <c r="L19" s="562">
        <f t="shared" si="4"/>
        <v>2.43269826490859</v>
      </c>
      <c r="M19" s="577">
        <v>459</v>
      </c>
      <c r="N19" s="562">
        <f t="shared" si="5"/>
        <v>8.0331547021082219</v>
      </c>
    </row>
    <row r="20" spans="1:14">
      <c r="A20" s="491" t="s">
        <v>27</v>
      </c>
      <c r="B20" s="492">
        <v>3901981</v>
      </c>
      <c r="C20" s="496">
        <v>6336.55</v>
      </c>
      <c r="D20" s="17">
        <f t="shared" si="0"/>
        <v>16.239315363145028</v>
      </c>
      <c r="E20" s="497">
        <v>746</v>
      </c>
      <c r="F20" s="17">
        <f t="shared" si="1"/>
        <v>1.9118493913732537</v>
      </c>
      <c r="G20" s="498">
        <v>165</v>
      </c>
      <c r="H20" s="17">
        <f t="shared" si="2"/>
        <v>0.4228621307997143</v>
      </c>
      <c r="I20" s="498">
        <v>2968</v>
      </c>
      <c r="J20" s="17">
        <f t="shared" si="3"/>
        <v>7.6063927528094064</v>
      </c>
      <c r="K20" s="497">
        <v>562</v>
      </c>
      <c r="L20" s="17">
        <f t="shared" si="4"/>
        <v>1.4402940455117541</v>
      </c>
      <c r="M20" s="497">
        <v>5822</v>
      </c>
      <c r="N20" s="17">
        <f t="shared" si="5"/>
        <v>14.920626215248101</v>
      </c>
    </row>
    <row r="21" spans="1:14">
      <c r="A21" s="563" t="s">
        <v>28</v>
      </c>
      <c r="B21" s="575">
        <v>829779</v>
      </c>
      <c r="C21" s="576">
        <v>912.45</v>
      </c>
      <c r="D21" s="562">
        <f t="shared" si="0"/>
        <v>10.996301424837215</v>
      </c>
      <c r="E21" s="577">
        <v>193</v>
      </c>
      <c r="F21" s="562">
        <f t="shared" si="1"/>
        <v>2.3259205161856351</v>
      </c>
      <c r="G21" s="578">
        <v>19</v>
      </c>
      <c r="H21" s="562">
        <f t="shared" si="2"/>
        <v>0.22897663112708322</v>
      </c>
      <c r="I21" s="578">
        <v>343</v>
      </c>
      <c r="J21" s="562">
        <f t="shared" si="3"/>
        <v>4.1336307619257662</v>
      </c>
      <c r="K21" s="577">
        <v>157</v>
      </c>
      <c r="L21" s="562">
        <f t="shared" si="4"/>
        <v>1.8920700572080034</v>
      </c>
      <c r="M21" s="577">
        <v>632</v>
      </c>
      <c r="N21" s="562">
        <f t="shared" si="5"/>
        <v>7.6164858353850846</v>
      </c>
    </row>
    <row r="22" spans="1:14">
      <c r="A22" s="491" t="s">
        <v>29</v>
      </c>
      <c r="B22" s="492">
        <v>1451873</v>
      </c>
      <c r="C22" s="496">
        <v>1897.85</v>
      </c>
      <c r="D22" s="17">
        <f t="shared" si="0"/>
        <v>13.071735613238896</v>
      </c>
      <c r="E22" s="497">
        <v>272</v>
      </c>
      <c r="F22" s="17">
        <f t="shared" si="1"/>
        <v>1.8734420985857578</v>
      </c>
      <c r="G22" s="498">
        <v>22</v>
      </c>
      <c r="H22" s="17">
        <f t="shared" si="2"/>
        <v>0.15152840503267159</v>
      </c>
      <c r="I22" s="498">
        <v>1009</v>
      </c>
      <c r="J22" s="17">
        <f t="shared" si="3"/>
        <v>6.9496436671802559</v>
      </c>
      <c r="K22" s="497">
        <v>248</v>
      </c>
      <c r="L22" s="17">
        <f t="shared" si="4"/>
        <v>1.7081383840046616</v>
      </c>
      <c r="M22" s="497">
        <v>1321</v>
      </c>
      <c r="N22" s="17">
        <f t="shared" si="5"/>
        <v>9.0985919567345075</v>
      </c>
    </row>
    <row r="23" spans="1:14">
      <c r="A23" s="563" t="s">
        <v>30</v>
      </c>
      <c r="B23" s="575">
        <v>334276</v>
      </c>
      <c r="C23" s="576">
        <v>323.95</v>
      </c>
      <c r="D23" s="562">
        <f t="shared" si="0"/>
        <v>9.6910935873350166</v>
      </c>
      <c r="E23" s="577">
        <v>64</v>
      </c>
      <c r="F23" s="562">
        <f t="shared" si="1"/>
        <v>1.9145855520587778</v>
      </c>
      <c r="G23" s="578">
        <v>5</v>
      </c>
      <c r="H23" s="562">
        <f t="shared" si="2"/>
        <v>0.149576996254592</v>
      </c>
      <c r="I23" s="578">
        <v>91</v>
      </c>
      <c r="J23" s="562">
        <f t="shared" si="3"/>
        <v>2.7223013318335747</v>
      </c>
      <c r="K23" s="577">
        <v>59</v>
      </c>
      <c r="L23" s="562">
        <f t="shared" si="4"/>
        <v>1.7650085558041859</v>
      </c>
      <c r="M23" s="577">
        <v>188</v>
      </c>
      <c r="N23" s="562">
        <f t="shared" si="5"/>
        <v>5.6240950591726602</v>
      </c>
    </row>
    <row r="24" spans="1:14">
      <c r="A24" s="490" t="s">
        <v>31</v>
      </c>
      <c r="B24" s="494">
        <f>SUM(B25:B30)</f>
        <v>800285</v>
      </c>
      <c r="C24" s="307">
        <f>SUM(C25:C30)</f>
        <v>1329.9</v>
      </c>
      <c r="D24" s="17">
        <f t="shared" si="0"/>
        <v>16.617829898098805</v>
      </c>
      <c r="E24" s="307">
        <f>SUM(E25:E30)</f>
        <v>409</v>
      </c>
      <c r="F24" s="17">
        <f t="shared" si="1"/>
        <v>5.1106793204920749</v>
      </c>
      <c r="G24" s="307">
        <f>SUM(G25:G30)</f>
        <v>41</v>
      </c>
      <c r="H24" s="17">
        <f t="shared" si="2"/>
        <v>0.51231748689529355</v>
      </c>
      <c r="I24" s="307">
        <f>SUM(I25:I30)</f>
        <v>865</v>
      </c>
      <c r="J24" s="17">
        <f t="shared" si="3"/>
        <v>10.808649418644608</v>
      </c>
      <c r="K24" s="307">
        <f>SUM(K25:K30)</f>
        <v>113</v>
      </c>
      <c r="L24" s="17">
        <f t="shared" si="4"/>
        <v>1.4119969760772726</v>
      </c>
      <c r="M24" s="307">
        <f>SUM(M25:M30)</f>
        <v>853</v>
      </c>
      <c r="N24" s="17">
        <f t="shared" si="5"/>
        <v>10.658702837114278</v>
      </c>
    </row>
    <row r="25" spans="1:14">
      <c r="A25" s="565" t="s">
        <v>32</v>
      </c>
      <c r="B25" s="575">
        <v>161948</v>
      </c>
      <c r="C25" s="576">
        <v>348.7</v>
      </c>
      <c r="D25" s="562">
        <f t="shared" si="0"/>
        <v>21.53160273668091</v>
      </c>
      <c r="E25" s="577">
        <v>101</v>
      </c>
      <c r="F25" s="562">
        <f t="shared" si="1"/>
        <v>6.2365697631338453</v>
      </c>
      <c r="G25" s="578">
        <v>8</v>
      </c>
      <c r="H25" s="562">
        <f t="shared" si="2"/>
        <v>0.49398572381258182</v>
      </c>
      <c r="I25" s="578">
        <v>210</v>
      </c>
      <c r="J25" s="562">
        <f t="shared" si="3"/>
        <v>12.967125250080272</v>
      </c>
      <c r="K25" s="577">
        <v>8</v>
      </c>
      <c r="L25" s="562">
        <f t="shared" si="4"/>
        <v>0.49398572381258182</v>
      </c>
      <c r="M25" s="577">
        <v>253</v>
      </c>
      <c r="N25" s="562">
        <f t="shared" si="5"/>
        <v>15.622298515572901</v>
      </c>
    </row>
    <row r="26" spans="1:14">
      <c r="A26" s="493" t="s">
        <v>33</v>
      </c>
      <c r="B26" s="492">
        <v>112151</v>
      </c>
      <c r="C26" s="496">
        <v>255</v>
      </c>
      <c r="D26" s="17">
        <f t="shared" si="0"/>
        <v>22.737202521600341</v>
      </c>
      <c r="E26" s="497">
        <v>65</v>
      </c>
      <c r="F26" s="17">
        <f t="shared" si="1"/>
        <v>5.7957575055059696</v>
      </c>
      <c r="G26" s="498">
        <v>5</v>
      </c>
      <c r="H26" s="17">
        <f t="shared" si="2"/>
        <v>0.44582750042353614</v>
      </c>
      <c r="I26" s="498">
        <v>154</v>
      </c>
      <c r="J26" s="17">
        <f t="shared" si="3"/>
        <v>13.731487013044912</v>
      </c>
      <c r="K26" s="497">
        <v>26</v>
      </c>
      <c r="L26" s="17">
        <f t="shared" si="4"/>
        <v>2.3183030022023878</v>
      </c>
      <c r="M26" s="497">
        <v>132</v>
      </c>
      <c r="N26" s="17">
        <f t="shared" si="5"/>
        <v>11.769846011181354</v>
      </c>
    </row>
    <row r="27" spans="1:14">
      <c r="A27" s="565" t="s">
        <v>34</v>
      </c>
      <c r="B27" s="575">
        <v>91699</v>
      </c>
      <c r="C27" s="576">
        <v>125.7</v>
      </c>
      <c r="D27" s="562">
        <f t="shared" si="0"/>
        <v>13.707892125323067</v>
      </c>
      <c r="E27" s="577">
        <v>68</v>
      </c>
      <c r="F27" s="562">
        <f t="shared" si="1"/>
        <v>7.4155661457594961</v>
      </c>
      <c r="G27" s="578">
        <v>6</v>
      </c>
      <c r="H27" s="562">
        <f t="shared" si="2"/>
        <v>0.65431465991995552</v>
      </c>
      <c r="I27" s="578">
        <v>124</v>
      </c>
      <c r="J27" s="562">
        <f t="shared" si="3"/>
        <v>13.522502971679081</v>
      </c>
      <c r="K27" s="577">
        <v>38</v>
      </c>
      <c r="L27" s="562">
        <f t="shared" si="4"/>
        <v>4.1439928461597182</v>
      </c>
      <c r="M27" s="577">
        <v>120</v>
      </c>
      <c r="N27" s="562">
        <f t="shared" si="5"/>
        <v>13.08629319839911</v>
      </c>
    </row>
    <row r="28" spans="1:14">
      <c r="A28" s="493" t="s">
        <v>35</v>
      </c>
      <c r="B28" s="492">
        <v>100170</v>
      </c>
      <c r="C28" s="496">
        <v>177.4</v>
      </c>
      <c r="D28" s="17">
        <f t="shared" si="0"/>
        <v>17.709893181591298</v>
      </c>
      <c r="E28" s="497">
        <v>59</v>
      </c>
      <c r="F28" s="17">
        <f t="shared" si="1"/>
        <v>5.8899870220624937</v>
      </c>
      <c r="G28" s="498">
        <v>3</v>
      </c>
      <c r="H28" s="17">
        <f t="shared" si="2"/>
        <v>0.29949086552860138</v>
      </c>
      <c r="I28" s="498">
        <v>114</v>
      </c>
      <c r="J28" s="17">
        <f t="shared" si="3"/>
        <v>11.380652890086852</v>
      </c>
      <c r="K28" s="497">
        <v>4</v>
      </c>
      <c r="L28" s="17">
        <f t="shared" si="4"/>
        <v>0.39932115403813517</v>
      </c>
      <c r="M28" s="497">
        <v>113</v>
      </c>
      <c r="N28" s="17">
        <f t="shared" si="5"/>
        <v>11.280822601577318</v>
      </c>
    </row>
    <row r="29" spans="1:14">
      <c r="A29" s="565" t="s">
        <v>36</v>
      </c>
      <c r="B29" s="575">
        <v>190896</v>
      </c>
      <c r="C29" s="576">
        <v>213.5</v>
      </c>
      <c r="D29" s="562">
        <f t="shared" si="0"/>
        <v>11.184100243064286</v>
      </c>
      <c r="E29" s="577">
        <v>52</v>
      </c>
      <c r="F29" s="562">
        <f t="shared" si="1"/>
        <v>2.7239963121280697</v>
      </c>
      <c r="G29" s="578">
        <v>6</v>
      </c>
      <c r="H29" s="562">
        <f t="shared" si="2"/>
        <v>0.31430726678400805</v>
      </c>
      <c r="I29" s="578">
        <v>122</v>
      </c>
      <c r="J29" s="562">
        <f t="shared" si="3"/>
        <v>6.3909144246081642</v>
      </c>
      <c r="K29" s="577">
        <v>20</v>
      </c>
      <c r="L29" s="562">
        <f t="shared" si="4"/>
        <v>1.0476908892800267</v>
      </c>
      <c r="M29" s="577">
        <v>142</v>
      </c>
      <c r="N29" s="562">
        <f t="shared" si="5"/>
        <v>7.4386053138881909</v>
      </c>
    </row>
    <row r="30" spans="1:14">
      <c r="A30" s="493" t="s">
        <v>37</v>
      </c>
      <c r="B30" s="492">
        <v>143421</v>
      </c>
      <c r="C30" s="496">
        <v>209.6</v>
      </c>
      <c r="D30" s="17">
        <f t="shared" si="0"/>
        <v>14.614317289657722</v>
      </c>
      <c r="E30" s="497">
        <v>64</v>
      </c>
      <c r="F30" s="17">
        <f t="shared" si="1"/>
        <v>4.4623869586741129</v>
      </c>
      <c r="G30" s="498">
        <v>13</v>
      </c>
      <c r="H30" s="17">
        <f t="shared" si="2"/>
        <v>0.90642235098067925</v>
      </c>
      <c r="I30" s="498">
        <v>141</v>
      </c>
      <c r="J30" s="17">
        <f t="shared" si="3"/>
        <v>9.831196268328906</v>
      </c>
      <c r="K30" s="497">
        <v>17</v>
      </c>
      <c r="L30" s="17">
        <f t="shared" si="4"/>
        <v>1.1853215358978113</v>
      </c>
      <c r="M30" s="497">
        <v>93</v>
      </c>
      <c r="N30" s="17">
        <f t="shared" si="5"/>
        <v>6.4844060493233213</v>
      </c>
    </row>
    <row r="31" spans="1:14">
      <c r="A31" s="566" t="s">
        <v>38</v>
      </c>
      <c r="B31" s="574">
        <f>SUM(B32)</f>
        <v>27284</v>
      </c>
      <c r="C31" s="561">
        <f>SUM(C32)</f>
        <v>71</v>
      </c>
      <c r="D31" s="562">
        <f t="shared" si="0"/>
        <v>26.022577334701658</v>
      </c>
      <c r="E31" s="561">
        <f>SUM(E32)</f>
        <v>19</v>
      </c>
      <c r="F31" s="562">
        <f t="shared" si="1"/>
        <v>6.9637883008356543</v>
      </c>
      <c r="G31" s="561">
        <f>SUM(G32)</f>
        <v>1</v>
      </c>
      <c r="H31" s="562">
        <f t="shared" si="2"/>
        <v>0.36651517372819231</v>
      </c>
      <c r="I31" s="561">
        <f>SUM(I32)</f>
        <v>31</v>
      </c>
      <c r="J31" s="562">
        <f t="shared" si="3"/>
        <v>11.361970385573962</v>
      </c>
      <c r="K31" s="561">
        <f>SUM(K32)</f>
        <v>3</v>
      </c>
      <c r="L31" s="562">
        <f t="shared" si="4"/>
        <v>1.099545521184577</v>
      </c>
      <c r="M31" s="561">
        <f>SUM(M32)</f>
        <v>17</v>
      </c>
      <c r="N31" s="562">
        <f t="shared" si="5"/>
        <v>6.2307579533792694</v>
      </c>
    </row>
    <row r="32" spans="1:14">
      <c r="A32" s="493" t="s">
        <v>40</v>
      </c>
      <c r="B32" s="492">
        <v>27284</v>
      </c>
      <c r="C32" s="496">
        <v>71</v>
      </c>
      <c r="D32" s="17">
        <f t="shared" si="0"/>
        <v>26.022577334701658</v>
      </c>
      <c r="E32" s="497">
        <v>19</v>
      </c>
      <c r="F32" s="17">
        <f t="shared" si="1"/>
        <v>6.9637883008356543</v>
      </c>
      <c r="G32" s="6">
        <v>1</v>
      </c>
      <c r="H32" s="17">
        <f t="shared" si="2"/>
        <v>0.36651517372819231</v>
      </c>
      <c r="I32" s="498">
        <v>31</v>
      </c>
      <c r="J32" s="17">
        <f t="shared" si="3"/>
        <v>11.361970385573962</v>
      </c>
      <c r="K32" s="6">
        <v>3</v>
      </c>
      <c r="L32" s="17">
        <f t="shared" si="4"/>
        <v>1.099545521184577</v>
      </c>
      <c r="M32" s="497">
        <v>17</v>
      </c>
      <c r="N32" s="17">
        <f t="shared" si="5"/>
        <v>6.2307579533792694</v>
      </c>
    </row>
    <row r="33" spans="1:14" ht="12.75" customHeight="1">
      <c r="A33" s="567" t="s">
        <v>41</v>
      </c>
      <c r="B33" s="579">
        <v>35348</v>
      </c>
      <c r="C33" s="570">
        <v>1</v>
      </c>
      <c r="D33" s="562">
        <f t="shared" si="0"/>
        <v>0.28290143713930066</v>
      </c>
      <c r="E33" s="577">
        <v>1</v>
      </c>
      <c r="F33" s="562">
        <f t="shared" si="1"/>
        <v>0.28290143713930066</v>
      </c>
      <c r="G33" s="570">
        <v>0</v>
      </c>
      <c r="H33" s="562">
        <f t="shared" si="2"/>
        <v>0</v>
      </c>
      <c r="I33" s="570">
        <v>1</v>
      </c>
      <c r="J33" s="562">
        <f t="shared" si="3"/>
        <v>0.28290143713930066</v>
      </c>
      <c r="K33" s="570">
        <v>0</v>
      </c>
      <c r="L33" s="562">
        <f t="shared" si="4"/>
        <v>0</v>
      </c>
      <c r="M33" s="570">
        <v>1</v>
      </c>
      <c r="N33" s="562">
        <f t="shared" si="5"/>
        <v>0.28290143713930066</v>
      </c>
    </row>
    <row r="34" spans="1:14" ht="23.25" customHeight="1">
      <c r="A34" s="1088" t="s">
        <v>717</v>
      </c>
      <c r="B34" s="1088"/>
      <c r="C34" s="1088"/>
      <c r="D34" s="1088"/>
      <c r="E34" s="1088"/>
      <c r="F34" s="1088"/>
      <c r="G34" s="1088"/>
      <c r="H34" s="1088"/>
      <c r="I34" s="1088"/>
      <c r="J34" s="1088"/>
      <c r="K34" s="1088"/>
      <c r="L34" s="1088"/>
      <c r="M34" s="61"/>
      <c r="N34" s="61"/>
    </row>
    <row r="35" spans="1:14" ht="9" customHeight="1">
      <c r="A35" s="1256" t="s">
        <v>599</v>
      </c>
      <c r="B35" s="1256"/>
      <c r="C35" s="1256"/>
      <c r="D35" s="1256"/>
      <c r="E35" s="1256"/>
      <c r="F35" s="1256"/>
      <c r="G35" s="1256"/>
      <c r="H35" s="1256"/>
      <c r="I35" s="1256"/>
      <c r="J35" s="1256"/>
      <c r="K35" s="1256"/>
      <c r="L35" s="1256"/>
      <c r="M35" s="61"/>
      <c r="N35" s="61"/>
    </row>
    <row r="36" spans="1:14" ht="23.25" customHeight="1">
      <c r="A36" s="1088" t="s">
        <v>1547</v>
      </c>
      <c r="B36" s="1088"/>
      <c r="C36" s="1088"/>
      <c r="D36" s="1088"/>
      <c r="E36" s="1088"/>
      <c r="F36" s="1088"/>
      <c r="G36" s="1088"/>
      <c r="H36" s="1088"/>
      <c r="I36" s="1088"/>
      <c r="J36" s="1088"/>
      <c r="K36" s="1088"/>
      <c r="L36" s="1088"/>
      <c r="M36" s="1088"/>
      <c r="N36" s="1088"/>
    </row>
    <row r="37" spans="1:14" ht="10.5" customHeight="1">
      <c r="A37" s="347"/>
      <c r="B37" s="61"/>
      <c r="C37" s="61"/>
      <c r="D37" s="61"/>
      <c r="E37" s="61"/>
      <c r="F37" s="61"/>
      <c r="G37" s="61"/>
      <c r="H37" s="61"/>
      <c r="I37" s="61"/>
      <c r="J37" s="61"/>
      <c r="K37" s="61"/>
      <c r="L37" s="61"/>
      <c r="M37" s="61"/>
      <c r="N37" s="61"/>
    </row>
    <row r="38" spans="1:14" ht="46.5" customHeight="1">
      <c r="A38" s="1192" t="s">
        <v>609</v>
      </c>
      <c r="B38" s="1192"/>
      <c r="C38" s="1192"/>
      <c r="D38" s="1192"/>
      <c r="E38" s="1192"/>
      <c r="F38" s="1192"/>
      <c r="G38" s="1192"/>
      <c r="H38" s="1192"/>
      <c r="I38" s="1192"/>
      <c r="J38" s="1192"/>
      <c r="K38" s="1192"/>
      <c r="L38" s="1192"/>
      <c r="M38" s="1192"/>
      <c r="N38" s="1192"/>
    </row>
  </sheetData>
  <mergeCells count="12">
    <mergeCell ref="A1:N1"/>
    <mergeCell ref="M2:N2"/>
    <mergeCell ref="A38:N38"/>
    <mergeCell ref="A2:A3"/>
    <mergeCell ref="C2:D2"/>
    <mergeCell ref="E2:F2"/>
    <mergeCell ref="G2:H2"/>
    <mergeCell ref="I2:J2"/>
    <mergeCell ref="K2:L2"/>
    <mergeCell ref="A34:L34"/>
    <mergeCell ref="A35:L35"/>
    <mergeCell ref="A36:N36"/>
  </mergeCells>
  <hyperlinks>
    <hyperlink ref="O1" location="INDICE!A114" display="INDICE"/>
  </hyperlinks>
  <printOptions horizontalCentered="1"/>
  <pageMargins left="0.51181102362204722" right="0.51181102362204722" top="1.1023622047244095" bottom="0.51181102362204722" header="0.11811023622047245" footer="0.23622047244094491"/>
  <pageSetup paperSize="9" scale="74" firstPageNumber="141" orientation="landscape" useFirstPageNumber="1" r:id="rId1"/>
  <headerFooter scaleWithDoc="0">
    <oddHeader>&amp;C&amp;G</oddHeader>
    <oddFooter>&amp;C&amp;12 &amp;P</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1:O37"/>
  <sheetViews>
    <sheetView showGridLines="0" zoomScale="90" zoomScaleNormal="90" workbookViewId="0">
      <selection activeCell="Q2" sqref="Q2"/>
    </sheetView>
  </sheetViews>
  <sheetFormatPr baseColWidth="10" defaultRowHeight="15"/>
  <cols>
    <col min="1" max="1" width="31.28515625" customWidth="1"/>
    <col min="3" max="3" width="11.42578125" style="351"/>
    <col min="10" max="14" width="11.85546875" customWidth="1"/>
  </cols>
  <sheetData>
    <row r="1" spans="1:15" ht="55.5" customHeight="1">
      <c r="A1" s="1084" t="s">
        <v>1188</v>
      </c>
      <c r="B1" s="1084"/>
      <c r="C1" s="1084"/>
      <c r="D1" s="1084"/>
      <c r="E1" s="1084"/>
      <c r="F1" s="1084"/>
      <c r="G1" s="1084"/>
      <c r="H1" s="1084"/>
      <c r="I1" s="1084"/>
      <c r="J1" s="1084"/>
      <c r="K1" s="1084"/>
      <c r="L1" s="1084"/>
      <c r="M1" s="1084"/>
      <c r="N1" s="1084"/>
      <c r="O1" s="264" t="s">
        <v>577</v>
      </c>
    </row>
    <row r="2" spans="1:15" ht="27.75" customHeight="1">
      <c r="A2" s="1087" t="s">
        <v>0</v>
      </c>
      <c r="B2" s="384" t="s">
        <v>1</v>
      </c>
      <c r="C2" s="1085" t="s">
        <v>2</v>
      </c>
      <c r="D2" s="1085"/>
      <c r="E2" s="1085" t="s">
        <v>3</v>
      </c>
      <c r="F2" s="1085"/>
      <c r="G2" s="1085" t="s">
        <v>4</v>
      </c>
      <c r="H2" s="1085"/>
      <c r="I2" s="1085" t="s">
        <v>5</v>
      </c>
      <c r="J2" s="1085"/>
      <c r="K2" s="1085" t="s">
        <v>6</v>
      </c>
      <c r="L2" s="1085"/>
      <c r="M2" s="1085" t="s">
        <v>7</v>
      </c>
      <c r="N2" s="1085"/>
    </row>
    <row r="3" spans="1:15" ht="33.75" customHeight="1">
      <c r="A3" s="1255"/>
      <c r="B3" s="558" t="s">
        <v>8</v>
      </c>
      <c r="C3" s="558" t="s">
        <v>9</v>
      </c>
      <c r="D3" s="559" t="s">
        <v>10</v>
      </c>
      <c r="E3" s="558" t="s">
        <v>9</v>
      </c>
      <c r="F3" s="559" t="s">
        <v>10</v>
      </c>
      <c r="G3" s="558" t="s">
        <v>9</v>
      </c>
      <c r="H3" s="559" t="s">
        <v>10</v>
      </c>
      <c r="I3" s="558" t="s">
        <v>9</v>
      </c>
      <c r="J3" s="559" t="s">
        <v>10</v>
      </c>
      <c r="K3" s="558" t="s">
        <v>9</v>
      </c>
      <c r="L3" s="559" t="s">
        <v>10</v>
      </c>
      <c r="M3" s="558" t="s">
        <v>9</v>
      </c>
      <c r="N3" s="559" t="s">
        <v>10</v>
      </c>
    </row>
    <row r="4" spans="1:15" s="352" customFormat="1">
      <c r="A4" s="490" t="s">
        <v>11</v>
      </c>
      <c r="B4" s="494">
        <f>SUM(B5,B17,B24,B31,B33)</f>
        <v>15774749</v>
      </c>
      <c r="C4" s="307">
        <f>SUM(C5,C17,C24,C31,C33)</f>
        <v>25999.800000000003</v>
      </c>
      <c r="D4" s="17">
        <f>C4/B4*10000</f>
        <v>16.481910425325946</v>
      </c>
      <c r="E4" s="307">
        <f>SUM(E5,E17,E24,E31,E33)</f>
        <v>4162</v>
      </c>
      <c r="F4" s="17">
        <f>E4/B4*10000</f>
        <v>2.6383938026525811</v>
      </c>
      <c r="G4" s="307">
        <f>SUM(G5,G17,G24,G31,G33)</f>
        <v>981</v>
      </c>
      <c r="H4" s="17">
        <f>G4/B4*10000</f>
        <v>0.62187994243204758</v>
      </c>
      <c r="I4" s="307">
        <f>SUM(I5,I17,I24,I31,I33)</f>
        <v>15775.999999999996</v>
      </c>
      <c r="J4" s="17">
        <f>I4/B4*10000</f>
        <v>10.000793039559614</v>
      </c>
      <c r="K4" s="307">
        <f>SUM(K5,K17,K24,K31,K33)</f>
        <v>2119.9999999999995</v>
      </c>
      <c r="L4" s="17">
        <f>K4/B4*10000</f>
        <v>1.3439199571416314</v>
      </c>
      <c r="M4" s="307">
        <f>SUM(M5,M17,M24,M31,M33)</f>
        <v>18466.000000000007</v>
      </c>
      <c r="N4" s="17">
        <f>M4/B4*10000</f>
        <v>11.706049966310086</v>
      </c>
    </row>
    <row r="5" spans="1:15">
      <c r="A5" s="560" t="s">
        <v>12</v>
      </c>
      <c r="B5" s="574">
        <f>SUM(B6:B16)</f>
        <v>7041335</v>
      </c>
      <c r="C5" s="561">
        <f>SUM(C6:C16)</f>
        <v>13092.350000000006</v>
      </c>
      <c r="D5" s="562">
        <f>C5/B5*10000</f>
        <v>18.593562158312317</v>
      </c>
      <c r="E5" s="561">
        <f>SUM(E6:E16)</f>
        <v>2046</v>
      </c>
      <c r="F5" s="562">
        <f t="shared" ref="F5:F33" si="0">E5/B5*10000</f>
        <v>2.9056989903193071</v>
      </c>
      <c r="G5" s="561">
        <f>SUM(G6:G16)</f>
        <v>580</v>
      </c>
      <c r="H5" s="562">
        <f t="shared" ref="H5:H32" si="1">G5/B5*10000</f>
        <v>0.82370743616089848</v>
      </c>
      <c r="I5" s="561">
        <f>SUM(I6:I16)</f>
        <v>8837.9999999999982</v>
      </c>
      <c r="J5" s="562">
        <f t="shared" ref="J5:J33" si="2">I5/B5*10000</f>
        <v>12.551597104810378</v>
      </c>
      <c r="K5" s="561">
        <f>SUM(K6:K16)</f>
        <v>711</v>
      </c>
      <c r="L5" s="562">
        <f t="shared" ref="L5:L32" si="3">K5/B5*10000</f>
        <v>1.0097517019144806</v>
      </c>
      <c r="M5" s="561">
        <f>SUM(M6:M16)</f>
        <v>8342.0000000000036</v>
      </c>
      <c r="N5" s="562">
        <f t="shared" ref="N5:N33" si="4">M5/B5*10000</f>
        <v>11.847185228369341</v>
      </c>
    </row>
    <row r="6" spans="1:15">
      <c r="A6" s="491" t="s">
        <v>13</v>
      </c>
      <c r="B6" s="492">
        <v>781919</v>
      </c>
      <c r="C6" s="10">
        <v>1733.6500000000003</v>
      </c>
      <c r="D6" s="18">
        <f t="shared" ref="D6:D32" si="5">C6/B6*10000</f>
        <v>22.171733900826048</v>
      </c>
      <c r="E6" s="310">
        <v>264.00000000000006</v>
      </c>
      <c r="F6" s="18">
        <f t="shared" si="0"/>
        <v>3.3763087992490282</v>
      </c>
      <c r="G6" s="311">
        <v>79.000000000000057</v>
      </c>
      <c r="H6" s="18">
        <f t="shared" si="1"/>
        <v>1.0103348300783079</v>
      </c>
      <c r="I6" s="311">
        <v>1019</v>
      </c>
      <c r="J6" s="18">
        <f t="shared" si="2"/>
        <v>13.032040403161965</v>
      </c>
      <c r="K6" s="310">
        <v>17.000000000000007</v>
      </c>
      <c r="L6" s="18">
        <f t="shared" si="3"/>
        <v>0.21741382419406621</v>
      </c>
      <c r="M6" s="310">
        <v>837.00000000000011</v>
      </c>
      <c r="N6" s="18">
        <f t="shared" si="4"/>
        <v>10.704433579437257</v>
      </c>
    </row>
    <row r="7" spans="1:15">
      <c r="A7" s="563" t="s">
        <v>14</v>
      </c>
      <c r="B7" s="575">
        <v>197708</v>
      </c>
      <c r="C7" s="580">
        <v>258.89999999999992</v>
      </c>
      <c r="D7" s="581">
        <f t="shared" si="5"/>
        <v>13.095069496429073</v>
      </c>
      <c r="E7" s="582">
        <v>83.000000000000014</v>
      </c>
      <c r="F7" s="581">
        <f t="shared" si="0"/>
        <v>4.1981103445485264</v>
      </c>
      <c r="G7" s="583">
        <v>15.000000000000004</v>
      </c>
      <c r="H7" s="581">
        <f t="shared" si="1"/>
        <v>0.75869464058105907</v>
      </c>
      <c r="I7" s="583">
        <v>239.99999999999997</v>
      </c>
      <c r="J7" s="581">
        <f t="shared" si="2"/>
        <v>12.139114249296941</v>
      </c>
      <c r="K7" s="582">
        <v>25.999999999999986</v>
      </c>
      <c r="L7" s="581">
        <f t="shared" si="3"/>
        <v>1.3150707103405015</v>
      </c>
      <c r="M7" s="582">
        <v>180</v>
      </c>
      <c r="N7" s="581">
        <f t="shared" si="4"/>
        <v>9.104335686972707</v>
      </c>
    </row>
    <row r="8" spans="1:15">
      <c r="A8" s="491" t="s">
        <v>15</v>
      </c>
      <c r="B8" s="492">
        <v>249297</v>
      </c>
      <c r="C8" s="10">
        <v>428.60000000000014</v>
      </c>
      <c r="D8" s="18">
        <f t="shared" si="5"/>
        <v>17.192344873785089</v>
      </c>
      <c r="E8" s="310">
        <v>100.99999999999999</v>
      </c>
      <c r="F8" s="18">
        <f t="shared" si="0"/>
        <v>4.0513925157543005</v>
      </c>
      <c r="G8" s="311">
        <v>23.999999999999989</v>
      </c>
      <c r="H8" s="18">
        <f t="shared" si="1"/>
        <v>0.96270713245646722</v>
      </c>
      <c r="I8" s="311">
        <v>250.99999999999997</v>
      </c>
      <c r="J8" s="18">
        <f t="shared" si="2"/>
        <v>10.068312093607222</v>
      </c>
      <c r="K8" s="310">
        <v>5.9999999999999982</v>
      </c>
      <c r="L8" s="18">
        <f t="shared" si="3"/>
        <v>0.24067678311411683</v>
      </c>
      <c r="M8" s="310">
        <v>316.00000000000011</v>
      </c>
      <c r="N8" s="18">
        <f t="shared" si="4"/>
        <v>12.675643910676827</v>
      </c>
    </row>
    <row r="9" spans="1:15">
      <c r="A9" s="563" t="s">
        <v>16</v>
      </c>
      <c r="B9" s="575">
        <v>176662</v>
      </c>
      <c r="C9" s="580">
        <v>215.75000000000003</v>
      </c>
      <c r="D9" s="581">
        <f t="shared" si="5"/>
        <v>12.212586747574466</v>
      </c>
      <c r="E9" s="582">
        <v>79</v>
      </c>
      <c r="F9" s="581">
        <f t="shared" si="0"/>
        <v>4.4718162366553083</v>
      </c>
      <c r="G9" s="583">
        <v>21.000000000000004</v>
      </c>
      <c r="H9" s="581">
        <f t="shared" si="1"/>
        <v>1.1887106451868541</v>
      </c>
      <c r="I9" s="583">
        <v>241.00000000000003</v>
      </c>
      <c r="J9" s="581">
        <f t="shared" si="2"/>
        <v>13.641869785239612</v>
      </c>
      <c r="K9" s="582">
        <v>66.999999999999972</v>
      </c>
      <c r="L9" s="581">
        <f t="shared" si="3"/>
        <v>3.7925530108342467</v>
      </c>
      <c r="M9" s="582">
        <v>150.00000000000011</v>
      </c>
      <c r="N9" s="581">
        <f t="shared" si="4"/>
        <v>8.4907903227632495</v>
      </c>
    </row>
    <row r="10" spans="1:15">
      <c r="A10" s="491" t="s">
        <v>17</v>
      </c>
      <c r="B10" s="492">
        <v>444398</v>
      </c>
      <c r="C10" s="10">
        <v>475.44999999999993</v>
      </c>
      <c r="D10" s="18">
        <f t="shared" si="5"/>
        <v>10.698743018645446</v>
      </c>
      <c r="E10" s="310">
        <v>156.00000000000006</v>
      </c>
      <c r="F10" s="18">
        <f t="shared" si="0"/>
        <v>3.5103668333340847</v>
      </c>
      <c r="G10" s="311">
        <v>16.000000000000007</v>
      </c>
      <c r="H10" s="18">
        <f t="shared" si="1"/>
        <v>0.36003762393170102</v>
      </c>
      <c r="I10" s="311">
        <v>251.00000000000009</v>
      </c>
      <c r="J10" s="18">
        <f t="shared" si="2"/>
        <v>5.6480902254285592</v>
      </c>
      <c r="K10" s="310">
        <v>52.000000000000014</v>
      </c>
      <c r="L10" s="18">
        <f t="shared" si="3"/>
        <v>1.1701222777780282</v>
      </c>
      <c r="M10" s="310">
        <v>311</v>
      </c>
      <c r="N10" s="18">
        <f t="shared" si="4"/>
        <v>6.9982313151724354</v>
      </c>
    </row>
    <row r="11" spans="1:15">
      <c r="A11" s="563" t="s">
        <v>18</v>
      </c>
      <c r="B11" s="575">
        <v>491753</v>
      </c>
      <c r="C11" s="580">
        <v>725.50000000000023</v>
      </c>
      <c r="D11" s="581">
        <f t="shared" si="5"/>
        <v>14.75334161662461</v>
      </c>
      <c r="E11" s="582">
        <v>142.00000000000003</v>
      </c>
      <c r="F11" s="581">
        <f t="shared" si="0"/>
        <v>2.8876285452249406</v>
      </c>
      <c r="G11" s="583">
        <v>38</v>
      </c>
      <c r="H11" s="581">
        <f t="shared" si="1"/>
        <v>0.7727456670320263</v>
      </c>
      <c r="I11" s="583">
        <v>459.99999999999972</v>
      </c>
      <c r="J11" s="581">
        <f t="shared" si="2"/>
        <v>9.3542896535455764</v>
      </c>
      <c r="K11" s="582">
        <v>56</v>
      </c>
      <c r="L11" s="581">
        <f t="shared" si="3"/>
        <v>1.1387830882577228</v>
      </c>
      <c r="M11" s="582">
        <v>509.00000000000011</v>
      </c>
      <c r="N11" s="581">
        <f t="shared" si="4"/>
        <v>10.350724855771091</v>
      </c>
    </row>
    <row r="12" spans="1:15">
      <c r="A12" s="491" t="s">
        <v>19</v>
      </c>
      <c r="B12" s="492">
        <v>432543</v>
      </c>
      <c r="C12" s="10">
        <v>668.40000000000009</v>
      </c>
      <c r="D12" s="18">
        <f t="shared" si="5"/>
        <v>15.452798912478068</v>
      </c>
      <c r="E12" s="310">
        <v>119.00000000000003</v>
      </c>
      <c r="F12" s="18">
        <f t="shared" si="0"/>
        <v>2.751171559821799</v>
      </c>
      <c r="G12" s="311">
        <v>31.000000000000011</v>
      </c>
      <c r="H12" s="18">
        <f t="shared" si="1"/>
        <v>0.71669175087794756</v>
      </c>
      <c r="I12" s="311">
        <v>525.00000000000011</v>
      </c>
      <c r="J12" s="18">
        <f t="shared" si="2"/>
        <v>12.137521587449111</v>
      </c>
      <c r="K12" s="310">
        <v>37.000000000000014</v>
      </c>
      <c r="L12" s="18">
        <f t="shared" si="3"/>
        <v>0.8554062833059376</v>
      </c>
      <c r="M12" s="310">
        <v>372.99999999999989</v>
      </c>
      <c r="N12" s="18">
        <f t="shared" si="4"/>
        <v>8.6234200992733641</v>
      </c>
    </row>
    <row r="13" spans="1:15">
      <c r="A13" s="563" t="s">
        <v>20</v>
      </c>
      <c r="B13" s="575">
        <v>484529</v>
      </c>
      <c r="C13" s="580">
        <v>1068.8499999999995</v>
      </c>
      <c r="D13" s="581">
        <f t="shared" si="5"/>
        <v>22.059567126013086</v>
      </c>
      <c r="E13" s="582">
        <v>178.00000000000014</v>
      </c>
      <c r="F13" s="581">
        <f t="shared" si="0"/>
        <v>3.6736707193996674</v>
      </c>
      <c r="G13" s="583">
        <v>24.000000000000004</v>
      </c>
      <c r="H13" s="581">
        <f t="shared" si="1"/>
        <v>0.49532638913253907</v>
      </c>
      <c r="I13" s="583">
        <v>572.99999999999977</v>
      </c>
      <c r="J13" s="581">
        <f t="shared" si="2"/>
        <v>11.825917540539365</v>
      </c>
      <c r="K13" s="582">
        <v>30.000000000000007</v>
      </c>
      <c r="L13" s="581">
        <f t="shared" si="3"/>
        <v>0.61915798641567399</v>
      </c>
      <c r="M13" s="582">
        <v>641</v>
      </c>
      <c r="N13" s="581">
        <f t="shared" si="4"/>
        <v>13.22934230974823</v>
      </c>
    </row>
    <row r="14" spans="1:15">
      <c r="A14" s="491" t="s">
        <v>21</v>
      </c>
      <c r="B14" s="492">
        <v>2835373</v>
      </c>
      <c r="C14" s="10">
        <v>6267.0500000000047</v>
      </c>
      <c r="D14" s="18">
        <f t="shared" si="5"/>
        <v>22.10308837673211</v>
      </c>
      <c r="E14" s="310">
        <v>745.99999999999977</v>
      </c>
      <c r="F14" s="18">
        <f t="shared" si="0"/>
        <v>2.6310471320704534</v>
      </c>
      <c r="G14" s="311">
        <v>290.99999999999994</v>
      </c>
      <c r="H14" s="18">
        <f t="shared" si="1"/>
        <v>1.0263199938773486</v>
      </c>
      <c r="I14" s="311">
        <v>4607.9999999999991</v>
      </c>
      <c r="J14" s="18">
        <f t="shared" si="2"/>
        <v>16.251830006140281</v>
      </c>
      <c r="K14" s="310">
        <v>302</v>
      </c>
      <c r="L14" s="18">
        <f t="shared" si="3"/>
        <v>1.0651155950204787</v>
      </c>
      <c r="M14" s="310">
        <v>4183.0000000000018</v>
      </c>
      <c r="N14" s="18">
        <f t="shared" si="4"/>
        <v>14.752909052882996</v>
      </c>
    </row>
    <row r="15" spans="1:15">
      <c r="A15" s="563" t="s">
        <v>22</v>
      </c>
      <c r="B15" s="575">
        <v>544090</v>
      </c>
      <c r="C15" s="580">
        <v>701.25000000000023</v>
      </c>
      <c r="D15" s="581">
        <f t="shared" si="5"/>
        <v>12.888492712602698</v>
      </c>
      <c r="E15" s="582">
        <v>128.99999999999997</v>
      </c>
      <c r="F15" s="581">
        <f t="shared" si="0"/>
        <v>2.370931279751511</v>
      </c>
      <c r="G15" s="583">
        <v>26</v>
      </c>
      <c r="H15" s="581">
        <f t="shared" si="1"/>
        <v>0.47786211839952947</v>
      </c>
      <c r="I15" s="583">
        <v>497.99999999999989</v>
      </c>
      <c r="J15" s="581">
        <f t="shared" si="2"/>
        <v>9.1528974985756015</v>
      </c>
      <c r="K15" s="582">
        <v>57</v>
      </c>
      <c r="L15" s="581">
        <f t="shared" si="3"/>
        <v>1.0476207980297376</v>
      </c>
      <c r="M15" s="582">
        <v>473.00000000000074</v>
      </c>
      <c r="N15" s="581">
        <f t="shared" si="4"/>
        <v>8.6934146924222233</v>
      </c>
    </row>
    <row r="16" spans="1:15" s="352" customFormat="1">
      <c r="A16" s="491" t="s">
        <v>23</v>
      </c>
      <c r="B16" s="492">
        <v>403063</v>
      </c>
      <c r="C16" s="10">
        <v>548.94999999999993</v>
      </c>
      <c r="D16" s="18">
        <f t="shared" si="5"/>
        <v>13.619458992762917</v>
      </c>
      <c r="E16" s="310">
        <v>49</v>
      </c>
      <c r="F16" s="18">
        <f t="shared" si="0"/>
        <v>1.2156908473365207</v>
      </c>
      <c r="G16" s="311">
        <v>15.000000000000014</v>
      </c>
      <c r="H16" s="18">
        <f t="shared" si="1"/>
        <v>0.37215025938873114</v>
      </c>
      <c r="I16" s="311">
        <v>171.99999999999989</v>
      </c>
      <c r="J16" s="18">
        <f t="shared" si="2"/>
        <v>4.2673229743241103</v>
      </c>
      <c r="K16" s="310">
        <v>60.999999999999979</v>
      </c>
      <c r="L16" s="18">
        <f t="shared" si="3"/>
        <v>1.5134110548475048</v>
      </c>
      <c r="M16" s="310">
        <v>369.00000000000017</v>
      </c>
      <c r="N16" s="18">
        <f t="shared" si="4"/>
        <v>9.1548963809627821</v>
      </c>
    </row>
    <row r="17" spans="1:14">
      <c r="A17" s="560" t="s">
        <v>24</v>
      </c>
      <c r="B17" s="574">
        <f>SUM(B18:B23)</f>
        <v>7849237</v>
      </c>
      <c r="C17" s="561">
        <f>SUM(C18:C23)</f>
        <v>11391.349999999995</v>
      </c>
      <c r="D17" s="562">
        <f t="shared" si="5"/>
        <v>14.512684481306902</v>
      </c>
      <c r="E17" s="561">
        <f>SUM(E18:E23)</f>
        <v>1651.0000000000005</v>
      </c>
      <c r="F17" s="562">
        <f t="shared" si="0"/>
        <v>2.1033891574429471</v>
      </c>
      <c r="G17" s="561">
        <f>SUM(G18:G23)</f>
        <v>332.99999999999994</v>
      </c>
      <c r="H17" s="562">
        <f t="shared" si="1"/>
        <v>0.42424505719473105</v>
      </c>
      <c r="I17" s="561">
        <f>SUM(I18:I23)</f>
        <v>5955.9999999999982</v>
      </c>
      <c r="J17" s="562">
        <f t="shared" si="2"/>
        <v>7.5879986806360904</v>
      </c>
      <c r="K17" s="561">
        <f>SUM(K18:K23)</f>
        <v>1224.9999999999995</v>
      </c>
      <c r="L17" s="562">
        <f t="shared" si="3"/>
        <v>1.5606612464370737</v>
      </c>
      <c r="M17" s="561">
        <f>SUM(M18:M23)</f>
        <v>9257.0000000000055</v>
      </c>
      <c r="N17" s="562">
        <f t="shared" si="4"/>
        <v>11.793502986341226</v>
      </c>
    </row>
    <row r="18" spans="1:14">
      <c r="A18" s="491" t="s">
        <v>25</v>
      </c>
      <c r="B18" s="492">
        <v>653400</v>
      </c>
      <c r="C18" s="10">
        <v>1098.0000000000005</v>
      </c>
      <c r="D18" s="18">
        <f t="shared" si="5"/>
        <v>16.80440771349863</v>
      </c>
      <c r="E18" s="310">
        <v>196.00000000000017</v>
      </c>
      <c r="F18" s="18">
        <f t="shared" si="0"/>
        <v>2.9996939087848205</v>
      </c>
      <c r="G18" s="311">
        <v>55.999999999999986</v>
      </c>
      <c r="H18" s="18">
        <f t="shared" si="1"/>
        <v>0.85705540250994772</v>
      </c>
      <c r="I18" s="311">
        <v>629.00000000000045</v>
      </c>
      <c r="J18" s="18">
        <f t="shared" si="2"/>
        <v>9.6265687174778147</v>
      </c>
      <c r="K18" s="310">
        <v>126.99999999999993</v>
      </c>
      <c r="L18" s="18">
        <f t="shared" si="3"/>
        <v>1.9436792164064882</v>
      </c>
      <c r="M18" s="310">
        <v>696.00000000000091</v>
      </c>
      <c r="N18" s="18">
        <f t="shared" si="4"/>
        <v>10.651974288337939</v>
      </c>
    </row>
    <row r="19" spans="1:14">
      <c r="A19" s="563" t="s">
        <v>26</v>
      </c>
      <c r="B19" s="575">
        <v>581010</v>
      </c>
      <c r="C19" s="580">
        <v>618.00000000000023</v>
      </c>
      <c r="D19" s="581">
        <f t="shared" si="5"/>
        <v>10.636649971601182</v>
      </c>
      <c r="E19" s="582">
        <v>133</v>
      </c>
      <c r="F19" s="581">
        <f t="shared" si="0"/>
        <v>2.289117226897988</v>
      </c>
      <c r="G19" s="583">
        <v>16</v>
      </c>
      <c r="H19" s="581">
        <f t="shared" si="1"/>
        <v>0.27538252353660003</v>
      </c>
      <c r="I19" s="583">
        <v>381.00000000000023</v>
      </c>
      <c r="J19" s="581">
        <f t="shared" si="2"/>
        <v>6.5575463417152928</v>
      </c>
      <c r="K19" s="582">
        <v>150</v>
      </c>
      <c r="L19" s="581">
        <f t="shared" si="3"/>
        <v>2.5817111581556258</v>
      </c>
      <c r="M19" s="582">
        <v>473.99999999999966</v>
      </c>
      <c r="N19" s="581">
        <f t="shared" si="4"/>
        <v>8.1582072597717712</v>
      </c>
    </row>
    <row r="20" spans="1:14">
      <c r="A20" s="491" t="s">
        <v>27</v>
      </c>
      <c r="B20" s="492">
        <v>3963541</v>
      </c>
      <c r="C20" s="10">
        <v>6266.1999999999916</v>
      </c>
      <c r="D20" s="18">
        <f t="shared" si="5"/>
        <v>15.809600556673923</v>
      </c>
      <c r="E20" s="310">
        <v>761</v>
      </c>
      <c r="F20" s="18">
        <f t="shared" si="0"/>
        <v>1.9200003229435496</v>
      </c>
      <c r="G20" s="311">
        <v>193.99999999999997</v>
      </c>
      <c r="H20" s="18">
        <f t="shared" si="1"/>
        <v>0.48946131754408484</v>
      </c>
      <c r="I20" s="311">
        <v>3072.9999999999968</v>
      </c>
      <c r="J20" s="18">
        <f t="shared" si="2"/>
        <v>7.7531681897575844</v>
      </c>
      <c r="K20" s="310">
        <v>592.99999999999966</v>
      </c>
      <c r="L20" s="18">
        <f t="shared" si="3"/>
        <v>1.4961369139363001</v>
      </c>
      <c r="M20" s="310">
        <v>5767.0000000000045</v>
      </c>
      <c r="N20" s="18">
        <f t="shared" si="4"/>
        <v>14.550120712766702</v>
      </c>
    </row>
    <row r="21" spans="1:14">
      <c r="A21" s="563" t="s">
        <v>28</v>
      </c>
      <c r="B21" s="575">
        <v>841767</v>
      </c>
      <c r="C21" s="580">
        <v>865.05000000000007</v>
      </c>
      <c r="D21" s="581">
        <f t="shared" si="5"/>
        <v>10.276596730449162</v>
      </c>
      <c r="E21" s="582">
        <v>168.00000000000003</v>
      </c>
      <c r="F21" s="581">
        <f t="shared" si="0"/>
        <v>1.9958016885907861</v>
      </c>
      <c r="G21" s="583">
        <v>21.999999999999993</v>
      </c>
      <c r="H21" s="581">
        <f t="shared" si="1"/>
        <v>0.26135498302974569</v>
      </c>
      <c r="I21" s="583">
        <v>399.00000000000023</v>
      </c>
      <c r="J21" s="581">
        <f t="shared" si="2"/>
        <v>4.7400290104031191</v>
      </c>
      <c r="K21" s="582">
        <v>166.00000000000003</v>
      </c>
      <c r="L21" s="581">
        <f t="shared" si="3"/>
        <v>1.9720421446789913</v>
      </c>
      <c r="M21" s="582">
        <v>635</v>
      </c>
      <c r="N21" s="581">
        <f t="shared" si="4"/>
        <v>7.543655191994934</v>
      </c>
    </row>
    <row r="22" spans="1:14">
      <c r="A22" s="491" t="s">
        <v>29</v>
      </c>
      <c r="B22" s="492">
        <v>1467111</v>
      </c>
      <c r="C22" s="10">
        <v>2083.300000000002</v>
      </c>
      <c r="D22" s="18">
        <f t="shared" si="5"/>
        <v>14.200016222358103</v>
      </c>
      <c r="E22" s="310">
        <v>308.00000000000011</v>
      </c>
      <c r="F22" s="18">
        <f t="shared" si="0"/>
        <v>2.099363988137231</v>
      </c>
      <c r="G22" s="311">
        <v>33.000000000000014</v>
      </c>
      <c r="H22" s="18">
        <f t="shared" si="1"/>
        <v>0.22493185587184619</v>
      </c>
      <c r="I22" s="311">
        <v>1310.0000000000009</v>
      </c>
      <c r="J22" s="18">
        <f t="shared" si="2"/>
        <v>8.9291130664278349</v>
      </c>
      <c r="K22" s="310">
        <v>104.00000000000007</v>
      </c>
      <c r="L22" s="18">
        <f t="shared" si="3"/>
        <v>0.7088761518385458</v>
      </c>
      <c r="M22" s="310">
        <v>1406</v>
      </c>
      <c r="N22" s="18">
        <f t="shared" si="4"/>
        <v>9.583460283509563</v>
      </c>
    </row>
    <row r="23" spans="1:14" s="352" customFormat="1">
      <c r="A23" s="563" t="s">
        <v>30</v>
      </c>
      <c r="B23" s="575">
        <v>342408</v>
      </c>
      <c r="C23" s="580">
        <v>460.79999999999995</v>
      </c>
      <c r="D23" s="581">
        <f t="shared" si="5"/>
        <v>13.457629494637974</v>
      </c>
      <c r="E23" s="582">
        <v>85.000000000000043</v>
      </c>
      <c r="F23" s="581">
        <f t="shared" si="0"/>
        <v>2.4824186350786208</v>
      </c>
      <c r="G23" s="583">
        <v>12.000000000000004</v>
      </c>
      <c r="H23" s="581">
        <f t="shared" si="1"/>
        <v>0.35045910142286407</v>
      </c>
      <c r="I23" s="583">
        <v>163.99999999999997</v>
      </c>
      <c r="J23" s="581">
        <f t="shared" si="2"/>
        <v>4.7896077194458062</v>
      </c>
      <c r="K23" s="582">
        <v>84.999999999999972</v>
      </c>
      <c r="L23" s="581">
        <f t="shared" si="3"/>
        <v>2.482418635078619</v>
      </c>
      <c r="M23" s="582">
        <v>279</v>
      </c>
      <c r="N23" s="581">
        <f t="shared" si="4"/>
        <v>8.1481741080815873</v>
      </c>
    </row>
    <row r="24" spans="1:14">
      <c r="A24" s="490" t="s">
        <v>31</v>
      </c>
      <c r="B24" s="494">
        <f>SUM(B25:B30)</f>
        <v>820024</v>
      </c>
      <c r="C24" s="307">
        <f>SUM(C25:C30)</f>
        <v>1421.8999999999999</v>
      </c>
      <c r="D24" s="17">
        <f t="shared" si="5"/>
        <v>17.339736397959083</v>
      </c>
      <c r="E24" s="307">
        <f>SUM(E25:E30)</f>
        <v>440</v>
      </c>
      <c r="F24" s="17">
        <f t="shared" si="0"/>
        <v>5.3656966137576454</v>
      </c>
      <c r="G24" s="307">
        <f>SUM(G25:G30)</f>
        <v>66</v>
      </c>
      <c r="H24" s="17">
        <f t="shared" si="1"/>
        <v>0.8048544920636469</v>
      </c>
      <c r="I24" s="307">
        <f>SUM(I25:I30)</f>
        <v>941.00000000000023</v>
      </c>
      <c r="J24" s="17">
        <f t="shared" si="2"/>
        <v>11.475273894422605</v>
      </c>
      <c r="K24" s="307">
        <f>SUM(K25:K30)</f>
        <v>180</v>
      </c>
      <c r="L24" s="17">
        <f t="shared" si="3"/>
        <v>2.1950577056281277</v>
      </c>
      <c r="M24" s="307">
        <f>SUM(M25:M30)</f>
        <v>850</v>
      </c>
      <c r="N24" s="17">
        <f t="shared" si="4"/>
        <v>10.36555027657727</v>
      </c>
    </row>
    <row r="25" spans="1:14">
      <c r="A25" s="565" t="s">
        <v>32</v>
      </c>
      <c r="B25" s="575">
        <v>166345</v>
      </c>
      <c r="C25" s="580">
        <v>336.75</v>
      </c>
      <c r="D25" s="581">
        <f t="shared" si="5"/>
        <v>20.244071057140282</v>
      </c>
      <c r="E25" s="582">
        <v>99.999999999999957</v>
      </c>
      <c r="F25" s="581">
        <f t="shared" si="0"/>
        <v>6.0116023926177498</v>
      </c>
      <c r="G25" s="583">
        <v>13.999999999999998</v>
      </c>
      <c r="H25" s="581">
        <f t="shared" si="1"/>
        <v>0.84162433496648514</v>
      </c>
      <c r="I25" s="583">
        <v>232.00000000000006</v>
      </c>
      <c r="J25" s="581">
        <f t="shared" si="2"/>
        <v>13.946917550873188</v>
      </c>
      <c r="K25" s="582">
        <v>9.9999999999999964</v>
      </c>
      <c r="L25" s="581">
        <f t="shared" si="3"/>
        <v>0.60116023926177498</v>
      </c>
      <c r="M25" s="582">
        <v>234.00000000000006</v>
      </c>
      <c r="N25" s="581">
        <f t="shared" si="4"/>
        <v>14.067149598725544</v>
      </c>
    </row>
    <row r="26" spans="1:14">
      <c r="A26" s="493" t="s">
        <v>33</v>
      </c>
      <c r="B26" s="492">
        <v>114805</v>
      </c>
      <c r="C26" s="10">
        <v>296.09999999999991</v>
      </c>
      <c r="D26" s="18">
        <f t="shared" si="5"/>
        <v>25.791559601062662</v>
      </c>
      <c r="E26" s="310">
        <v>68.000000000000014</v>
      </c>
      <c r="F26" s="18">
        <f t="shared" si="0"/>
        <v>5.9230869735638709</v>
      </c>
      <c r="G26" s="311">
        <v>7.0000000000000009</v>
      </c>
      <c r="H26" s="18">
        <f t="shared" si="1"/>
        <v>0.60972954139628066</v>
      </c>
      <c r="I26" s="311">
        <v>179.00000000000003</v>
      </c>
      <c r="J26" s="18">
        <f t="shared" si="2"/>
        <v>15.591655415704894</v>
      </c>
      <c r="K26" s="310">
        <v>53.000000000000007</v>
      </c>
      <c r="L26" s="18">
        <f t="shared" si="3"/>
        <v>4.6165236705718398</v>
      </c>
      <c r="M26" s="310">
        <v>127</v>
      </c>
      <c r="N26" s="18">
        <f t="shared" si="4"/>
        <v>11.062235965332519</v>
      </c>
    </row>
    <row r="27" spans="1:14">
      <c r="A27" s="565" t="s">
        <v>34</v>
      </c>
      <c r="B27" s="575">
        <v>94373</v>
      </c>
      <c r="C27" s="580">
        <v>105.2</v>
      </c>
      <c r="D27" s="581">
        <f t="shared" si="5"/>
        <v>11.147256100791541</v>
      </c>
      <c r="E27" s="582">
        <v>65.000000000000028</v>
      </c>
      <c r="F27" s="581">
        <f t="shared" si="0"/>
        <v>6.8875631801468673</v>
      </c>
      <c r="G27" s="583">
        <v>4.0000000000000009</v>
      </c>
      <c r="H27" s="581">
        <f t="shared" si="1"/>
        <v>0.42385004185519176</v>
      </c>
      <c r="I27" s="583">
        <v>115.00000000000001</v>
      </c>
      <c r="J27" s="581">
        <f t="shared" si="2"/>
        <v>12.185688703336762</v>
      </c>
      <c r="K27" s="582">
        <v>30.999999999999996</v>
      </c>
      <c r="L27" s="581">
        <f t="shared" si="3"/>
        <v>3.284837824377735</v>
      </c>
      <c r="M27" s="582">
        <v>76.000000000000014</v>
      </c>
      <c r="N27" s="581">
        <f t="shared" si="4"/>
        <v>8.0531507952486425</v>
      </c>
    </row>
    <row r="28" spans="1:14">
      <c r="A28" s="493" t="s">
        <v>35</v>
      </c>
      <c r="B28" s="492">
        <v>102684</v>
      </c>
      <c r="C28" s="10">
        <v>217.70000000000007</v>
      </c>
      <c r="D28" s="18">
        <f t="shared" si="5"/>
        <v>21.200966070663402</v>
      </c>
      <c r="E28" s="310">
        <v>78</v>
      </c>
      <c r="F28" s="18">
        <f t="shared" si="0"/>
        <v>7.5961201355615282</v>
      </c>
      <c r="G28" s="311">
        <v>5.0000000000000009</v>
      </c>
      <c r="H28" s="18">
        <f t="shared" si="1"/>
        <v>0.4869307779206109</v>
      </c>
      <c r="I28" s="311">
        <v>121.99999999999997</v>
      </c>
      <c r="J28" s="18">
        <f t="shared" si="2"/>
        <v>11.8811109812629</v>
      </c>
      <c r="K28" s="310">
        <v>5.0000000000000027</v>
      </c>
      <c r="L28" s="18">
        <f t="shared" si="3"/>
        <v>0.48693077792061107</v>
      </c>
      <c r="M28" s="310">
        <v>118.00000000000004</v>
      </c>
      <c r="N28" s="18">
        <f t="shared" si="4"/>
        <v>11.491566358926418</v>
      </c>
    </row>
    <row r="29" spans="1:14">
      <c r="A29" s="565" t="s">
        <v>36</v>
      </c>
      <c r="B29" s="575">
        <v>195759</v>
      </c>
      <c r="C29" s="580">
        <v>231.84999999999994</v>
      </c>
      <c r="D29" s="581">
        <f t="shared" si="5"/>
        <v>11.843644481224359</v>
      </c>
      <c r="E29" s="582">
        <v>57.999999999999986</v>
      </c>
      <c r="F29" s="581">
        <f t="shared" si="0"/>
        <v>2.962826741043834</v>
      </c>
      <c r="G29" s="583">
        <v>8.0000000000000018</v>
      </c>
      <c r="H29" s="581">
        <f t="shared" si="1"/>
        <v>0.40866575738535654</v>
      </c>
      <c r="I29" s="583">
        <v>125.99999999999999</v>
      </c>
      <c r="J29" s="581">
        <f t="shared" si="2"/>
        <v>6.4364856788193636</v>
      </c>
      <c r="K29" s="582">
        <v>42.000000000000007</v>
      </c>
      <c r="L29" s="581">
        <f t="shared" si="3"/>
        <v>2.1454952262731219</v>
      </c>
      <c r="M29" s="582">
        <v>150.99999999999991</v>
      </c>
      <c r="N29" s="581">
        <f t="shared" si="4"/>
        <v>7.7135661706485985</v>
      </c>
    </row>
    <row r="30" spans="1:14" s="352" customFormat="1">
      <c r="A30" s="493" t="s">
        <v>37</v>
      </c>
      <c r="B30" s="492">
        <v>146058</v>
      </c>
      <c r="C30" s="10">
        <v>234.2999999999999</v>
      </c>
      <c r="D30" s="18">
        <f t="shared" si="5"/>
        <v>16.041572525982822</v>
      </c>
      <c r="E30" s="310">
        <v>70.999999999999986</v>
      </c>
      <c r="F30" s="18">
        <f t="shared" si="0"/>
        <v>4.8610825836311591</v>
      </c>
      <c r="G30" s="311">
        <v>27.999999999999993</v>
      </c>
      <c r="H30" s="18">
        <f t="shared" si="1"/>
        <v>1.9170466526996119</v>
      </c>
      <c r="I30" s="311">
        <v>167.00000000000009</v>
      </c>
      <c r="J30" s="18">
        <f t="shared" si="2"/>
        <v>11.433813964315551</v>
      </c>
      <c r="K30" s="310">
        <v>39.000000000000007</v>
      </c>
      <c r="L30" s="18">
        <f t="shared" si="3"/>
        <v>2.6701721234030318</v>
      </c>
      <c r="M30" s="310">
        <v>144</v>
      </c>
      <c r="N30" s="18">
        <f t="shared" si="4"/>
        <v>9.8590970710265768</v>
      </c>
    </row>
    <row r="31" spans="1:14">
      <c r="A31" s="566" t="s">
        <v>38</v>
      </c>
      <c r="B31" s="574">
        <f>SUM(B32)</f>
        <v>28000</v>
      </c>
      <c r="C31" s="570">
        <f>SUM(C32)</f>
        <v>94.200000000000017</v>
      </c>
      <c r="D31" s="562">
        <f t="shared" si="5"/>
        <v>33.642857142857153</v>
      </c>
      <c r="E31" s="570">
        <f>SUM(E32)</f>
        <v>25</v>
      </c>
      <c r="F31" s="562">
        <f t="shared" si="0"/>
        <v>8.9285714285714288</v>
      </c>
      <c r="G31" s="570">
        <f>SUM(G32)</f>
        <v>2.0000000000000004</v>
      </c>
      <c r="H31" s="562">
        <f t="shared" si="1"/>
        <v>0.71428571428571452</v>
      </c>
      <c r="I31" s="570">
        <f>SUM(I32)</f>
        <v>41</v>
      </c>
      <c r="J31" s="562">
        <f t="shared" si="2"/>
        <v>14.642857142857142</v>
      </c>
      <c r="K31" s="570">
        <f>SUM(K32)</f>
        <v>4.0000000000000009</v>
      </c>
      <c r="L31" s="562">
        <f t="shared" si="3"/>
        <v>1.428571428571429</v>
      </c>
      <c r="M31" s="570">
        <f>SUM(M32)</f>
        <v>17</v>
      </c>
      <c r="N31" s="562">
        <f t="shared" si="4"/>
        <v>6.0714285714285712</v>
      </c>
    </row>
    <row r="32" spans="1:14" s="352" customFormat="1">
      <c r="A32" s="493" t="s">
        <v>40</v>
      </c>
      <c r="B32" s="492">
        <v>28000</v>
      </c>
      <c r="C32" s="10">
        <v>94.200000000000017</v>
      </c>
      <c r="D32" s="18">
        <f t="shared" si="5"/>
        <v>33.642857142857153</v>
      </c>
      <c r="E32" s="310">
        <v>25</v>
      </c>
      <c r="F32" s="18">
        <f t="shared" si="0"/>
        <v>8.9285714285714288</v>
      </c>
      <c r="G32" s="8">
        <v>2.0000000000000004</v>
      </c>
      <c r="H32" s="18">
        <f t="shared" si="1"/>
        <v>0.71428571428571452</v>
      </c>
      <c r="I32" s="311">
        <v>41</v>
      </c>
      <c r="J32" s="18">
        <f t="shared" si="2"/>
        <v>14.642857142857142</v>
      </c>
      <c r="K32" s="6">
        <v>4.0000000000000009</v>
      </c>
      <c r="L32" s="18">
        <f t="shared" si="3"/>
        <v>1.428571428571429</v>
      </c>
      <c r="M32" s="310">
        <v>17</v>
      </c>
      <c r="N32" s="18">
        <f t="shared" si="4"/>
        <v>6.0714285714285712</v>
      </c>
    </row>
    <row r="33" spans="1:14" ht="9.75" customHeight="1">
      <c r="A33" s="567" t="s">
        <v>41</v>
      </c>
      <c r="B33" s="579">
        <v>36153</v>
      </c>
      <c r="C33" s="570"/>
      <c r="D33" s="562" t="s">
        <v>39</v>
      </c>
      <c r="E33" s="582"/>
      <c r="F33" s="584">
        <f t="shared" si="0"/>
        <v>0</v>
      </c>
      <c r="G33" s="570"/>
      <c r="H33" s="584" t="s">
        <v>39</v>
      </c>
      <c r="I33" s="570"/>
      <c r="J33" s="584">
        <f t="shared" si="2"/>
        <v>0</v>
      </c>
      <c r="K33" s="570"/>
      <c r="L33" s="584" t="s">
        <v>39</v>
      </c>
      <c r="M33" s="570"/>
      <c r="N33" s="584">
        <f t="shared" si="4"/>
        <v>0</v>
      </c>
    </row>
    <row r="34" spans="1:14" ht="26.25" customHeight="1">
      <c r="A34" s="1088" t="s">
        <v>717</v>
      </c>
      <c r="B34" s="1088"/>
      <c r="C34" s="1088"/>
      <c r="D34" s="1088"/>
      <c r="E34" s="1088"/>
      <c r="F34" s="1088"/>
      <c r="G34" s="1088"/>
      <c r="H34" s="1088"/>
      <c r="I34" s="1088"/>
      <c r="J34" s="1088"/>
      <c r="K34" s="1088"/>
      <c r="L34" s="1088"/>
    </row>
    <row r="35" spans="1:14" ht="9" customHeight="1">
      <c r="A35" s="1256" t="s">
        <v>599</v>
      </c>
      <c r="B35" s="1256"/>
      <c r="C35" s="1256"/>
      <c r="D35" s="1256"/>
      <c r="E35" s="1256"/>
      <c r="F35" s="1256"/>
      <c r="G35" s="1256"/>
      <c r="H35" s="1256"/>
      <c r="I35" s="1256"/>
      <c r="J35" s="1256"/>
      <c r="K35" s="1256"/>
      <c r="L35" s="1256"/>
    </row>
    <row r="36" spans="1:14" ht="22.5" customHeight="1">
      <c r="A36" s="1088" t="s">
        <v>1547</v>
      </c>
      <c r="B36" s="1088"/>
      <c r="C36" s="1088"/>
      <c r="D36" s="1088"/>
      <c r="E36" s="1088"/>
      <c r="F36" s="1088"/>
      <c r="G36" s="1088"/>
      <c r="H36" s="1088"/>
      <c r="I36" s="1088"/>
      <c r="J36" s="1088"/>
      <c r="K36" s="1088"/>
      <c r="L36" s="1088"/>
      <c r="M36" s="1088"/>
      <c r="N36" s="1088"/>
    </row>
    <row r="37" spans="1:14">
      <c r="A37" s="347"/>
    </row>
  </sheetData>
  <mergeCells count="11">
    <mergeCell ref="A36:N36"/>
    <mergeCell ref="A34:L34"/>
    <mergeCell ref="A35:L35"/>
    <mergeCell ref="A1:N1"/>
    <mergeCell ref="A2:A3"/>
    <mergeCell ref="C2:D2"/>
    <mergeCell ref="E2:F2"/>
    <mergeCell ref="G2:H2"/>
    <mergeCell ref="I2:J2"/>
    <mergeCell ref="K2:L2"/>
    <mergeCell ref="M2:N2"/>
  </mergeCells>
  <hyperlinks>
    <hyperlink ref="O1" location="INDICE!A114" display="INDICE"/>
  </hyperlinks>
  <printOptions horizontalCentered="1"/>
  <pageMargins left="0.51181102362204722" right="0.51181102362204722" top="1.1023622047244095" bottom="0.51181102362204722" header="0.11811023622047245" footer="0.23622047244094491"/>
  <pageSetup paperSize="9" scale="74" firstPageNumber="142" orientation="landscape" useFirstPageNumber="1" r:id="rId1"/>
  <headerFooter scaleWithDoc="0">
    <oddHeader>&amp;C&amp;G</oddHeader>
    <oddFooter>&amp;C&amp;12 &amp;P</oddFooter>
  </headerFooter>
  <colBreaks count="1" manualBreakCount="1">
    <brk id="14" max="1048575" man="1"/>
  </colBreaks>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1:P2"/>
  <sheetViews>
    <sheetView showGridLines="0" zoomScale="80" zoomScaleNormal="80" zoomScalePageLayoutView="75" workbookViewId="0">
      <selection activeCell="P2" sqref="P2"/>
    </sheetView>
  </sheetViews>
  <sheetFormatPr baseColWidth="10" defaultRowHeight="15"/>
  <sheetData>
    <row r="1" spans="1:16">
      <c r="A1" s="380" t="s">
        <v>701</v>
      </c>
    </row>
    <row r="2" spans="1:16">
      <c r="P2" s="265" t="s">
        <v>577</v>
      </c>
    </row>
  </sheetData>
  <hyperlinks>
    <hyperlink ref="P2" location="INDICE!A126" display="INDICE"/>
  </hyperlinks>
  <printOptions horizontalCentered="1"/>
  <pageMargins left="0.51181102362204722" right="0.51181102362204722" top="1.1023622047244095" bottom="0.51181102362204722" header="0.11811023622047245" footer="0.23622047244094491"/>
  <pageSetup paperSize="9" scale="79" firstPageNumber="145" orientation="landscape" useFirstPageNumber="1" r:id="rId1"/>
  <headerFooter scaleWithDoc="0">
    <oddHeader>&amp;C&amp;G</oddHeader>
    <oddFooter>&amp;C&amp;12 &amp;P</oddFooter>
  </headerFooter>
  <drawing r:id="rId2"/>
  <legacyDrawingHF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Q2"/>
  <sheetViews>
    <sheetView showGridLines="0" zoomScale="80" zoomScaleNormal="80" zoomScalePageLayoutView="64" workbookViewId="0">
      <selection activeCell="Q2" sqref="Q2"/>
    </sheetView>
  </sheetViews>
  <sheetFormatPr baseColWidth="10" defaultRowHeight="15"/>
  <cols>
    <col min="1" max="16384" width="11.42578125" style="508"/>
  </cols>
  <sheetData>
    <row r="1" spans="1:17">
      <c r="A1" s="380" t="s">
        <v>701</v>
      </c>
    </row>
    <row r="2" spans="1:17">
      <c r="Q2" s="265" t="s">
        <v>577</v>
      </c>
    </row>
  </sheetData>
  <hyperlinks>
    <hyperlink ref="Q2" location="INDICE!A126" display="INDICE"/>
  </hyperlinks>
  <printOptions horizontalCentered="1"/>
  <pageMargins left="0.51181102362204722" right="0.51181102362204722" top="1.1023622047244095" bottom="0.51181102362204722" header="0.11811023622047245" footer="0.23622047244094491"/>
  <pageSetup paperSize="9" scale="74" firstPageNumber="146" orientation="landscape" useFirstPageNumber="1" r:id="rId1"/>
  <headerFooter scaleWithDoc="0">
    <oddHeader>&amp;C&amp;G</oddHeader>
    <oddFooter>&amp;C&amp;12 &amp;P</oddFooter>
  </headerFooter>
  <drawing r:id="rId2"/>
  <legacyDrawingHF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1:Q2"/>
  <sheetViews>
    <sheetView showGridLines="0" zoomScale="80" zoomScaleNormal="80" zoomScalePageLayoutView="64" workbookViewId="0">
      <selection activeCell="Q2" sqref="Q2"/>
    </sheetView>
  </sheetViews>
  <sheetFormatPr baseColWidth="10" defaultRowHeight="15"/>
  <sheetData>
    <row r="1" spans="1:17">
      <c r="A1" s="380" t="s">
        <v>701</v>
      </c>
    </row>
    <row r="2" spans="1:17">
      <c r="Q2" s="265" t="s">
        <v>577</v>
      </c>
    </row>
  </sheetData>
  <hyperlinks>
    <hyperlink ref="Q2" location="INDICE!A126" display="INDICE"/>
  </hyperlinks>
  <printOptions horizontalCentered="1"/>
  <pageMargins left="0.51181102362204722" right="0.51181102362204722" top="1.1023622047244095" bottom="0.51181102362204722" header="0.11811023622047245" footer="0.23622047244094491"/>
  <pageSetup paperSize="9" scale="74" firstPageNumber="147" orientation="landscape" useFirstPageNumber="1" r:id="rId1"/>
  <headerFooter scaleWithDoc="0">
    <oddHeader>&amp;C&amp;G</oddHeader>
    <oddFooter>&amp;C&amp;12 &amp;P</oddFooter>
  </headerFooter>
  <drawing r:id="rId2"/>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Q2"/>
  <sheetViews>
    <sheetView showGridLines="0" zoomScale="80" zoomScaleNormal="80" zoomScalePageLayoutView="53" workbookViewId="0">
      <selection activeCell="Q2" sqref="Q2"/>
    </sheetView>
  </sheetViews>
  <sheetFormatPr baseColWidth="10" defaultRowHeight="15"/>
  <sheetData>
    <row r="1" spans="1:17">
      <c r="A1" s="380" t="s">
        <v>701</v>
      </c>
    </row>
    <row r="2" spans="1:17">
      <c r="Q2" s="265" t="s">
        <v>577</v>
      </c>
    </row>
  </sheetData>
  <hyperlinks>
    <hyperlink ref="Q2" location="INDICE!A126" display="INDICE"/>
  </hyperlinks>
  <printOptions horizontalCentered="1"/>
  <pageMargins left="0.51181102362204722" right="0.51181102362204722" top="1.1023622047244095" bottom="0.51181102362204722" header="0.11811023622047245" footer="0.23622047244094491"/>
  <pageSetup paperSize="9" scale="74" firstPageNumber="148" orientation="landscape" useFirstPageNumber="1" r:id="rId1"/>
  <headerFooter scaleWithDoc="0">
    <oddHeader>&amp;C&amp;G</oddHeader>
    <oddFooter>&amp;C&amp;12 &amp;P</oddFooter>
  </headerFooter>
  <drawing r:id="rId2"/>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Q2"/>
  <sheetViews>
    <sheetView showGridLines="0" zoomScale="80" zoomScaleNormal="80" zoomScalePageLayoutView="60" workbookViewId="0">
      <selection activeCell="Q2" sqref="Q2"/>
    </sheetView>
  </sheetViews>
  <sheetFormatPr baseColWidth="10" defaultRowHeight="15"/>
  <sheetData>
    <row r="1" spans="1:17">
      <c r="A1" s="380" t="s">
        <v>701</v>
      </c>
    </row>
    <row r="2" spans="1:17">
      <c r="Q2" s="265" t="s">
        <v>577</v>
      </c>
    </row>
  </sheetData>
  <hyperlinks>
    <hyperlink ref="Q2" location="INDICE!A126" display="INDICE"/>
  </hyperlinks>
  <printOptions horizontalCentered="1"/>
  <pageMargins left="0.51181102362204722" right="0.51181102362204722" top="1.1023622047244095" bottom="0.51181102362204722" header="0.11811023622047245" footer="0.23622047244094491"/>
  <pageSetup paperSize="9" scale="74" firstPageNumber="149" orientation="landscape" useFirstPageNumber="1" r:id="rId1"/>
  <headerFooter scaleWithDoc="0">
    <oddHeader>&amp;C&amp;G</oddHeader>
    <oddFooter>&amp;C&amp;12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7"/>
  <sheetViews>
    <sheetView showGridLines="0" zoomScale="90" zoomScaleNormal="90" zoomScalePageLayoutView="80" workbookViewId="0">
      <selection sqref="A1:Q1"/>
    </sheetView>
  </sheetViews>
  <sheetFormatPr baseColWidth="10" defaultRowHeight="12.75"/>
  <cols>
    <col min="1" max="16" width="11.42578125" style="128"/>
    <col min="17" max="17" width="11.42578125" style="128" customWidth="1"/>
    <col min="18" max="24" width="11.42578125" style="128"/>
    <col min="25" max="26" width="5.85546875" style="128" customWidth="1"/>
    <col min="27" max="16384" width="11.42578125" style="128"/>
  </cols>
  <sheetData>
    <row r="1" spans="1:18" ht="50.25" customHeight="1">
      <c r="A1" s="1051" t="s">
        <v>1455</v>
      </c>
      <c r="B1" s="1051"/>
      <c r="C1" s="1051"/>
      <c r="D1" s="1051"/>
      <c r="E1" s="1051"/>
      <c r="F1" s="1051"/>
      <c r="G1" s="1051"/>
      <c r="H1" s="1051"/>
      <c r="I1" s="1051"/>
      <c r="J1" s="1051"/>
      <c r="K1" s="1051"/>
      <c r="L1" s="1051"/>
      <c r="M1" s="1051"/>
      <c r="N1" s="1051"/>
      <c r="O1" s="1051"/>
      <c r="P1" s="1051"/>
      <c r="Q1" s="1051"/>
      <c r="R1" s="1018" t="s">
        <v>577</v>
      </c>
    </row>
    <row r="2" spans="1:18" ht="18.75" customHeight="1">
      <c r="A2" s="1058"/>
      <c r="B2" s="1058"/>
      <c r="C2" s="1058"/>
      <c r="D2" s="1058"/>
      <c r="E2" s="1058"/>
      <c r="F2" s="1058"/>
      <c r="G2" s="1058"/>
      <c r="H2" s="1058"/>
      <c r="I2" s="1058"/>
      <c r="J2" s="1058"/>
      <c r="K2" s="1058"/>
      <c r="L2" s="1058"/>
      <c r="M2" s="1058"/>
      <c r="N2" s="1058"/>
      <c r="O2" s="1058"/>
      <c r="P2" s="1058"/>
    </row>
    <row r="3" spans="1:18">
      <c r="A3" s="215"/>
      <c r="B3" s="215"/>
      <c r="C3" s="215"/>
      <c r="D3" s="215"/>
      <c r="E3" s="215"/>
      <c r="F3" s="215"/>
      <c r="G3" s="215"/>
      <c r="H3" s="215"/>
      <c r="I3" s="215"/>
      <c r="J3" s="215"/>
      <c r="K3" s="215"/>
      <c r="L3" s="215"/>
      <c r="M3" s="215"/>
      <c r="N3" s="215"/>
      <c r="O3" s="215"/>
      <c r="P3" s="215"/>
    </row>
    <row r="4" spans="1:18">
      <c r="A4" s="215"/>
      <c r="B4" s="215"/>
      <c r="C4" s="215"/>
      <c r="D4" s="215"/>
      <c r="E4" s="215"/>
      <c r="F4" s="215"/>
      <c r="G4" s="215"/>
      <c r="H4" s="215"/>
      <c r="I4" s="215"/>
      <c r="J4" s="215"/>
      <c r="K4" s="215"/>
      <c r="L4" s="215"/>
      <c r="M4" s="215"/>
      <c r="N4" s="215"/>
      <c r="O4" s="215"/>
      <c r="P4" s="215"/>
    </row>
    <row r="44" spans="1:16" s="129" customFormat="1">
      <c r="A44" s="1067"/>
      <c r="B44" s="1067"/>
      <c r="C44" s="1067"/>
      <c r="D44" s="1067"/>
      <c r="E44" s="1067"/>
      <c r="F44" s="1067"/>
      <c r="G44" s="1067"/>
      <c r="H44" s="1067"/>
      <c r="I44" s="1067"/>
      <c r="J44" s="1067"/>
      <c r="K44" s="1067"/>
      <c r="L44" s="1067"/>
      <c r="M44" s="1067"/>
      <c r="N44" s="1067"/>
      <c r="O44" s="1067"/>
      <c r="P44" s="1067"/>
    </row>
    <row r="45" spans="1:16" s="129" customFormat="1">
      <c r="A45" s="1067"/>
      <c r="B45" s="1067"/>
      <c r="C45" s="1067"/>
      <c r="D45" s="1067"/>
      <c r="E45" s="1067"/>
      <c r="F45" s="1067"/>
      <c r="G45" s="1067"/>
      <c r="H45" s="1067"/>
      <c r="I45" s="1067"/>
      <c r="J45" s="1067"/>
      <c r="K45" s="1067"/>
      <c r="L45" s="1067"/>
      <c r="M45" s="1067"/>
      <c r="N45" s="1067"/>
      <c r="O45" s="1067"/>
      <c r="P45" s="1067"/>
    </row>
    <row r="46" spans="1:16" s="129" customFormat="1">
      <c r="A46" s="1067"/>
      <c r="B46" s="1067"/>
      <c r="C46" s="1067"/>
      <c r="D46" s="1067"/>
      <c r="E46" s="1067"/>
      <c r="F46" s="1067"/>
      <c r="G46" s="1067"/>
      <c r="H46" s="1067"/>
      <c r="I46" s="1067"/>
      <c r="J46" s="1067"/>
      <c r="K46" s="1067"/>
      <c r="L46" s="1067"/>
      <c r="M46" s="1067"/>
      <c r="N46" s="1067"/>
      <c r="O46" s="1067"/>
      <c r="P46" s="1067"/>
    </row>
    <row r="47" spans="1:16" s="129" customFormat="1">
      <c r="A47" s="956"/>
      <c r="B47" s="956"/>
      <c r="C47" s="956"/>
      <c r="D47" s="956"/>
      <c r="E47" s="956"/>
      <c r="F47" s="956"/>
      <c r="G47" s="956"/>
      <c r="H47" s="956"/>
      <c r="I47" s="956"/>
      <c r="J47" s="956"/>
      <c r="K47" s="956"/>
      <c r="L47" s="956"/>
      <c r="M47" s="956"/>
      <c r="N47" s="956"/>
      <c r="O47" s="956"/>
      <c r="P47" s="956"/>
    </row>
    <row r="48" spans="1:16" s="129" customFormat="1">
      <c r="A48" s="956"/>
      <c r="B48" s="956"/>
      <c r="C48" s="956"/>
      <c r="D48" s="956"/>
      <c r="E48" s="956"/>
      <c r="F48" s="956"/>
      <c r="G48" s="956"/>
      <c r="H48" s="956"/>
      <c r="I48" s="956"/>
      <c r="J48" s="956"/>
      <c r="K48" s="956"/>
      <c r="L48" s="956"/>
      <c r="M48" s="956"/>
      <c r="N48" s="956"/>
      <c r="O48" s="956"/>
      <c r="P48" s="956"/>
    </row>
    <row r="49" spans="1:16" s="129" customFormat="1">
      <c r="A49" s="956"/>
      <c r="B49" s="956"/>
      <c r="C49" s="956"/>
      <c r="D49" s="956"/>
      <c r="E49" s="956"/>
      <c r="F49" s="956"/>
      <c r="G49" s="956"/>
      <c r="H49" s="956"/>
      <c r="I49" s="956"/>
      <c r="J49" s="956"/>
      <c r="K49" s="956"/>
      <c r="L49" s="956"/>
      <c r="M49" s="956"/>
      <c r="N49" s="956"/>
      <c r="O49" s="956"/>
      <c r="P49" s="956"/>
    </row>
    <row r="50" spans="1:16" s="129" customFormat="1">
      <c r="A50" s="956"/>
      <c r="B50" s="956"/>
      <c r="C50" s="956"/>
      <c r="D50" s="956"/>
      <c r="E50" s="956"/>
      <c r="F50" s="956"/>
      <c r="G50" s="956"/>
      <c r="H50" s="956"/>
      <c r="I50" s="956"/>
      <c r="J50" s="956"/>
      <c r="K50" s="956"/>
      <c r="L50" s="956"/>
      <c r="M50" s="956"/>
      <c r="N50" s="956"/>
      <c r="O50" s="956"/>
      <c r="P50" s="956"/>
    </row>
    <row r="51" spans="1:16" s="129" customFormat="1">
      <c r="A51" s="956"/>
      <c r="B51" s="956"/>
      <c r="C51" s="956"/>
      <c r="D51" s="956"/>
      <c r="E51" s="956"/>
      <c r="F51" s="956"/>
      <c r="G51" s="956"/>
      <c r="H51" s="956"/>
      <c r="I51" s="956"/>
      <c r="J51" s="956"/>
      <c r="K51" s="956"/>
      <c r="L51" s="956"/>
      <c r="M51" s="956"/>
      <c r="N51" s="956"/>
      <c r="O51" s="956"/>
      <c r="P51" s="956"/>
    </row>
    <row r="52" spans="1:16" s="129" customFormat="1">
      <c r="A52" s="956"/>
      <c r="B52" s="956"/>
      <c r="C52" s="956"/>
      <c r="D52" s="956"/>
      <c r="E52" s="956"/>
      <c r="F52" s="956"/>
      <c r="G52" s="956"/>
      <c r="H52" s="956"/>
      <c r="I52" s="956"/>
      <c r="J52" s="956"/>
      <c r="K52" s="956"/>
      <c r="L52" s="956"/>
      <c r="M52" s="956"/>
      <c r="N52" s="956"/>
      <c r="O52" s="956"/>
      <c r="P52" s="956"/>
    </row>
    <row r="53" spans="1:16" s="129" customFormat="1">
      <c r="A53" s="956"/>
      <c r="B53" s="956"/>
      <c r="C53" s="956"/>
      <c r="D53" s="956"/>
      <c r="E53" s="956"/>
      <c r="F53" s="956"/>
      <c r="G53" s="956"/>
      <c r="H53" s="956"/>
      <c r="I53" s="956"/>
      <c r="J53" s="956"/>
      <c r="K53" s="956"/>
      <c r="L53" s="956"/>
      <c r="M53" s="956"/>
      <c r="N53" s="956"/>
      <c r="O53" s="956"/>
      <c r="P53" s="956"/>
    </row>
    <row r="54" spans="1:16" s="129" customFormat="1">
      <c r="A54" s="956"/>
      <c r="B54" s="956"/>
      <c r="C54" s="956"/>
      <c r="D54" s="956"/>
      <c r="E54" s="956"/>
      <c r="F54" s="956"/>
      <c r="G54" s="956"/>
      <c r="H54" s="956"/>
      <c r="I54" s="956"/>
      <c r="J54" s="956"/>
      <c r="K54" s="956"/>
      <c r="L54" s="956"/>
      <c r="M54" s="956"/>
      <c r="N54" s="956"/>
      <c r="O54" s="956"/>
      <c r="P54" s="956"/>
    </row>
    <row r="55" spans="1:16" s="129" customFormat="1">
      <c r="A55" s="956"/>
      <c r="B55" s="956"/>
      <c r="C55" s="956"/>
      <c r="D55" s="956"/>
      <c r="E55" s="956"/>
      <c r="F55" s="956"/>
      <c r="G55" s="956"/>
      <c r="H55" s="956"/>
      <c r="I55" s="956"/>
      <c r="J55" s="956"/>
      <c r="K55" s="956"/>
      <c r="L55" s="956"/>
      <c r="M55" s="956"/>
      <c r="N55" s="956"/>
      <c r="O55" s="956"/>
      <c r="P55" s="956"/>
    </row>
    <row r="56" spans="1:16" s="129" customFormat="1">
      <c r="A56" s="956"/>
      <c r="B56" s="956"/>
      <c r="C56" s="956"/>
      <c r="D56" s="956"/>
      <c r="E56" s="956"/>
      <c r="F56" s="956"/>
      <c r="G56" s="956"/>
      <c r="H56" s="956"/>
      <c r="I56" s="956"/>
      <c r="J56" s="956"/>
      <c r="K56" s="956"/>
      <c r="L56" s="956"/>
      <c r="M56" s="956"/>
      <c r="N56" s="956"/>
      <c r="O56" s="956"/>
      <c r="P56" s="956"/>
    </row>
    <row r="57" spans="1:16" s="129" customFormat="1">
      <c r="A57" s="956"/>
      <c r="B57" s="956"/>
      <c r="C57" s="956"/>
      <c r="D57" s="956"/>
      <c r="E57" s="956"/>
      <c r="F57" s="956"/>
      <c r="G57" s="956"/>
      <c r="H57" s="956"/>
      <c r="I57" s="956"/>
      <c r="J57" s="956"/>
      <c r="K57" s="956"/>
      <c r="L57" s="956"/>
      <c r="M57" s="956"/>
      <c r="N57" s="956"/>
      <c r="O57" s="956"/>
      <c r="P57" s="956"/>
    </row>
    <row r="58" spans="1:16" s="129" customFormat="1">
      <c r="A58" s="956"/>
      <c r="B58" s="956"/>
      <c r="C58" s="956"/>
      <c r="D58" s="956"/>
      <c r="E58" s="956"/>
      <c r="F58" s="956"/>
      <c r="G58" s="956"/>
      <c r="H58" s="956"/>
      <c r="I58" s="956"/>
      <c r="J58" s="956"/>
      <c r="K58" s="956"/>
      <c r="L58" s="956"/>
      <c r="M58" s="956"/>
      <c r="N58" s="956"/>
      <c r="O58" s="956"/>
      <c r="P58" s="956"/>
    </row>
    <row r="59" spans="1:16" s="129" customFormat="1">
      <c r="A59" s="956"/>
      <c r="B59" s="956"/>
      <c r="C59" s="956"/>
      <c r="D59" s="956"/>
      <c r="E59" s="956"/>
      <c r="F59" s="956"/>
      <c r="G59" s="956"/>
      <c r="H59" s="956"/>
      <c r="I59" s="956"/>
      <c r="J59" s="956"/>
      <c r="K59" s="956"/>
      <c r="L59" s="956"/>
      <c r="M59" s="956"/>
      <c r="N59" s="956"/>
      <c r="O59" s="956"/>
      <c r="P59" s="956"/>
    </row>
    <row r="60" spans="1:16" s="129" customFormat="1">
      <c r="A60" s="956"/>
      <c r="B60" s="956"/>
      <c r="C60" s="956"/>
      <c r="D60" s="956"/>
      <c r="E60" s="956"/>
      <c r="F60" s="956"/>
      <c r="G60" s="956"/>
      <c r="H60" s="956"/>
      <c r="I60" s="956"/>
      <c r="J60" s="956"/>
      <c r="K60" s="956"/>
      <c r="L60" s="956"/>
      <c r="M60" s="956"/>
      <c r="N60" s="956"/>
      <c r="O60" s="956"/>
      <c r="P60" s="956"/>
    </row>
    <row r="61" spans="1:16" s="129" customFormat="1">
      <c r="A61" s="956"/>
      <c r="B61" s="956"/>
      <c r="C61" s="956"/>
      <c r="D61" s="956"/>
      <c r="E61" s="956"/>
      <c r="F61" s="956"/>
      <c r="G61" s="956"/>
      <c r="H61" s="956"/>
      <c r="I61" s="956"/>
      <c r="J61" s="956"/>
      <c r="K61" s="956"/>
      <c r="L61" s="956"/>
      <c r="M61" s="956"/>
      <c r="N61" s="956"/>
      <c r="O61" s="956"/>
      <c r="P61" s="956"/>
    </row>
    <row r="62" spans="1:16" s="129" customFormat="1">
      <c r="A62" s="956"/>
      <c r="B62" s="956"/>
      <c r="C62" s="956"/>
      <c r="D62" s="956"/>
      <c r="E62" s="956"/>
      <c r="F62" s="956"/>
      <c r="G62" s="956"/>
      <c r="H62" s="956"/>
      <c r="I62" s="956"/>
      <c r="J62" s="956"/>
      <c r="K62" s="956"/>
      <c r="L62" s="956"/>
      <c r="M62" s="956"/>
      <c r="N62" s="956"/>
      <c r="O62" s="956"/>
      <c r="P62" s="956"/>
    </row>
    <row r="63" spans="1:16" s="129" customFormat="1">
      <c r="A63" s="956"/>
      <c r="B63" s="956"/>
      <c r="C63" s="956"/>
      <c r="D63" s="956"/>
      <c r="E63" s="956"/>
      <c r="F63" s="956"/>
      <c r="G63" s="956"/>
      <c r="H63" s="956"/>
      <c r="I63" s="956"/>
      <c r="J63" s="956"/>
      <c r="K63" s="956"/>
      <c r="L63" s="956"/>
      <c r="M63" s="956"/>
      <c r="N63" s="956"/>
      <c r="O63" s="956"/>
      <c r="P63" s="956"/>
    </row>
    <row r="64" spans="1:16" s="129" customFormat="1">
      <c r="A64" s="956"/>
      <c r="B64" s="956"/>
      <c r="C64" s="956"/>
      <c r="D64" s="956"/>
      <c r="E64" s="956"/>
      <c r="F64" s="956"/>
      <c r="G64" s="956"/>
      <c r="H64" s="956"/>
      <c r="I64" s="956"/>
      <c r="J64" s="956"/>
      <c r="K64" s="956"/>
      <c r="L64" s="956"/>
      <c r="M64" s="956"/>
      <c r="N64" s="956"/>
      <c r="O64" s="956"/>
      <c r="P64" s="956"/>
    </row>
    <row r="65" spans="1:16" s="129" customFormat="1">
      <c r="A65" s="956"/>
      <c r="B65" s="956"/>
      <c r="C65" s="956"/>
      <c r="D65" s="956"/>
      <c r="E65" s="956"/>
      <c r="F65" s="956"/>
      <c r="G65" s="956"/>
      <c r="H65" s="956"/>
      <c r="I65" s="956"/>
      <c r="J65" s="956"/>
      <c r="K65" s="956"/>
      <c r="L65" s="956"/>
      <c r="M65" s="956"/>
      <c r="N65" s="956"/>
      <c r="O65" s="956"/>
      <c r="P65" s="956"/>
    </row>
    <row r="66" spans="1:16" s="129" customFormat="1">
      <c r="A66" s="956"/>
      <c r="B66" s="956"/>
      <c r="C66" s="956"/>
      <c r="D66" s="956"/>
      <c r="E66" s="956"/>
      <c r="F66" s="956"/>
      <c r="G66" s="956"/>
      <c r="H66" s="956"/>
      <c r="I66" s="956"/>
      <c r="J66" s="956"/>
      <c r="K66" s="956"/>
      <c r="L66" s="956"/>
      <c r="M66" s="956"/>
      <c r="N66" s="956"/>
      <c r="O66" s="956"/>
      <c r="P66" s="956"/>
    </row>
    <row r="67" spans="1:16" s="129" customFormat="1">
      <c r="A67" s="956"/>
      <c r="B67" s="956"/>
      <c r="C67" s="956"/>
      <c r="D67" s="956"/>
      <c r="E67" s="956"/>
      <c r="F67" s="956"/>
      <c r="G67" s="956"/>
      <c r="H67" s="956"/>
      <c r="I67" s="956"/>
      <c r="J67" s="956"/>
      <c r="K67" s="956"/>
      <c r="L67" s="956"/>
      <c r="M67" s="956"/>
      <c r="N67" s="956"/>
      <c r="O67" s="956"/>
      <c r="P67" s="956"/>
    </row>
    <row r="68" spans="1:16" s="129" customFormat="1">
      <c r="A68" s="956"/>
      <c r="B68" s="956"/>
      <c r="C68" s="956"/>
      <c r="D68" s="956"/>
      <c r="E68" s="956"/>
      <c r="F68" s="956"/>
      <c r="G68" s="956"/>
      <c r="H68" s="956"/>
      <c r="I68" s="956"/>
      <c r="J68" s="956"/>
      <c r="K68" s="956"/>
      <c r="L68" s="956"/>
      <c r="M68" s="956"/>
      <c r="N68" s="956"/>
      <c r="O68" s="956"/>
      <c r="P68" s="956"/>
    </row>
    <row r="69" spans="1:16" s="129" customFormat="1">
      <c r="A69" s="956"/>
      <c r="B69" s="956"/>
      <c r="C69" s="956"/>
      <c r="D69" s="956"/>
      <c r="E69" s="956"/>
      <c r="F69" s="956"/>
      <c r="G69" s="956"/>
      <c r="H69" s="956"/>
      <c r="I69" s="956"/>
      <c r="J69" s="956"/>
      <c r="K69" s="956"/>
      <c r="L69" s="956"/>
      <c r="M69" s="956"/>
      <c r="N69" s="956"/>
      <c r="O69" s="956"/>
      <c r="P69" s="956"/>
    </row>
    <row r="70" spans="1:16" s="129" customFormat="1">
      <c r="A70" s="956"/>
      <c r="B70" s="956"/>
      <c r="C70" s="956"/>
      <c r="D70" s="956"/>
      <c r="E70" s="956"/>
      <c r="F70" s="956"/>
      <c r="G70" s="956"/>
      <c r="H70" s="956"/>
      <c r="I70" s="956"/>
      <c r="J70" s="956"/>
      <c r="K70" s="956"/>
      <c r="L70" s="956"/>
      <c r="M70" s="956"/>
      <c r="N70" s="956"/>
      <c r="O70" s="956"/>
      <c r="P70" s="956"/>
    </row>
    <row r="71" spans="1:16" s="129" customFormat="1">
      <c r="A71" s="956"/>
      <c r="B71" s="956"/>
      <c r="C71" s="956"/>
      <c r="D71" s="956"/>
      <c r="E71" s="956"/>
      <c r="F71" s="956"/>
      <c r="G71" s="956"/>
      <c r="H71" s="956"/>
      <c r="I71" s="956"/>
      <c r="J71" s="956"/>
      <c r="K71" s="956"/>
      <c r="L71" s="956"/>
      <c r="M71" s="956"/>
      <c r="N71" s="956"/>
      <c r="O71" s="956"/>
      <c r="P71" s="956"/>
    </row>
    <row r="72" spans="1:16" s="129" customFormat="1">
      <c r="A72" s="956"/>
      <c r="B72" s="956"/>
      <c r="C72" s="956"/>
      <c r="D72" s="956"/>
      <c r="E72" s="956"/>
      <c r="F72" s="956"/>
      <c r="G72" s="956"/>
      <c r="H72" s="956"/>
      <c r="I72" s="956"/>
      <c r="J72" s="956"/>
      <c r="K72" s="956"/>
      <c r="L72" s="956"/>
      <c r="M72" s="956"/>
      <c r="N72" s="956"/>
      <c r="O72" s="956"/>
      <c r="P72" s="956"/>
    </row>
    <row r="73" spans="1:16" s="129" customFormat="1">
      <c r="A73" s="956"/>
      <c r="B73" s="956"/>
      <c r="C73" s="956"/>
      <c r="D73" s="956"/>
      <c r="E73" s="956"/>
      <c r="F73" s="956"/>
      <c r="G73" s="956"/>
      <c r="H73" s="956"/>
      <c r="I73" s="956"/>
      <c r="J73" s="956"/>
      <c r="K73" s="956"/>
      <c r="L73" s="956"/>
      <c r="M73" s="956"/>
      <c r="N73" s="956"/>
      <c r="O73" s="956"/>
      <c r="P73" s="956"/>
    </row>
    <row r="74" spans="1:16" s="129" customFormat="1">
      <c r="A74" s="956"/>
      <c r="B74" s="956"/>
      <c r="C74" s="956"/>
      <c r="D74" s="956"/>
      <c r="E74" s="956"/>
      <c r="F74" s="956"/>
      <c r="G74" s="956"/>
      <c r="H74" s="956"/>
      <c r="I74" s="956"/>
      <c r="J74" s="956"/>
      <c r="K74" s="956"/>
      <c r="L74" s="956"/>
      <c r="M74" s="956"/>
      <c r="N74" s="956"/>
      <c r="O74" s="956"/>
      <c r="P74" s="956"/>
    </row>
    <row r="75" spans="1:16" s="129" customFormat="1">
      <c r="A75" s="956"/>
      <c r="B75" s="956"/>
      <c r="C75" s="956"/>
      <c r="D75" s="956"/>
      <c r="E75" s="956"/>
      <c r="F75" s="956"/>
      <c r="G75" s="956"/>
      <c r="H75" s="956"/>
      <c r="I75" s="956"/>
      <c r="J75" s="956"/>
      <c r="K75" s="956"/>
      <c r="L75" s="956"/>
      <c r="M75" s="956"/>
      <c r="N75" s="956"/>
      <c r="O75" s="956"/>
      <c r="P75" s="956"/>
    </row>
    <row r="76" spans="1:16" s="129" customFormat="1">
      <c r="A76" s="956"/>
      <c r="B76" s="956"/>
      <c r="C76" s="956"/>
      <c r="D76" s="956"/>
      <c r="E76" s="956"/>
      <c r="F76" s="956"/>
      <c r="G76" s="956"/>
      <c r="H76" s="956"/>
      <c r="I76" s="956"/>
      <c r="J76" s="956"/>
      <c r="K76" s="956"/>
      <c r="L76" s="956"/>
      <c r="M76" s="956"/>
      <c r="N76" s="956"/>
      <c r="O76" s="956"/>
      <c r="P76" s="956"/>
    </row>
    <row r="77" spans="1:16" s="129" customFormat="1">
      <c r="A77" s="956"/>
      <c r="B77" s="956"/>
      <c r="C77" s="956"/>
      <c r="D77" s="956"/>
      <c r="E77" s="956"/>
      <c r="F77" s="956"/>
      <c r="G77" s="956"/>
      <c r="H77" s="956"/>
      <c r="I77" s="956"/>
      <c r="J77" s="956"/>
      <c r="K77" s="956"/>
      <c r="L77" s="956"/>
      <c r="M77" s="956"/>
      <c r="N77" s="956"/>
      <c r="O77" s="956"/>
      <c r="P77" s="956"/>
    </row>
    <row r="78" spans="1:16" s="129" customFormat="1">
      <c r="A78" s="956"/>
      <c r="B78" s="956"/>
      <c r="C78" s="956"/>
      <c r="D78" s="956"/>
      <c r="E78" s="956"/>
      <c r="F78" s="956"/>
      <c r="G78" s="956"/>
      <c r="H78" s="956"/>
      <c r="I78" s="956"/>
      <c r="J78" s="956"/>
      <c r="K78" s="956"/>
      <c r="L78" s="956"/>
      <c r="M78" s="956"/>
      <c r="N78" s="956"/>
      <c r="O78" s="956"/>
      <c r="P78" s="956"/>
    </row>
    <row r="79" spans="1:16" s="129" customFormat="1">
      <c r="A79" s="956"/>
      <c r="B79" s="956"/>
      <c r="C79" s="956"/>
      <c r="D79" s="956"/>
      <c r="E79" s="956"/>
      <c r="F79" s="956"/>
      <c r="G79" s="956"/>
      <c r="H79" s="956"/>
      <c r="I79" s="956"/>
      <c r="J79" s="956"/>
      <c r="K79" s="956"/>
      <c r="L79" s="956"/>
      <c r="M79" s="956"/>
      <c r="N79" s="956"/>
      <c r="O79" s="956"/>
      <c r="P79" s="956"/>
    </row>
    <row r="80" spans="1:16" s="129" customFormat="1">
      <c r="A80" s="956"/>
      <c r="B80" s="956"/>
      <c r="C80" s="956"/>
      <c r="D80" s="956"/>
      <c r="E80" s="956"/>
      <c r="F80" s="956"/>
      <c r="G80" s="956"/>
      <c r="H80" s="956"/>
      <c r="I80" s="956"/>
      <c r="J80" s="956"/>
      <c r="K80" s="956"/>
      <c r="L80" s="956"/>
      <c r="M80" s="956"/>
      <c r="N80" s="956"/>
      <c r="O80" s="956"/>
      <c r="P80" s="956"/>
    </row>
    <row r="81" spans="1:16" s="129" customFormat="1">
      <c r="A81" s="956"/>
      <c r="B81" s="956"/>
      <c r="C81" s="956"/>
      <c r="D81" s="956"/>
      <c r="E81" s="956"/>
      <c r="F81" s="956"/>
      <c r="G81" s="956"/>
      <c r="H81" s="956"/>
      <c r="I81" s="956"/>
      <c r="J81" s="956"/>
      <c r="K81" s="956"/>
      <c r="L81" s="956"/>
      <c r="M81" s="956"/>
      <c r="N81" s="956"/>
      <c r="O81" s="956"/>
      <c r="P81" s="956"/>
    </row>
    <row r="82" spans="1:16" s="129" customFormat="1">
      <c r="A82" s="956"/>
      <c r="B82" s="956"/>
      <c r="C82" s="956"/>
      <c r="D82" s="956"/>
      <c r="E82" s="956"/>
      <c r="F82" s="956"/>
      <c r="G82" s="956"/>
      <c r="H82" s="956"/>
      <c r="I82" s="956"/>
      <c r="J82" s="956"/>
      <c r="K82" s="956"/>
      <c r="L82" s="956"/>
      <c r="M82" s="956"/>
      <c r="N82" s="956"/>
      <c r="O82" s="956"/>
      <c r="P82" s="956"/>
    </row>
    <row r="83" spans="1:16" s="129" customFormat="1">
      <c r="A83" s="956"/>
      <c r="B83" s="956"/>
      <c r="C83" s="956"/>
      <c r="D83" s="956"/>
      <c r="E83" s="956"/>
      <c r="F83" s="956"/>
      <c r="G83" s="956"/>
      <c r="H83" s="956"/>
      <c r="I83" s="956"/>
      <c r="J83" s="956"/>
      <c r="K83" s="956"/>
      <c r="L83" s="956"/>
      <c r="M83" s="956"/>
      <c r="N83" s="956"/>
      <c r="O83" s="956"/>
      <c r="P83" s="956"/>
    </row>
    <row r="84" spans="1:16" s="129" customFormat="1">
      <c r="A84" s="956"/>
      <c r="B84" s="956"/>
      <c r="C84" s="956"/>
      <c r="D84" s="956"/>
      <c r="E84" s="956"/>
      <c r="F84" s="956"/>
      <c r="G84" s="956"/>
      <c r="H84" s="956"/>
      <c r="I84" s="956"/>
      <c r="J84" s="956"/>
      <c r="K84" s="956"/>
      <c r="L84" s="956"/>
      <c r="M84" s="956"/>
      <c r="N84" s="956"/>
      <c r="O84" s="956"/>
      <c r="P84" s="956"/>
    </row>
    <row r="85" spans="1:16" s="129" customFormat="1">
      <c r="A85" s="956"/>
      <c r="B85" s="956"/>
      <c r="C85" s="956"/>
      <c r="D85" s="956"/>
      <c r="E85" s="956"/>
      <c r="F85" s="956"/>
      <c r="G85" s="956"/>
      <c r="H85" s="956"/>
      <c r="I85" s="956"/>
      <c r="J85" s="956"/>
      <c r="K85" s="956"/>
      <c r="L85" s="956"/>
      <c r="M85" s="956"/>
      <c r="N85" s="956"/>
      <c r="O85" s="956"/>
      <c r="P85" s="956"/>
    </row>
    <row r="86" spans="1:16" s="129" customFormat="1">
      <c r="A86" s="956"/>
      <c r="B86" s="956"/>
      <c r="C86" s="956"/>
      <c r="D86" s="956"/>
      <c r="E86" s="956"/>
      <c r="F86" s="956"/>
      <c r="G86" s="956"/>
      <c r="H86" s="956"/>
      <c r="I86" s="956"/>
      <c r="J86" s="956"/>
      <c r="K86" s="956"/>
      <c r="L86" s="956"/>
      <c r="M86" s="956"/>
      <c r="N86" s="956"/>
      <c r="O86" s="956"/>
      <c r="P86" s="956"/>
    </row>
    <row r="87" spans="1:16" s="129" customFormat="1">
      <c r="A87" s="956"/>
      <c r="B87" s="956"/>
      <c r="C87" s="956"/>
      <c r="D87" s="956"/>
      <c r="E87" s="956"/>
      <c r="F87" s="956"/>
      <c r="G87" s="956"/>
      <c r="H87" s="956"/>
      <c r="I87" s="956"/>
      <c r="J87" s="956"/>
      <c r="K87" s="956"/>
      <c r="L87" s="956"/>
      <c r="M87" s="956"/>
      <c r="N87" s="956"/>
      <c r="O87" s="956"/>
      <c r="P87" s="956"/>
    </row>
    <row r="88" spans="1:16" s="129" customFormat="1">
      <c r="A88" s="956"/>
      <c r="B88" s="956"/>
      <c r="C88" s="956"/>
      <c r="D88" s="956"/>
      <c r="E88" s="956"/>
      <c r="F88" s="956"/>
      <c r="G88" s="956"/>
      <c r="H88" s="956"/>
      <c r="I88" s="956"/>
      <c r="J88" s="956"/>
      <c r="K88" s="956"/>
      <c r="L88" s="956"/>
      <c r="M88" s="956"/>
      <c r="N88" s="956"/>
      <c r="O88" s="956"/>
      <c r="P88" s="956"/>
    </row>
    <row r="89" spans="1:16" s="129" customFormat="1">
      <c r="A89" s="956"/>
      <c r="B89" s="956"/>
      <c r="C89" s="956"/>
      <c r="D89" s="956"/>
      <c r="E89" s="956"/>
      <c r="F89" s="956"/>
      <c r="G89" s="956"/>
      <c r="H89" s="956"/>
      <c r="I89" s="956"/>
      <c r="J89" s="956"/>
      <c r="K89" s="956"/>
      <c r="L89" s="956"/>
      <c r="M89" s="956"/>
      <c r="N89" s="956"/>
      <c r="O89" s="956"/>
      <c r="P89" s="956"/>
    </row>
    <row r="90" spans="1:16" s="129" customFormat="1">
      <c r="A90" s="956"/>
      <c r="B90" s="956"/>
      <c r="C90" s="956"/>
      <c r="D90" s="956"/>
      <c r="E90" s="956"/>
      <c r="F90" s="956"/>
      <c r="G90" s="956"/>
      <c r="H90" s="956"/>
      <c r="I90" s="956"/>
      <c r="J90" s="956"/>
      <c r="K90" s="956"/>
      <c r="L90" s="956"/>
      <c r="M90" s="956"/>
      <c r="N90" s="956"/>
      <c r="O90" s="956"/>
      <c r="P90" s="956"/>
    </row>
    <row r="91" spans="1:16" s="129" customFormat="1">
      <c r="A91" s="956"/>
      <c r="B91" s="956"/>
      <c r="C91" s="956"/>
      <c r="D91" s="956"/>
      <c r="E91" s="956"/>
      <c r="F91" s="956"/>
      <c r="G91" s="956"/>
      <c r="H91" s="956"/>
      <c r="I91" s="956"/>
      <c r="J91" s="956"/>
      <c r="K91" s="956"/>
      <c r="L91" s="956"/>
      <c r="M91" s="956"/>
      <c r="N91" s="956"/>
      <c r="O91" s="956"/>
      <c r="P91" s="956"/>
    </row>
    <row r="92" spans="1:16" s="129" customFormat="1">
      <c r="A92" s="956"/>
      <c r="B92" s="956"/>
      <c r="C92" s="956"/>
      <c r="D92" s="956"/>
      <c r="E92" s="956"/>
      <c r="F92" s="956"/>
      <c r="G92" s="956"/>
      <c r="H92" s="956"/>
      <c r="I92" s="956"/>
      <c r="J92" s="956"/>
      <c r="K92" s="956"/>
      <c r="L92" s="956"/>
      <c r="M92" s="956"/>
      <c r="N92" s="956"/>
      <c r="O92" s="956"/>
      <c r="P92" s="956"/>
    </row>
    <row r="93" spans="1:16" s="129" customFormat="1">
      <c r="A93" s="956"/>
      <c r="B93" s="956"/>
      <c r="C93" s="956"/>
      <c r="D93" s="956"/>
      <c r="E93" s="956"/>
      <c r="F93" s="956"/>
      <c r="G93" s="956"/>
      <c r="H93" s="956"/>
      <c r="I93" s="956"/>
      <c r="J93" s="956"/>
      <c r="K93" s="956"/>
      <c r="L93" s="956"/>
      <c r="M93" s="956"/>
      <c r="N93" s="956"/>
      <c r="O93" s="956"/>
      <c r="P93" s="956"/>
    </row>
    <row r="94" spans="1:16" s="129" customFormat="1">
      <c r="A94" s="956"/>
      <c r="B94" s="956"/>
      <c r="C94" s="956"/>
      <c r="D94" s="956"/>
      <c r="E94" s="956"/>
      <c r="F94" s="956"/>
      <c r="G94" s="956"/>
      <c r="H94" s="956"/>
      <c r="I94" s="956"/>
      <c r="J94" s="956"/>
      <c r="K94" s="956"/>
      <c r="L94" s="956"/>
      <c r="M94" s="956"/>
      <c r="N94" s="956"/>
      <c r="O94" s="956"/>
      <c r="P94" s="956"/>
    </row>
    <row r="95" spans="1:16" s="129" customFormat="1">
      <c r="A95" s="956"/>
      <c r="B95" s="956"/>
      <c r="C95" s="956"/>
      <c r="D95" s="956"/>
      <c r="E95" s="956"/>
      <c r="F95" s="956"/>
      <c r="G95" s="956"/>
      <c r="H95" s="956"/>
      <c r="I95" s="956"/>
      <c r="J95" s="956"/>
      <c r="K95" s="956"/>
      <c r="L95" s="956"/>
      <c r="M95" s="956"/>
      <c r="N95" s="956"/>
      <c r="O95" s="956"/>
      <c r="P95" s="956"/>
    </row>
    <row r="96" spans="1:16" s="129" customFormat="1">
      <c r="A96" s="956"/>
      <c r="B96" s="956"/>
      <c r="C96" s="956"/>
      <c r="D96" s="956"/>
      <c r="E96" s="956"/>
      <c r="F96" s="956"/>
      <c r="G96" s="956"/>
      <c r="H96" s="956"/>
      <c r="I96" s="956"/>
      <c r="J96" s="956"/>
      <c r="K96" s="956"/>
      <c r="L96" s="956"/>
      <c r="M96" s="956"/>
      <c r="N96" s="956"/>
      <c r="O96" s="956"/>
      <c r="P96" s="956"/>
    </row>
    <row r="97" spans="1:16" s="129" customFormat="1">
      <c r="A97" s="956"/>
      <c r="B97" s="956"/>
      <c r="C97" s="956"/>
      <c r="D97" s="956"/>
      <c r="E97" s="956"/>
      <c r="F97" s="956"/>
      <c r="G97" s="956"/>
      <c r="H97" s="956"/>
      <c r="I97" s="956"/>
      <c r="J97" s="956"/>
      <c r="K97" s="956"/>
      <c r="L97" s="956"/>
      <c r="M97" s="956"/>
      <c r="N97" s="956"/>
      <c r="O97" s="956"/>
      <c r="P97" s="956"/>
    </row>
    <row r="98" spans="1:16" s="129" customFormat="1">
      <c r="A98" s="956"/>
      <c r="B98" s="956"/>
      <c r="C98" s="956"/>
      <c r="D98" s="956"/>
      <c r="E98" s="956"/>
      <c r="F98" s="956"/>
      <c r="G98" s="956"/>
      <c r="H98" s="956"/>
      <c r="I98" s="956"/>
      <c r="J98" s="956"/>
      <c r="K98" s="956"/>
      <c r="L98" s="956"/>
      <c r="M98" s="956"/>
      <c r="N98" s="956"/>
      <c r="O98" s="956"/>
      <c r="P98" s="956"/>
    </row>
    <row r="99" spans="1:16" s="129" customFormat="1">
      <c r="A99" s="956"/>
      <c r="B99" s="956"/>
      <c r="C99" s="956"/>
      <c r="D99" s="956"/>
      <c r="E99" s="956"/>
      <c r="F99" s="956"/>
      <c r="G99" s="956"/>
      <c r="H99" s="956"/>
      <c r="I99" s="956"/>
      <c r="J99" s="956"/>
      <c r="K99" s="956"/>
      <c r="L99" s="956"/>
      <c r="M99" s="956"/>
      <c r="N99" s="956"/>
      <c r="O99" s="956"/>
      <c r="P99" s="956"/>
    </row>
    <row r="100" spans="1:16" s="129" customFormat="1">
      <c r="A100" s="956"/>
      <c r="B100" s="956"/>
      <c r="C100" s="956"/>
      <c r="D100" s="956"/>
      <c r="E100" s="956"/>
      <c r="F100" s="956"/>
      <c r="G100" s="956"/>
      <c r="H100" s="956"/>
      <c r="I100" s="956"/>
      <c r="J100" s="956"/>
      <c r="K100" s="956"/>
      <c r="L100" s="956"/>
      <c r="M100" s="956"/>
      <c r="N100" s="956"/>
      <c r="O100" s="956"/>
      <c r="P100" s="956"/>
    </row>
    <row r="101" spans="1:16" s="129" customFormat="1">
      <c r="A101" s="956"/>
      <c r="B101" s="956"/>
      <c r="C101" s="956"/>
      <c r="D101" s="956"/>
      <c r="E101" s="956"/>
      <c r="F101" s="956"/>
      <c r="G101" s="956"/>
      <c r="H101" s="956"/>
      <c r="I101" s="956"/>
      <c r="J101" s="956"/>
      <c r="K101" s="956"/>
      <c r="L101" s="956"/>
      <c r="M101" s="956"/>
      <c r="N101" s="956"/>
      <c r="O101" s="956"/>
      <c r="P101" s="956"/>
    </row>
    <row r="102" spans="1:16" s="129" customFormat="1">
      <c r="A102" s="956"/>
      <c r="B102" s="956"/>
      <c r="C102" s="956"/>
      <c r="D102" s="956"/>
      <c r="E102" s="956"/>
      <c r="F102" s="956"/>
      <c r="G102" s="956"/>
      <c r="H102" s="956"/>
      <c r="I102" s="956"/>
      <c r="J102" s="956"/>
      <c r="K102" s="956"/>
      <c r="L102" s="956"/>
      <c r="M102" s="956"/>
      <c r="N102" s="956"/>
      <c r="O102" s="956"/>
      <c r="P102" s="956"/>
    </row>
    <row r="103" spans="1:16" s="129" customFormat="1">
      <c r="A103" s="956"/>
      <c r="B103" s="956"/>
      <c r="C103" s="956"/>
      <c r="D103" s="956"/>
      <c r="E103" s="956"/>
      <c r="F103" s="956"/>
      <c r="G103" s="956"/>
      <c r="H103" s="956"/>
      <c r="I103" s="956"/>
      <c r="J103" s="956"/>
      <c r="K103" s="956"/>
      <c r="L103" s="956"/>
      <c r="M103" s="956"/>
      <c r="N103" s="956"/>
      <c r="O103" s="956"/>
      <c r="P103" s="956"/>
    </row>
    <row r="104" spans="1:16" s="129" customFormat="1">
      <c r="A104" s="956"/>
      <c r="B104" s="956"/>
      <c r="C104" s="956"/>
      <c r="D104" s="956"/>
      <c r="E104" s="956"/>
      <c r="F104" s="956"/>
      <c r="G104" s="956"/>
      <c r="H104" s="956"/>
      <c r="I104" s="956"/>
      <c r="J104" s="956"/>
      <c r="K104" s="956"/>
      <c r="L104" s="956"/>
      <c r="M104" s="956"/>
      <c r="N104" s="956"/>
      <c r="O104" s="956"/>
      <c r="P104" s="956"/>
    </row>
    <row r="105" spans="1:16" s="129" customFormat="1">
      <c r="A105" s="956"/>
      <c r="B105" s="956"/>
      <c r="C105" s="956"/>
      <c r="D105" s="956"/>
      <c r="E105" s="956"/>
      <c r="F105" s="956"/>
      <c r="G105" s="956"/>
      <c r="H105" s="956"/>
      <c r="I105" s="956"/>
      <c r="J105" s="956"/>
      <c r="K105" s="956"/>
      <c r="L105" s="956"/>
      <c r="M105" s="956"/>
      <c r="N105" s="956"/>
      <c r="O105" s="956"/>
      <c r="P105" s="956"/>
    </row>
    <row r="106" spans="1:16" s="129" customFormat="1">
      <c r="A106" s="956"/>
      <c r="B106" s="956"/>
      <c r="C106" s="956"/>
      <c r="D106" s="956"/>
      <c r="E106" s="956"/>
      <c r="F106" s="956"/>
      <c r="G106" s="956"/>
      <c r="H106" s="956"/>
      <c r="I106" s="956"/>
      <c r="J106" s="956"/>
      <c r="K106" s="956"/>
      <c r="L106" s="956"/>
      <c r="M106" s="956"/>
      <c r="N106" s="956"/>
      <c r="O106" s="956"/>
      <c r="P106" s="956"/>
    </row>
    <row r="107" spans="1:16" s="129" customFormat="1">
      <c r="A107" s="956"/>
      <c r="B107" s="956"/>
      <c r="C107" s="956"/>
      <c r="D107" s="956"/>
      <c r="E107" s="956"/>
      <c r="F107" s="956"/>
      <c r="G107" s="956"/>
      <c r="H107" s="956"/>
      <c r="I107" s="956"/>
      <c r="J107" s="956"/>
      <c r="K107" s="956"/>
      <c r="L107" s="956"/>
      <c r="M107" s="956"/>
      <c r="N107" s="956"/>
      <c r="O107" s="956"/>
      <c r="P107" s="956"/>
    </row>
    <row r="108" spans="1:16" s="129" customFormat="1">
      <c r="A108" s="956"/>
      <c r="B108" s="956"/>
      <c r="C108" s="956"/>
      <c r="D108" s="956"/>
      <c r="E108" s="956"/>
      <c r="F108" s="956"/>
      <c r="G108" s="956"/>
      <c r="H108" s="956"/>
      <c r="I108" s="956"/>
      <c r="J108" s="956"/>
      <c r="K108" s="956"/>
      <c r="L108" s="956"/>
      <c r="M108" s="956"/>
      <c r="N108" s="956"/>
      <c r="O108" s="956"/>
      <c r="P108" s="956"/>
    </row>
    <row r="109" spans="1:16" s="129" customFormat="1">
      <c r="A109" s="956"/>
      <c r="B109" s="956"/>
      <c r="C109" s="956"/>
      <c r="D109" s="956"/>
      <c r="E109" s="956"/>
      <c r="F109" s="956"/>
      <c r="G109" s="956"/>
      <c r="H109" s="956"/>
      <c r="I109" s="956"/>
      <c r="J109" s="956"/>
      <c r="K109" s="956"/>
      <c r="L109" s="956"/>
      <c r="M109" s="956"/>
      <c r="N109" s="956"/>
      <c r="O109" s="956"/>
      <c r="P109" s="956"/>
    </row>
    <row r="110" spans="1:16" s="129" customFormat="1">
      <c r="A110" s="956"/>
      <c r="B110" s="956"/>
      <c r="C110" s="956"/>
      <c r="D110" s="956"/>
      <c r="E110" s="956"/>
      <c r="F110" s="956"/>
      <c r="G110" s="956"/>
      <c r="H110" s="956"/>
      <c r="I110" s="956"/>
      <c r="J110" s="956"/>
      <c r="K110" s="956"/>
      <c r="L110" s="956"/>
      <c r="M110" s="956"/>
      <c r="N110" s="956"/>
      <c r="O110" s="956"/>
      <c r="P110" s="956"/>
    </row>
    <row r="111" spans="1:16" s="129" customFormat="1">
      <c r="A111" s="956"/>
      <c r="B111" s="956"/>
      <c r="C111" s="956"/>
      <c r="D111" s="956"/>
      <c r="E111" s="956"/>
      <c r="F111" s="956"/>
      <c r="G111" s="956"/>
      <c r="H111" s="956"/>
      <c r="I111" s="956"/>
      <c r="J111" s="956"/>
      <c r="K111" s="956"/>
      <c r="L111" s="956"/>
      <c r="M111" s="956"/>
      <c r="N111" s="956"/>
      <c r="O111" s="956"/>
      <c r="P111" s="956"/>
    </row>
    <row r="112" spans="1:16" s="129" customFormat="1">
      <c r="A112" s="956"/>
      <c r="B112" s="956"/>
      <c r="C112" s="956"/>
      <c r="D112" s="956"/>
      <c r="E112" s="956"/>
      <c r="F112" s="956"/>
      <c r="G112" s="956"/>
      <c r="H112" s="956"/>
      <c r="I112" s="956"/>
      <c r="J112" s="956"/>
      <c r="K112" s="956"/>
      <c r="L112" s="956"/>
      <c r="M112" s="956"/>
      <c r="N112" s="956"/>
      <c r="O112" s="956"/>
      <c r="P112" s="956"/>
    </row>
    <row r="113" spans="1:16" s="129" customFormat="1">
      <c r="A113" s="956"/>
      <c r="B113" s="956"/>
      <c r="C113" s="956"/>
      <c r="D113" s="956"/>
      <c r="E113" s="956"/>
      <c r="F113" s="956"/>
      <c r="G113" s="956"/>
      <c r="H113" s="956"/>
      <c r="I113" s="956"/>
      <c r="J113" s="956"/>
      <c r="K113" s="956"/>
      <c r="L113" s="956"/>
      <c r="M113" s="956"/>
      <c r="N113" s="956"/>
      <c r="O113" s="956"/>
      <c r="P113" s="956"/>
    </row>
    <row r="114" spans="1:16" s="129" customFormat="1">
      <c r="A114" s="956"/>
      <c r="B114" s="956"/>
      <c r="C114" s="956"/>
      <c r="D114" s="956"/>
      <c r="E114" s="956"/>
      <c r="F114" s="956"/>
      <c r="G114" s="956"/>
      <c r="H114" s="956"/>
      <c r="I114" s="956"/>
      <c r="J114" s="956"/>
      <c r="K114" s="956"/>
      <c r="L114" s="956"/>
      <c r="M114" s="956"/>
      <c r="N114" s="956"/>
      <c r="O114" s="956"/>
      <c r="P114" s="956"/>
    </row>
    <row r="115" spans="1:16" s="129" customFormat="1">
      <c r="A115" s="956"/>
      <c r="B115" s="956"/>
      <c r="C115" s="956"/>
      <c r="D115" s="956"/>
      <c r="E115" s="956"/>
      <c r="F115" s="956"/>
      <c r="G115" s="956"/>
      <c r="H115" s="956"/>
      <c r="I115" s="956"/>
      <c r="J115" s="956"/>
      <c r="K115" s="956"/>
      <c r="L115" s="956"/>
      <c r="M115" s="956"/>
      <c r="N115" s="956"/>
      <c r="O115" s="956"/>
      <c r="P115" s="956"/>
    </row>
    <row r="116" spans="1:16" s="129" customFormat="1">
      <c r="A116" s="956"/>
      <c r="B116" s="956"/>
      <c r="C116" s="956"/>
      <c r="D116" s="956"/>
      <c r="E116" s="956"/>
      <c r="F116" s="956"/>
      <c r="G116" s="956"/>
      <c r="H116" s="956"/>
      <c r="I116" s="956"/>
      <c r="J116" s="956"/>
      <c r="K116" s="956"/>
      <c r="L116" s="956"/>
      <c r="M116" s="956"/>
      <c r="N116" s="956"/>
      <c r="O116" s="956"/>
      <c r="P116" s="956"/>
    </row>
    <row r="117" spans="1:16" s="129" customFormat="1">
      <c r="A117" s="956"/>
      <c r="B117" s="956"/>
      <c r="C117" s="956"/>
      <c r="D117" s="956"/>
      <c r="E117" s="956"/>
      <c r="F117" s="956"/>
      <c r="G117" s="956"/>
      <c r="H117" s="956"/>
      <c r="I117" s="956"/>
      <c r="J117" s="956"/>
      <c r="K117" s="956"/>
      <c r="L117" s="956"/>
      <c r="M117" s="956"/>
      <c r="N117" s="956"/>
      <c r="O117" s="956"/>
      <c r="P117" s="956"/>
    </row>
    <row r="118" spans="1:16" s="129" customFormat="1">
      <c r="A118" s="956"/>
      <c r="B118" s="956"/>
      <c r="C118" s="956"/>
      <c r="D118" s="956"/>
      <c r="E118" s="956"/>
      <c r="F118" s="956"/>
      <c r="G118" s="956"/>
      <c r="H118" s="956"/>
      <c r="I118" s="956"/>
      <c r="J118" s="956"/>
      <c r="K118" s="956"/>
      <c r="L118" s="956"/>
      <c r="M118" s="956"/>
      <c r="N118" s="956"/>
      <c r="O118" s="956"/>
      <c r="P118" s="956"/>
    </row>
    <row r="119" spans="1:16" s="129" customFormat="1">
      <c r="A119" s="956"/>
      <c r="B119" s="956"/>
      <c r="C119" s="956"/>
      <c r="D119" s="956"/>
      <c r="E119" s="956"/>
      <c r="F119" s="956"/>
      <c r="G119" s="956"/>
      <c r="H119" s="956"/>
      <c r="I119" s="956"/>
      <c r="J119" s="956"/>
      <c r="K119" s="956"/>
      <c r="L119" s="956"/>
      <c r="M119" s="956"/>
      <c r="N119" s="956"/>
      <c r="O119" s="956"/>
      <c r="P119" s="956"/>
    </row>
    <row r="120" spans="1:16" s="129" customFormat="1">
      <c r="A120" s="956"/>
      <c r="B120" s="956"/>
      <c r="C120" s="956"/>
      <c r="D120" s="956"/>
      <c r="E120" s="956"/>
      <c r="F120" s="956"/>
      <c r="G120" s="956"/>
      <c r="H120" s="956"/>
      <c r="I120" s="956"/>
      <c r="J120" s="956"/>
      <c r="K120" s="956"/>
      <c r="L120" s="956"/>
      <c r="M120" s="956"/>
      <c r="N120" s="956"/>
      <c r="O120" s="956"/>
      <c r="P120" s="956"/>
    </row>
    <row r="121" spans="1:16" s="129" customFormat="1">
      <c r="A121" s="956"/>
      <c r="B121" s="956"/>
      <c r="C121" s="956"/>
      <c r="D121" s="956"/>
      <c r="E121" s="956"/>
      <c r="F121" s="956"/>
      <c r="G121" s="956"/>
      <c r="H121" s="956"/>
      <c r="I121" s="956"/>
      <c r="J121" s="956"/>
      <c r="K121" s="956"/>
      <c r="L121" s="956"/>
      <c r="M121" s="956"/>
      <c r="N121" s="956"/>
      <c r="O121" s="956"/>
      <c r="P121" s="956"/>
    </row>
    <row r="122" spans="1:16" s="129" customFormat="1">
      <c r="A122" s="956"/>
      <c r="B122" s="956"/>
      <c r="C122" s="956"/>
      <c r="D122" s="956"/>
      <c r="E122" s="956"/>
      <c r="F122" s="956"/>
      <c r="G122" s="956"/>
      <c r="H122" s="956"/>
      <c r="I122" s="956"/>
      <c r="J122" s="956"/>
      <c r="K122" s="956"/>
      <c r="L122" s="956"/>
      <c r="M122" s="956"/>
      <c r="N122" s="956"/>
      <c r="O122" s="956"/>
      <c r="P122" s="956"/>
    </row>
    <row r="123" spans="1:16" s="129" customFormat="1">
      <c r="A123" s="956"/>
      <c r="B123" s="956"/>
      <c r="C123" s="956"/>
      <c r="D123" s="956"/>
      <c r="E123" s="956"/>
      <c r="F123" s="956"/>
      <c r="G123" s="956"/>
      <c r="H123" s="956"/>
      <c r="I123" s="956"/>
      <c r="J123" s="956"/>
      <c r="K123" s="956"/>
      <c r="L123" s="956"/>
      <c r="M123" s="956"/>
      <c r="N123" s="956"/>
      <c r="O123" s="956"/>
      <c r="P123" s="956"/>
    </row>
    <row r="124" spans="1:16" s="129" customFormat="1">
      <c r="A124" s="956"/>
      <c r="B124" s="956"/>
      <c r="C124" s="956"/>
      <c r="D124" s="956"/>
      <c r="E124" s="956"/>
      <c r="F124" s="956"/>
      <c r="G124" s="956"/>
      <c r="H124" s="956"/>
      <c r="I124" s="956"/>
      <c r="J124" s="956"/>
      <c r="K124" s="956"/>
      <c r="L124" s="956"/>
      <c r="M124" s="956"/>
      <c r="N124" s="956"/>
      <c r="O124" s="956"/>
      <c r="P124" s="956"/>
    </row>
    <row r="125" spans="1:16" s="129" customFormat="1">
      <c r="A125" s="956"/>
      <c r="B125" s="956"/>
      <c r="C125" s="956"/>
      <c r="D125" s="956"/>
      <c r="E125" s="956"/>
      <c r="F125" s="956"/>
      <c r="G125" s="956"/>
      <c r="H125" s="956"/>
      <c r="I125" s="956"/>
      <c r="J125" s="956"/>
      <c r="K125" s="956"/>
      <c r="L125" s="956"/>
      <c r="M125" s="956"/>
      <c r="N125" s="956"/>
      <c r="O125" s="956"/>
      <c r="P125" s="956"/>
    </row>
    <row r="126" spans="1:16" s="129" customFormat="1">
      <c r="A126" s="956"/>
      <c r="B126" s="956"/>
      <c r="C126" s="956"/>
      <c r="D126" s="956"/>
      <c r="E126" s="956"/>
      <c r="F126" s="956"/>
      <c r="G126" s="956"/>
      <c r="H126" s="956"/>
      <c r="I126" s="956"/>
      <c r="J126" s="956"/>
      <c r="K126" s="956"/>
      <c r="L126" s="956"/>
      <c r="M126" s="956"/>
      <c r="N126" s="956"/>
      <c r="O126" s="956"/>
      <c r="P126" s="956"/>
    </row>
    <row r="127" spans="1:16" s="129" customFormat="1">
      <c r="A127" s="956"/>
      <c r="B127" s="956"/>
      <c r="C127" s="956"/>
      <c r="D127" s="956"/>
      <c r="E127" s="956"/>
      <c r="F127" s="956"/>
      <c r="G127" s="956"/>
      <c r="H127" s="956"/>
      <c r="I127" s="956"/>
      <c r="J127" s="956"/>
      <c r="K127" s="956"/>
      <c r="L127" s="956"/>
      <c r="M127" s="956"/>
      <c r="N127" s="956"/>
      <c r="O127" s="956"/>
      <c r="P127" s="956"/>
    </row>
    <row r="128" spans="1:16" s="129" customFormat="1">
      <c r="A128" s="956"/>
      <c r="B128" s="956"/>
      <c r="C128" s="956"/>
      <c r="D128" s="956"/>
      <c r="E128" s="956"/>
      <c r="F128" s="956"/>
      <c r="G128" s="956"/>
      <c r="H128" s="956"/>
      <c r="I128" s="956"/>
      <c r="J128" s="956"/>
      <c r="K128" s="956"/>
      <c r="L128" s="956"/>
      <c r="M128" s="956"/>
      <c r="N128" s="956"/>
      <c r="O128" s="956"/>
      <c r="P128" s="956"/>
    </row>
    <row r="129" spans="1:16" s="129" customFormat="1">
      <c r="A129" s="956"/>
      <c r="B129" s="956"/>
      <c r="C129" s="956"/>
      <c r="D129" s="956"/>
      <c r="E129" s="956"/>
      <c r="F129" s="956"/>
      <c r="G129" s="956"/>
      <c r="H129" s="956"/>
      <c r="I129" s="956"/>
      <c r="J129" s="956"/>
      <c r="K129" s="956"/>
      <c r="L129" s="956"/>
      <c r="M129" s="956"/>
      <c r="N129" s="956"/>
      <c r="O129" s="956"/>
      <c r="P129" s="956"/>
    </row>
    <row r="130" spans="1:16" s="129" customFormat="1">
      <c r="A130" s="956"/>
      <c r="B130" s="956"/>
      <c r="C130" s="956"/>
      <c r="D130" s="956"/>
      <c r="E130" s="956"/>
      <c r="F130" s="956"/>
      <c r="G130" s="956"/>
      <c r="H130" s="956"/>
      <c r="I130" s="956"/>
      <c r="J130" s="956"/>
      <c r="K130" s="956"/>
      <c r="L130" s="956"/>
      <c r="M130" s="956"/>
      <c r="N130" s="956"/>
      <c r="O130" s="956"/>
      <c r="P130" s="956"/>
    </row>
    <row r="131" spans="1:16" s="129" customFormat="1">
      <c r="A131" s="956"/>
      <c r="B131" s="956"/>
      <c r="C131" s="956"/>
      <c r="D131" s="956"/>
      <c r="E131" s="956"/>
      <c r="F131" s="956"/>
      <c r="G131" s="956"/>
      <c r="H131" s="956"/>
      <c r="I131" s="956"/>
      <c r="J131" s="956"/>
      <c r="K131" s="956"/>
      <c r="L131" s="956"/>
      <c r="M131" s="956"/>
      <c r="N131" s="956"/>
      <c r="O131" s="956"/>
      <c r="P131" s="956"/>
    </row>
    <row r="132" spans="1:16" s="129" customFormat="1">
      <c r="A132" s="956"/>
      <c r="B132" s="956"/>
      <c r="C132" s="956"/>
      <c r="D132" s="956"/>
      <c r="E132" s="956"/>
      <c r="F132" s="956"/>
      <c r="G132" s="956"/>
      <c r="H132" s="956"/>
      <c r="I132" s="956"/>
      <c r="J132" s="956"/>
      <c r="K132" s="956"/>
      <c r="L132" s="956"/>
      <c r="M132" s="956"/>
      <c r="N132" s="956"/>
      <c r="O132" s="956"/>
      <c r="P132" s="956"/>
    </row>
    <row r="133" spans="1:16" s="129" customFormat="1">
      <c r="A133" s="956"/>
      <c r="B133" s="956"/>
      <c r="C133" s="956"/>
      <c r="D133" s="956"/>
      <c r="E133" s="956"/>
      <c r="F133" s="956"/>
      <c r="G133" s="956"/>
      <c r="H133" s="956"/>
      <c r="I133" s="956"/>
      <c r="J133" s="956"/>
      <c r="K133" s="956"/>
      <c r="L133" s="956"/>
      <c r="M133" s="956"/>
      <c r="N133" s="956"/>
      <c r="O133" s="956"/>
      <c r="P133" s="956"/>
    </row>
    <row r="134" spans="1:16" s="129" customFormat="1">
      <c r="A134" s="956"/>
      <c r="B134" s="956"/>
      <c r="C134" s="956"/>
      <c r="D134" s="956"/>
      <c r="E134" s="956"/>
      <c r="F134" s="956"/>
      <c r="G134" s="956"/>
      <c r="H134" s="956"/>
      <c r="I134" s="956"/>
      <c r="J134" s="956"/>
      <c r="K134" s="956"/>
      <c r="L134" s="956"/>
      <c r="M134" s="956"/>
      <c r="N134" s="956"/>
      <c r="O134" s="956"/>
      <c r="P134" s="956"/>
    </row>
    <row r="135" spans="1:16" s="129" customFormat="1">
      <c r="A135" s="956"/>
      <c r="B135" s="956"/>
      <c r="C135" s="956"/>
      <c r="D135" s="956"/>
      <c r="E135" s="956"/>
      <c r="F135" s="956"/>
      <c r="G135" s="956"/>
      <c r="H135" s="956"/>
      <c r="I135" s="956"/>
      <c r="J135" s="956"/>
      <c r="K135" s="956"/>
      <c r="L135" s="956"/>
      <c r="M135" s="956"/>
      <c r="N135" s="956"/>
      <c r="O135" s="956"/>
      <c r="P135" s="956"/>
    </row>
    <row r="136" spans="1:16" s="129" customFormat="1">
      <c r="A136" s="956"/>
      <c r="B136" s="956"/>
      <c r="C136" s="956"/>
      <c r="D136" s="956"/>
      <c r="E136" s="956"/>
      <c r="F136" s="956"/>
      <c r="G136" s="956"/>
      <c r="H136" s="956"/>
      <c r="I136" s="956"/>
      <c r="J136" s="956"/>
      <c r="K136" s="956"/>
      <c r="L136" s="956"/>
      <c r="M136" s="956"/>
      <c r="N136" s="956"/>
      <c r="O136" s="956"/>
      <c r="P136" s="956"/>
    </row>
    <row r="137" spans="1:16" s="129" customFormat="1">
      <c r="A137" s="956"/>
      <c r="B137" s="956"/>
      <c r="C137" s="956"/>
      <c r="D137" s="956"/>
      <c r="E137" s="956"/>
      <c r="F137" s="956"/>
      <c r="G137" s="956"/>
      <c r="H137" s="956"/>
      <c r="I137" s="956"/>
      <c r="J137" s="956"/>
      <c r="K137" s="956"/>
      <c r="L137" s="956"/>
      <c r="M137" s="956"/>
      <c r="N137" s="956"/>
      <c r="O137" s="956"/>
      <c r="P137" s="956"/>
    </row>
    <row r="138" spans="1:16" s="129" customFormat="1">
      <c r="A138" s="956"/>
      <c r="B138" s="956"/>
      <c r="C138" s="956"/>
      <c r="D138" s="956"/>
      <c r="E138" s="956"/>
      <c r="F138" s="956"/>
      <c r="G138" s="956"/>
      <c r="H138" s="956"/>
      <c r="I138" s="956"/>
      <c r="J138" s="956"/>
      <c r="K138" s="956"/>
      <c r="L138" s="956"/>
      <c r="M138" s="956"/>
      <c r="N138" s="956"/>
      <c r="O138" s="956"/>
      <c r="P138" s="956"/>
    </row>
    <row r="139" spans="1:16" s="129" customFormat="1">
      <c r="A139" s="956"/>
      <c r="B139" s="956"/>
      <c r="C139" s="956"/>
      <c r="D139" s="956"/>
      <c r="E139" s="956"/>
      <c r="F139" s="956"/>
      <c r="G139" s="956"/>
      <c r="H139" s="956"/>
      <c r="I139" s="956"/>
      <c r="J139" s="956"/>
      <c r="K139" s="956"/>
      <c r="L139" s="956"/>
      <c r="M139" s="956"/>
      <c r="N139" s="956"/>
      <c r="O139" s="956"/>
      <c r="P139" s="956"/>
    </row>
    <row r="140" spans="1:16" s="129" customFormat="1">
      <c r="A140" s="956"/>
      <c r="B140" s="956"/>
      <c r="C140" s="956"/>
      <c r="D140" s="956"/>
      <c r="E140" s="956"/>
      <c r="F140" s="956"/>
      <c r="G140" s="956"/>
      <c r="H140" s="956"/>
      <c r="I140" s="956"/>
      <c r="J140" s="956"/>
      <c r="K140" s="956"/>
      <c r="L140" s="956"/>
      <c r="M140" s="956"/>
      <c r="N140" s="956"/>
      <c r="O140" s="956"/>
      <c r="P140" s="956"/>
    </row>
    <row r="141" spans="1:16" s="129" customFormat="1">
      <c r="A141" s="956"/>
      <c r="B141" s="956"/>
      <c r="C141" s="956"/>
      <c r="D141" s="956"/>
      <c r="E141" s="956"/>
      <c r="F141" s="956"/>
      <c r="G141" s="956"/>
      <c r="H141" s="956"/>
      <c r="I141" s="956"/>
      <c r="J141" s="956"/>
      <c r="K141" s="956"/>
      <c r="L141" s="956"/>
      <c r="M141" s="956"/>
      <c r="N141" s="956"/>
      <c r="O141" s="956"/>
      <c r="P141" s="956"/>
    </row>
    <row r="142" spans="1:16" s="129" customFormat="1">
      <c r="A142" s="956"/>
      <c r="B142" s="956"/>
      <c r="C142" s="956"/>
      <c r="D142" s="956"/>
      <c r="E142" s="956"/>
      <c r="F142" s="956"/>
      <c r="G142" s="956"/>
      <c r="H142" s="956"/>
      <c r="I142" s="956"/>
      <c r="J142" s="956"/>
      <c r="K142" s="956"/>
      <c r="L142" s="956"/>
      <c r="M142" s="956"/>
      <c r="N142" s="956"/>
      <c r="O142" s="956"/>
      <c r="P142" s="956"/>
    </row>
    <row r="143" spans="1:16" s="129" customFormat="1">
      <c r="A143" s="956"/>
      <c r="B143" s="956"/>
      <c r="C143" s="956"/>
      <c r="D143" s="956"/>
      <c r="E143" s="956"/>
      <c r="F143" s="956"/>
      <c r="G143" s="956"/>
      <c r="H143" s="956"/>
      <c r="I143" s="956"/>
      <c r="J143" s="956"/>
      <c r="K143" s="956"/>
      <c r="L143" s="956"/>
      <c r="M143" s="956"/>
      <c r="N143" s="956"/>
      <c r="O143" s="956"/>
      <c r="P143" s="956"/>
    </row>
    <row r="144" spans="1:16" s="129" customFormat="1">
      <c r="A144" s="956"/>
      <c r="B144" s="956"/>
      <c r="C144" s="956"/>
      <c r="D144" s="956"/>
      <c r="E144" s="956"/>
      <c r="F144" s="956"/>
      <c r="G144" s="956"/>
      <c r="H144" s="956"/>
      <c r="I144" s="956"/>
      <c r="J144" s="956"/>
      <c r="K144" s="956"/>
      <c r="L144" s="956"/>
      <c r="M144" s="956"/>
      <c r="N144" s="956"/>
      <c r="O144" s="956"/>
      <c r="P144" s="956"/>
    </row>
    <row r="145" spans="1:16" s="129" customFormat="1">
      <c r="A145" s="956"/>
      <c r="B145" s="956"/>
      <c r="C145" s="956"/>
      <c r="D145" s="956"/>
      <c r="E145" s="956"/>
      <c r="F145" s="956"/>
      <c r="G145" s="956"/>
      <c r="H145" s="956"/>
      <c r="I145" s="956"/>
      <c r="J145" s="956"/>
      <c r="K145" s="956"/>
      <c r="L145" s="956"/>
      <c r="M145" s="956"/>
      <c r="N145" s="956"/>
      <c r="O145" s="956"/>
      <c r="P145" s="956"/>
    </row>
    <row r="146" spans="1:16" s="129" customFormat="1">
      <c r="A146" s="956"/>
      <c r="B146" s="956"/>
      <c r="C146" s="956"/>
      <c r="D146" s="956"/>
      <c r="E146" s="956"/>
      <c r="F146" s="956"/>
      <c r="G146" s="956"/>
      <c r="H146" s="956"/>
      <c r="I146" s="956"/>
      <c r="J146" s="956"/>
      <c r="K146" s="956"/>
      <c r="L146" s="956"/>
      <c r="M146" s="956"/>
      <c r="N146" s="956"/>
      <c r="O146" s="956"/>
      <c r="P146" s="956"/>
    </row>
    <row r="147" spans="1:16" s="129" customFormat="1">
      <c r="A147" s="956"/>
      <c r="B147" s="956"/>
      <c r="C147" s="956"/>
      <c r="D147" s="956"/>
      <c r="E147" s="956"/>
      <c r="F147" s="956"/>
      <c r="G147" s="956"/>
      <c r="H147" s="956"/>
      <c r="I147" s="956"/>
      <c r="J147" s="956"/>
      <c r="K147" s="956"/>
      <c r="L147" s="956"/>
      <c r="M147" s="956"/>
      <c r="N147" s="956"/>
      <c r="O147" s="956"/>
      <c r="P147" s="956"/>
    </row>
    <row r="148" spans="1:16" s="129" customFormat="1">
      <c r="A148" s="956"/>
      <c r="B148" s="956"/>
      <c r="C148" s="956"/>
      <c r="D148" s="956"/>
      <c r="E148" s="956"/>
      <c r="F148" s="956"/>
      <c r="G148" s="956"/>
      <c r="H148" s="956"/>
      <c r="I148" s="956"/>
      <c r="J148" s="956"/>
      <c r="K148" s="956"/>
      <c r="L148" s="956"/>
      <c r="M148" s="956"/>
      <c r="N148" s="956"/>
      <c r="O148" s="956"/>
      <c r="P148" s="956"/>
    </row>
    <row r="149" spans="1:16" s="129" customFormat="1">
      <c r="A149" s="956"/>
      <c r="B149" s="956"/>
      <c r="C149" s="956"/>
      <c r="D149" s="956"/>
      <c r="E149" s="956"/>
      <c r="F149" s="956"/>
      <c r="G149" s="956"/>
      <c r="H149" s="956"/>
      <c r="I149" s="956"/>
      <c r="J149" s="956"/>
      <c r="K149" s="956"/>
      <c r="L149" s="956"/>
      <c r="M149" s="956"/>
      <c r="N149" s="956"/>
      <c r="O149" s="956"/>
      <c r="P149" s="956"/>
    </row>
    <row r="150" spans="1:16" s="129" customFormat="1">
      <c r="A150" s="956"/>
      <c r="B150" s="956"/>
      <c r="C150" s="956"/>
      <c r="D150" s="956"/>
      <c r="E150" s="956"/>
      <c r="F150" s="956"/>
      <c r="G150" s="956"/>
      <c r="H150" s="956"/>
      <c r="I150" s="956"/>
      <c r="J150" s="956"/>
      <c r="K150" s="956"/>
      <c r="L150" s="956"/>
      <c r="M150" s="956"/>
      <c r="N150" s="956"/>
      <c r="O150" s="956"/>
      <c r="P150" s="956"/>
    </row>
    <row r="151" spans="1:16" s="129" customFormat="1">
      <c r="A151" s="956"/>
      <c r="B151" s="956"/>
      <c r="C151" s="956"/>
      <c r="D151" s="956"/>
      <c r="E151" s="956"/>
      <c r="F151" s="956"/>
      <c r="G151" s="956"/>
      <c r="H151" s="956"/>
      <c r="I151" s="956"/>
      <c r="J151" s="956"/>
      <c r="K151" s="956"/>
      <c r="L151" s="956"/>
      <c r="M151" s="956"/>
      <c r="N151" s="956"/>
      <c r="O151" s="956"/>
      <c r="P151" s="956"/>
    </row>
    <row r="152" spans="1:16" s="129" customFormat="1">
      <c r="A152" s="956"/>
      <c r="B152" s="956"/>
      <c r="C152" s="956"/>
      <c r="D152" s="956"/>
      <c r="E152" s="956"/>
      <c r="F152" s="956"/>
      <c r="G152" s="956"/>
      <c r="H152" s="956"/>
      <c r="I152" s="956"/>
      <c r="J152" s="956"/>
      <c r="K152" s="956"/>
      <c r="L152" s="956"/>
      <c r="M152" s="956"/>
      <c r="N152" s="956"/>
      <c r="O152" s="956"/>
      <c r="P152" s="956"/>
    </row>
    <row r="153" spans="1:16" s="129" customFormat="1">
      <c r="A153" s="956"/>
      <c r="B153" s="956"/>
      <c r="C153" s="956"/>
      <c r="D153" s="956"/>
      <c r="E153" s="956"/>
      <c r="F153" s="956"/>
      <c r="G153" s="956"/>
      <c r="H153" s="956"/>
      <c r="I153" s="956"/>
      <c r="J153" s="956"/>
      <c r="K153" s="956"/>
      <c r="L153" s="956"/>
      <c r="M153" s="956"/>
      <c r="N153" s="956"/>
      <c r="O153" s="956"/>
      <c r="P153" s="956"/>
    </row>
    <row r="154" spans="1:16" s="129" customFormat="1">
      <c r="A154" s="956"/>
      <c r="B154" s="956"/>
      <c r="C154" s="956"/>
      <c r="D154" s="956"/>
      <c r="E154" s="956"/>
      <c r="F154" s="956"/>
      <c r="G154" s="956"/>
      <c r="H154" s="956"/>
      <c r="I154" s="956"/>
      <c r="J154" s="956"/>
      <c r="K154" s="956"/>
      <c r="L154" s="956"/>
      <c r="M154" s="956"/>
      <c r="N154" s="956"/>
      <c r="O154" s="956"/>
      <c r="P154" s="956"/>
    </row>
    <row r="155" spans="1:16" s="129" customFormat="1">
      <c r="A155" s="956"/>
      <c r="B155" s="956"/>
      <c r="C155" s="956"/>
      <c r="D155" s="956"/>
      <c r="E155" s="956"/>
      <c r="F155" s="956"/>
      <c r="G155" s="956"/>
      <c r="H155" s="956"/>
      <c r="I155" s="956"/>
      <c r="J155" s="956"/>
      <c r="K155" s="956"/>
      <c r="L155" s="956"/>
      <c r="M155" s="956"/>
      <c r="N155" s="956"/>
      <c r="O155" s="956"/>
      <c r="P155" s="956"/>
    </row>
    <row r="156" spans="1:16" s="129" customFormat="1">
      <c r="A156" s="956"/>
      <c r="B156" s="956"/>
      <c r="C156" s="956"/>
      <c r="D156" s="956"/>
      <c r="E156" s="956"/>
      <c r="F156" s="956"/>
      <c r="G156" s="956"/>
      <c r="H156" s="956"/>
      <c r="I156" s="956"/>
      <c r="J156" s="956"/>
      <c r="K156" s="956"/>
      <c r="L156" s="956"/>
      <c r="M156" s="956"/>
      <c r="N156" s="956"/>
      <c r="O156" s="956"/>
      <c r="P156" s="956"/>
    </row>
    <row r="157" spans="1:16" s="129" customFormat="1">
      <c r="A157" s="956"/>
      <c r="B157" s="956"/>
      <c r="C157" s="956"/>
      <c r="D157" s="956"/>
      <c r="E157" s="956"/>
      <c r="F157" s="956"/>
      <c r="G157" s="956"/>
      <c r="H157" s="956"/>
      <c r="I157" s="956"/>
      <c r="J157" s="956"/>
      <c r="K157" s="956"/>
      <c r="L157" s="956"/>
      <c r="M157" s="956"/>
      <c r="N157" s="956"/>
      <c r="O157" s="956"/>
      <c r="P157" s="956"/>
    </row>
    <row r="158" spans="1:16" s="129" customFormat="1">
      <c r="A158" s="956"/>
      <c r="B158" s="956"/>
      <c r="C158" s="956"/>
      <c r="D158" s="956"/>
      <c r="E158" s="956"/>
      <c r="F158" s="956"/>
      <c r="G158" s="956"/>
      <c r="H158" s="956"/>
      <c r="I158" s="956"/>
      <c r="J158" s="956"/>
      <c r="K158" s="956"/>
      <c r="L158" s="956"/>
      <c r="M158" s="956"/>
      <c r="N158" s="956"/>
      <c r="O158" s="956"/>
      <c r="P158" s="956"/>
    </row>
    <row r="159" spans="1:16" s="129" customFormat="1">
      <c r="A159" s="956"/>
      <c r="B159" s="956"/>
      <c r="C159" s="956"/>
      <c r="D159" s="956"/>
      <c r="E159" s="956"/>
      <c r="F159" s="956"/>
      <c r="G159" s="956"/>
      <c r="H159" s="956"/>
      <c r="I159" s="956"/>
      <c r="J159" s="956"/>
      <c r="K159" s="956"/>
      <c r="L159" s="956"/>
      <c r="M159" s="956"/>
      <c r="N159" s="956"/>
      <c r="O159" s="956"/>
      <c r="P159" s="956"/>
    </row>
    <row r="160" spans="1:16" s="129" customFormat="1">
      <c r="A160" s="956"/>
      <c r="B160" s="956"/>
      <c r="C160" s="956"/>
      <c r="D160" s="956"/>
      <c r="E160" s="956"/>
      <c r="F160" s="956"/>
      <c r="G160" s="956"/>
      <c r="H160" s="956"/>
      <c r="I160" s="956"/>
      <c r="J160" s="956"/>
      <c r="K160" s="956"/>
      <c r="L160" s="956"/>
      <c r="M160" s="956"/>
      <c r="N160" s="956"/>
      <c r="O160" s="956"/>
      <c r="P160" s="956"/>
    </row>
    <row r="161" spans="1:16" s="129" customFormat="1">
      <c r="A161" s="956"/>
      <c r="B161" s="956"/>
      <c r="C161" s="956"/>
      <c r="D161" s="956"/>
      <c r="E161" s="956"/>
      <c r="F161" s="956"/>
      <c r="G161" s="956"/>
      <c r="H161" s="956"/>
      <c r="I161" s="956"/>
      <c r="J161" s="956"/>
      <c r="K161" s="956"/>
      <c r="L161" s="956"/>
      <c r="M161" s="956"/>
      <c r="N161" s="956"/>
      <c r="O161" s="956"/>
      <c r="P161" s="956"/>
    </row>
    <row r="162" spans="1:16" s="129" customFormat="1">
      <c r="A162" s="956"/>
      <c r="B162" s="956"/>
      <c r="C162" s="956"/>
      <c r="D162" s="956"/>
      <c r="E162" s="956"/>
      <c r="F162" s="956"/>
      <c r="G162" s="956"/>
      <c r="H162" s="956"/>
      <c r="I162" s="956"/>
      <c r="J162" s="956"/>
      <c r="K162" s="956"/>
      <c r="L162" s="956"/>
      <c r="M162" s="956"/>
      <c r="N162" s="956"/>
      <c r="O162" s="956"/>
      <c r="P162" s="956"/>
    </row>
    <row r="163" spans="1:16" s="129" customFormat="1">
      <c r="A163" s="956"/>
      <c r="B163" s="956"/>
      <c r="C163" s="956"/>
      <c r="D163" s="956"/>
      <c r="E163" s="956"/>
      <c r="F163" s="956"/>
      <c r="G163" s="956"/>
      <c r="H163" s="956"/>
      <c r="I163" s="956"/>
      <c r="J163" s="956"/>
      <c r="K163" s="956"/>
      <c r="L163" s="956"/>
      <c r="M163" s="956"/>
      <c r="N163" s="956"/>
      <c r="O163" s="956"/>
      <c r="P163" s="956"/>
    </row>
    <row r="164" spans="1:16" s="129" customFormat="1">
      <c r="A164" s="956"/>
      <c r="B164" s="956"/>
      <c r="C164" s="956"/>
      <c r="D164" s="956"/>
      <c r="E164" s="956"/>
      <c r="F164" s="956"/>
      <c r="G164" s="956"/>
      <c r="H164" s="956"/>
      <c r="I164" s="956"/>
      <c r="J164" s="956"/>
      <c r="K164" s="956"/>
      <c r="L164" s="956"/>
      <c r="M164" s="956"/>
      <c r="N164" s="956"/>
      <c r="O164" s="956"/>
      <c r="P164" s="956"/>
    </row>
    <row r="165" spans="1:16" s="129" customFormat="1">
      <c r="A165" s="956"/>
      <c r="B165" s="956"/>
      <c r="C165" s="956"/>
      <c r="D165" s="956"/>
      <c r="E165" s="956"/>
      <c r="F165" s="956"/>
      <c r="G165" s="956"/>
      <c r="H165" s="956"/>
      <c r="I165" s="956"/>
      <c r="J165" s="956"/>
      <c r="K165" s="956"/>
      <c r="L165" s="956"/>
      <c r="M165" s="956"/>
      <c r="N165" s="956"/>
      <c r="O165" s="956"/>
      <c r="P165" s="956"/>
    </row>
    <row r="166" spans="1:16" s="129" customFormat="1">
      <c r="A166" s="956"/>
      <c r="B166" s="956"/>
      <c r="C166" s="956"/>
      <c r="D166" s="956"/>
      <c r="E166" s="956"/>
      <c r="F166" s="956"/>
      <c r="G166" s="956"/>
      <c r="H166" s="956"/>
      <c r="I166" s="956"/>
      <c r="J166" s="956"/>
      <c r="K166" s="956"/>
      <c r="L166" s="956"/>
      <c r="M166" s="956"/>
      <c r="N166" s="956"/>
      <c r="O166" s="956"/>
      <c r="P166" s="956"/>
    </row>
    <row r="167" spans="1:16" s="129" customFormat="1">
      <c r="A167" s="956"/>
      <c r="B167" s="956"/>
      <c r="C167" s="956"/>
      <c r="D167" s="956"/>
      <c r="E167" s="956"/>
      <c r="F167" s="956"/>
      <c r="G167" s="956"/>
      <c r="H167" s="956"/>
      <c r="I167" s="956"/>
      <c r="J167" s="956"/>
      <c r="K167" s="956"/>
      <c r="L167" s="956"/>
      <c r="M167" s="956"/>
      <c r="N167" s="956"/>
      <c r="O167" s="956"/>
      <c r="P167" s="956"/>
    </row>
    <row r="168" spans="1:16" s="129" customFormat="1">
      <c r="A168" s="956"/>
      <c r="B168" s="956"/>
      <c r="C168" s="956"/>
      <c r="D168" s="956"/>
      <c r="E168" s="956"/>
      <c r="F168" s="956"/>
      <c r="G168" s="956"/>
      <c r="H168" s="956"/>
      <c r="I168" s="956"/>
      <c r="J168" s="956"/>
      <c r="K168" s="956"/>
      <c r="L168" s="956"/>
      <c r="M168" s="956"/>
      <c r="N168" s="956"/>
      <c r="O168" s="956"/>
      <c r="P168" s="956"/>
    </row>
    <row r="169" spans="1:16" s="129" customFormat="1">
      <c r="A169" s="956"/>
      <c r="B169" s="956"/>
      <c r="C169" s="956"/>
      <c r="D169" s="956"/>
      <c r="E169" s="956"/>
      <c r="F169" s="956"/>
      <c r="G169" s="956"/>
      <c r="H169" s="956"/>
      <c r="I169" s="956"/>
      <c r="J169" s="956"/>
      <c r="K169" s="956"/>
      <c r="L169" s="956"/>
      <c r="M169" s="956"/>
      <c r="N169" s="956"/>
      <c r="O169" s="956"/>
      <c r="P169" s="956"/>
    </row>
    <row r="170" spans="1:16" s="129" customFormat="1">
      <c r="A170" s="956"/>
      <c r="B170" s="956"/>
      <c r="C170" s="956"/>
      <c r="D170" s="956"/>
      <c r="E170" s="956"/>
      <c r="F170" s="956"/>
      <c r="G170" s="956"/>
      <c r="H170" s="956"/>
      <c r="I170" s="956"/>
      <c r="J170" s="956"/>
      <c r="K170" s="956"/>
      <c r="L170" s="956"/>
      <c r="M170" s="956"/>
      <c r="N170" s="956"/>
      <c r="O170" s="956"/>
      <c r="P170" s="956"/>
    </row>
    <row r="171" spans="1:16" s="129" customFormat="1">
      <c r="A171" s="956"/>
      <c r="B171" s="956"/>
      <c r="C171" s="956"/>
      <c r="D171" s="956"/>
      <c r="E171" s="956"/>
      <c r="F171" s="956"/>
      <c r="G171" s="956"/>
      <c r="H171" s="956"/>
      <c r="I171" s="956"/>
      <c r="J171" s="956"/>
      <c r="K171" s="956"/>
      <c r="L171" s="956"/>
      <c r="M171" s="956"/>
      <c r="N171" s="956"/>
      <c r="O171" s="956"/>
      <c r="P171" s="956"/>
    </row>
    <row r="172" spans="1:16" s="129" customFormat="1">
      <c r="A172" s="956"/>
      <c r="B172" s="956"/>
      <c r="C172" s="956"/>
      <c r="D172" s="956"/>
      <c r="E172" s="956"/>
      <c r="F172" s="956"/>
      <c r="G172" s="956"/>
      <c r="H172" s="956"/>
      <c r="I172" s="956"/>
      <c r="J172" s="956"/>
      <c r="K172" s="956"/>
      <c r="L172" s="956"/>
      <c r="M172" s="956"/>
      <c r="N172" s="956"/>
      <c r="O172" s="956"/>
      <c r="P172" s="956"/>
    </row>
    <row r="173" spans="1:16" s="129" customFormat="1">
      <c r="A173" s="956"/>
      <c r="B173" s="956"/>
      <c r="C173" s="956"/>
      <c r="D173" s="956"/>
      <c r="E173" s="956"/>
      <c r="F173" s="956"/>
      <c r="G173" s="956"/>
      <c r="H173" s="956"/>
      <c r="I173" s="956"/>
      <c r="J173" s="956"/>
      <c r="K173" s="956"/>
      <c r="L173" s="956"/>
      <c r="M173" s="956"/>
      <c r="N173" s="956"/>
      <c r="O173" s="956"/>
      <c r="P173" s="956"/>
    </row>
    <row r="174" spans="1:16" s="129" customFormat="1">
      <c r="A174" s="956"/>
      <c r="B174" s="956"/>
      <c r="C174" s="956"/>
      <c r="D174" s="956"/>
      <c r="E174" s="956"/>
      <c r="F174" s="956"/>
      <c r="G174" s="956"/>
      <c r="H174" s="956"/>
      <c r="I174" s="956"/>
      <c r="J174" s="956"/>
      <c r="K174" s="956"/>
      <c r="L174" s="956"/>
      <c r="M174" s="956"/>
      <c r="N174" s="956"/>
      <c r="O174" s="956"/>
      <c r="P174" s="956"/>
    </row>
    <row r="175" spans="1:16" s="129" customFormat="1">
      <c r="A175" s="956"/>
      <c r="B175" s="956"/>
      <c r="C175" s="956"/>
      <c r="D175" s="956"/>
      <c r="E175" s="956"/>
      <c r="F175" s="956"/>
      <c r="G175" s="956"/>
      <c r="H175" s="956"/>
      <c r="I175" s="956"/>
      <c r="J175" s="956"/>
      <c r="K175" s="956"/>
      <c r="L175" s="956"/>
      <c r="M175" s="956"/>
      <c r="N175" s="956"/>
      <c r="O175" s="956"/>
      <c r="P175" s="956"/>
    </row>
    <row r="176" spans="1:16" s="129" customFormat="1">
      <c r="A176" s="956"/>
      <c r="B176" s="956"/>
      <c r="C176" s="956"/>
      <c r="D176" s="956"/>
      <c r="E176" s="956"/>
      <c r="F176" s="956"/>
      <c r="G176" s="956"/>
      <c r="H176" s="956"/>
      <c r="I176" s="956"/>
      <c r="J176" s="956"/>
      <c r="K176" s="956"/>
      <c r="L176" s="956"/>
      <c r="M176" s="956"/>
      <c r="N176" s="956"/>
      <c r="O176" s="956"/>
      <c r="P176" s="956"/>
    </row>
    <row r="177" spans="1:16" s="129" customFormat="1">
      <c r="A177" s="956"/>
      <c r="B177" s="956"/>
      <c r="C177" s="956"/>
      <c r="D177" s="956"/>
      <c r="E177" s="956"/>
      <c r="F177" s="956"/>
      <c r="G177" s="956"/>
      <c r="H177" s="956"/>
      <c r="I177" s="956"/>
      <c r="J177" s="956"/>
      <c r="K177" s="956"/>
      <c r="L177" s="956"/>
      <c r="M177" s="956"/>
      <c r="N177" s="956"/>
      <c r="O177" s="956"/>
      <c r="P177" s="956"/>
    </row>
    <row r="178" spans="1:16" s="129" customFormat="1">
      <c r="A178" s="956"/>
      <c r="B178" s="956"/>
      <c r="C178" s="956"/>
      <c r="D178" s="956"/>
      <c r="E178" s="956"/>
      <c r="F178" s="956"/>
      <c r="G178" s="956"/>
      <c r="H178" s="956"/>
      <c r="I178" s="956"/>
      <c r="J178" s="956"/>
      <c r="K178" s="956"/>
      <c r="L178" s="956"/>
      <c r="M178" s="956"/>
      <c r="N178" s="956"/>
      <c r="O178" s="956"/>
      <c r="P178" s="956"/>
    </row>
    <row r="179" spans="1:16" s="129" customFormat="1">
      <c r="A179" s="956"/>
      <c r="B179" s="956"/>
      <c r="C179" s="956"/>
      <c r="D179" s="956"/>
      <c r="E179" s="956"/>
      <c r="F179" s="956"/>
      <c r="G179" s="956"/>
      <c r="H179" s="956"/>
      <c r="I179" s="956"/>
      <c r="J179" s="956"/>
      <c r="K179" s="956"/>
      <c r="L179" s="956"/>
      <c r="M179" s="956"/>
      <c r="N179" s="956"/>
      <c r="O179" s="956"/>
      <c r="P179" s="956"/>
    </row>
    <row r="180" spans="1:16" s="129" customFormat="1">
      <c r="A180" s="956"/>
      <c r="B180" s="956"/>
      <c r="C180" s="956"/>
      <c r="D180" s="956"/>
      <c r="E180" s="956"/>
      <c r="F180" s="956"/>
      <c r="G180" s="956"/>
      <c r="H180" s="956"/>
      <c r="I180" s="956"/>
      <c r="J180" s="956"/>
      <c r="K180" s="956"/>
      <c r="L180" s="956"/>
      <c r="M180" s="956"/>
      <c r="N180" s="956"/>
      <c r="O180" s="956"/>
      <c r="P180" s="956"/>
    </row>
    <row r="181" spans="1:16" s="129" customFormat="1">
      <c r="A181" s="956"/>
      <c r="B181" s="956"/>
      <c r="C181" s="956"/>
      <c r="D181" s="956"/>
      <c r="E181" s="956"/>
      <c r="F181" s="956"/>
      <c r="G181" s="956"/>
      <c r="H181" s="956"/>
      <c r="I181" s="956"/>
      <c r="J181" s="956"/>
      <c r="K181" s="956"/>
      <c r="L181" s="956"/>
      <c r="M181" s="956"/>
      <c r="N181" s="956"/>
      <c r="O181" s="956"/>
      <c r="P181" s="956"/>
    </row>
    <row r="182" spans="1:16" s="129" customFormat="1">
      <c r="A182" s="956"/>
      <c r="B182" s="956"/>
      <c r="C182" s="956"/>
      <c r="D182" s="956"/>
      <c r="E182" s="956"/>
      <c r="F182" s="956"/>
      <c r="G182" s="956"/>
      <c r="H182" s="956"/>
      <c r="I182" s="956"/>
      <c r="J182" s="956"/>
      <c r="K182" s="956"/>
      <c r="L182" s="956"/>
      <c r="M182" s="956"/>
      <c r="N182" s="956"/>
      <c r="O182" s="956"/>
      <c r="P182" s="956"/>
    </row>
    <row r="183" spans="1:16" s="129" customFormat="1">
      <c r="A183" s="956"/>
      <c r="B183" s="956"/>
      <c r="C183" s="956"/>
      <c r="D183" s="956"/>
      <c r="E183" s="956"/>
      <c r="F183" s="956"/>
      <c r="G183" s="956"/>
      <c r="H183" s="956"/>
      <c r="I183" s="956"/>
      <c r="J183" s="956"/>
      <c r="K183" s="956"/>
      <c r="L183" s="956"/>
      <c r="M183" s="956"/>
      <c r="N183" s="956"/>
      <c r="O183" s="956"/>
      <c r="P183" s="956"/>
    </row>
    <row r="184" spans="1:16" s="129" customFormat="1">
      <c r="A184" s="956"/>
      <c r="B184" s="956"/>
      <c r="C184" s="956"/>
      <c r="D184" s="956"/>
      <c r="E184" s="956"/>
      <c r="F184" s="956"/>
      <c r="G184" s="956"/>
      <c r="H184" s="956"/>
      <c r="I184" s="956"/>
      <c r="J184" s="956"/>
      <c r="K184" s="956"/>
      <c r="L184" s="956"/>
      <c r="M184" s="956"/>
      <c r="N184" s="956"/>
      <c r="O184" s="956"/>
      <c r="P184" s="956"/>
    </row>
    <row r="185" spans="1:16" s="129" customFormat="1">
      <c r="A185" s="956"/>
      <c r="B185" s="956"/>
      <c r="C185" s="956"/>
      <c r="D185" s="956"/>
      <c r="E185" s="956"/>
      <c r="F185" s="956"/>
      <c r="G185" s="956"/>
      <c r="H185" s="956"/>
      <c r="I185" s="956"/>
      <c r="J185" s="956"/>
      <c r="K185" s="956"/>
      <c r="L185" s="956"/>
      <c r="M185" s="956"/>
      <c r="N185" s="956"/>
      <c r="O185" s="956"/>
      <c r="P185" s="956"/>
    </row>
    <row r="186" spans="1:16" s="129" customFormat="1">
      <c r="A186" s="956"/>
      <c r="B186" s="956"/>
      <c r="C186" s="956"/>
      <c r="D186" s="956"/>
      <c r="E186" s="956"/>
      <c r="F186" s="956"/>
      <c r="G186" s="956"/>
      <c r="H186" s="956"/>
      <c r="I186" s="956"/>
      <c r="J186" s="956"/>
      <c r="K186" s="956"/>
      <c r="L186" s="956"/>
      <c r="M186" s="956"/>
      <c r="N186" s="956"/>
      <c r="O186" s="956"/>
      <c r="P186" s="956"/>
    </row>
    <row r="187" spans="1:16" s="129" customFormat="1">
      <c r="A187" s="956"/>
      <c r="B187" s="956"/>
      <c r="C187" s="956"/>
      <c r="D187" s="956"/>
      <c r="E187" s="956"/>
      <c r="F187" s="956"/>
      <c r="G187" s="956"/>
      <c r="H187" s="956"/>
      <c r="I187" s="956"/>
      <c r="J187" s="956"/>
      <c r="K187" s="956"/>
      <c r="L187" s="956"/>
      <c r="M187" s="956"/>
      <c r="N187" s="956"/>
      <c r="O187" s="956"/>
      <c r="P187" s="956"/>
    </row>
    <row r="188" spans="1:16" s="129" customFormat="1">
      <c r="A188" s="956"/>
      <c r="B188" s="956"/>
      <c r="C188" s="956"/>
      <c r="D188" s="956"/>
      <c r="E188" s="956"/>
      <c r="F188" s="956"/>
      <c r="G188" s="956"/>
      <c r="H188" s="956"/>
      <c r="I188" s="956"/>
      <c r="J188" s="956"/>
      <c r="K188" s="956"/>
      <c r="L188" s="956"/>
      <c r="M188" s="956"/>
      <c r="N188" s="956"/>
      <c r="O188" s="956"/>
      <c r="P188" s="956"/>
    </row>
    <row r="189" spans="1:16" s="129" customFormat="1">
      <c r="A189" s="956"/>
      <c r="B189" s="956"/>
      <c r="C189" s="956"/>
      <c r="D189" s="956"/>
      <c r="E189" s="956"/>
      <c r="F189" s="956"/>
      <c r="G189" s="956"/>
      <c r="H189" s="956"/>
      <c r="I189" s="956"/>
      <c r="J189" s="956"/>
      <c r="K189" s="956"/>
      <c r="L189" s="956"/>
      <c r="M189" s="956"/>
      <c r="N189" s="956"/>
      <c r="O189" s="956"/>
      <c r="P189" s="956"/>
    </row>
    <row r="190" spans="1:16" s="129" customFormat="1">
      <c r="A190" s="956"/>
      <c r="B190" s="956"/>
      <c r="C190" s="956"/>
      <c r="D190" s="956"/>
      <c r="E190" s="956"/>
      <c r="F190" s="956"/>
      <c r="G190" s="956"/>
      <c r="H190" s="956"/>
      <c r="I190" s="956"/>
      <c r="J190" s="956"/>
      <c r="K190" s="956"/>
      <c r="L190" s="956"/>
      <c r="M190" s="956"/>
      <c r="N190" s="956"/>
      <c r="O190" s="956"/>
      <c r="P190" s="956"/>
    </row>
    <row r="191" spans="1:16" s="129" customFormat="1">
      <c r="A191" s="956"/>
      <c r="B191" s="956"/>
      <c r="C191" s="956"/>
      <c r="D191" s="956"/>
      <c r="E191" s="956"/>
      <c r="F191" s="956"/>
      <c r="G191" s="956"/>
      <c r="H191" s="956"/>
      <c r="I191" s="956"/>
      <c r="J191" s="956"/>
      <c r="K191" s="956"/>
      <c r="L191" s="956"/>
      <c r="M191" s="956"/>
      <c r="N191" s="956"/>
      <c r="O191" s="956"/>
      <c r="P191" s="956"/>
    </row>
    <row r="192" spans="1:16" s="129" customFormat="1">
      <c r="A192" s="956"/>
      <c r="B192" s="956"/>
      <c r="C192" s="956"/>
      <c r="D192" s="956"/>
      <c r="E192" s="956"/>
      <c r="F192" s="956"/>
      <c r="G192" s="956"/>
      <c r="H192" s="956"/>
      <c r="I192" s="956"/>
      <c r="J192" s="956"/>
      <c r="K192" s="956"/>
      <c r="L192" s="956"/>
      <c r="M192" s="956"/>
      <c r="N192" s="956"/>
      <c r="O192" s="956"/>
      <c r="P192" s="956"/>
    </row>
    <row r="193" spans="1:16" s="129" customFormat="1">
      <c r="A193" s="956"/>
      <c r="B193" s="956"/>
      <c r="C193" s="956"/>
      <c r="D193" s="956"/>
      <c r="E193" s="956"/>
      <c r="F193" s="956"/>
      <c r="G193" s="956"/>
      <c r="H193" s="956"/>
      <c r="I193" s="956"/>
      <c r="J193" s="956"/>
      <c r="K193" s="956"/>
      <c r="L193" s="956"/>
      <c r="M193" s="956"/>
      <c r="N193" s="956"/>
      <c r="O193" s="956"/>
      <c r="P193" s="956"/>
    </row>
    <row r="194" spans="1:16" s="129" customFormat="1">
      <c r="A194" s="956"/>
      <c r="B194" s="956"/>
      <c r="C194" s="956"/>
      <c r="D194" s="956"/>
      <c r="E194" s="956"/>
      <c r="F194" s="956"/>
      <c r="G194" s="956"/>
      <c r="H194" s="956"/>
      <c r="I194" s="956"/>
      <c r="J194" s="956"/>
      <c r="K194" s="956"/>
      <c r="L194" s="956"/>
      <c r="M194" s="956"/>
      <c r="N194" s="956"/>
      <c r="O194" s="956"/>
      <c r="P194" s="956"/>
    </row>
    <row r="195" spans="1:16" s="129" customFormat="1">
      <c r="A195" s="956"/>
      <c r="B195" s="956"/>
      <c r="C195" s="956"/>
      <c r="D195" s="956"/>
      <c r="E195" s="956"/>
      <c r="F195" s="956"/>
      <c r="G195" s="956"/>
      <c r="H195" s="956"/>
      <c r="I195" s="956"/>
      <c r="J195" s="956"/>
      <c r="K195" s="956"/>
      <c r="L195" s="956"/>
      <c r="M195" s="956"/>
      <c r="N195" s="956"/>
      <c r="O195" s="956"/>
      <c r="P195" s="956"/>
    </row>
    <row r="196" spans="1:16" s="129" customFormat="1">
      <c r="A196" s="956"/>
      <c r="B196" s="956"/>
      <c r="C196" s="956"/>
      <c r="D196" s="956"/>
      <c r="E196" s="956"/>
      <c r="F196" s="956"/>
      <c r="G196" s="956"/>
      <c r="H196" s="956"/>
      <c r="I196" s="956"/>
      <c r="J196" s="956"/>
      <c r="K196" s="956"/>
      <c r="L196" s="956"/>
      <c r="M196" s="956"/>
      <c r="N196" s="956"/>
      <c r="O196" s="956"/>
      <c r="P196" s="956"/>
    </row>
    <row r="197" spans="1:16" s="129" customFormat="1">
      <c r="A197" s="956"/>
      <c r="B197" s="956"/>
      <c r="C197" s="956"/>
      <c r="D197" s="956"/>
      <c r="E197" s="956"/>
      <c r="F197" s="956"/>
      <c r="G197" s="956"/>
      <c r="H197" s="956"/>
      <c r="I197" s="956"/>
      <c r="J197" s="956"/>
      <c r="K197" s="956"/>
      <c r="L197" s="956"/>
      <c r="M197" s="956"/>
      <c r="N197" s="956"/>
      <c r="O197" s="956"/>
      <c r="P197" s="956"/>
    </row>
    <row r="198" spans="1:16" s="129" customFormat="1">
      <c r="A198" s="956"/>
      <c r="B198" s="956"/>
      <c r="C198" s="956"/>
      <c r="D198" s="956"/>
      <c r="E198" s="956"/>
      <c r="F198" s="956"/>
      <c r="G198" s="956"/>
      <c r="H198" s="956"/>
      <c r="I198" s="956"/>
      <c r="J198" s="956"/>
      <c r="K198" s="956"/>
      <c r="L198" s="956"/>
      <c r="M198" s="956"/>
      <c r="N198" s="956"/>
      <c r="O198" s="956"/>
      <c r="P198" s="956"/>
    </row>
    <row r="199" spans="1:16" s="129" customFormat="1">
      <c r="A199" s="956"/>
      <c r="B199" s="956"/>
      <c r="C199" s="956"/>
      <c r="D199" s="956"/>
      <c r="E199" s="956"/>
      <c r="F199" s="956"/>
      <c r="G199" s="956"/>
      <c r="H199" s="956"/>
      <c r="I199" s="956"/>
      <c r="J199" s="956"/>
      <c r="K199" s="956"/>
      <c r="L199" s="956"/>
      <c r="M199" s="956"/>
      <c r="N199" s="956"/>
      <c r="O199" s="956"/>
      <c r="P199" s="956"/>
    </row>
    <row r="200" spans="1:16" s="129" customFormat="1">
      <c r="A200" s="956"/>
      <c r="B200" s="956"/>
      <c r="C200" s="956"/>
      <c r="D200" s="956"/>
      <c r="E200" s="956"/>
      <c r="F200" s="956"/>
      <c r="G200" s="956"/>
      <c r="H200" s="956"/>
      <c r="I200" s="956"/>
      <c r="J200" s="956"/>
      <c r="K200" s="956"/>
      <c r="L200" s="956"/>
      <c r="M200" s="956"/>
      <c r="N200" s="956"/>
      <c r="O200" s="956"/>
      <c r="P200" s="956"/>
    </row>
    <row r="201" spans="1:16" s="129" customFormat="1">
      <c r="A201" s="956"/>
      <c r="B201" s="956"/>
      <c r="C201" s="956"/>
      <c r="D201" s="956"/>
      <c r="E201" s="956"/>
      <c r="F201" s="956"/>
      <c r="G201" s="956"/>
      <c r="H201" s="956"/>
      <c r="I201" s="956"/>
      <c r="J201" s="956"/>
      <c r="K201" s="956"/>
      <c r="L201" s="956"/>
      <c r="M201" s="956"/>
      <c r="N201" s="956"/>
      <c r="O201" s="956"/>
      <c r="P201" s="956"/>
    </row>
    <row r="202" spans="1:16" s="129" customFormat="1">
      <c r="A202" s="956"/>
      <c r="B202" s="956"/>
      <c r="C202" s="956"/>
      <c r="D202" s="956"/>
      <c r="E202" s="956"/>
      <c r="F202" s="956"/>
      <c r="G202" s="956"/>
      <c r="H202" s="956"/>
      <c r="I202" s="956"/>
      <c r="J202" s="956"/>
      <c r="K202" s="956"/>
      <c r="L202" s="956"/>
      <c r="M202" s="956"/>
      <c r="N202" s="956"/>
      <c r="O202" s="956"/>
      <c r="P202" s="956"/>
    </row>
    <row r="203" spans="1:16" s="129" customFormat="1">
      <c r="A203" s="956"/>
      <c r="B203" s="956"/>
      <c r="C203" s="956"/>
      <c r="D203" s="956"/>
      <c r="E203" s="956"/>
      <c r="F203" s="956"/>
      <c r="G203" s="956"/>
      <c r="H203" s="956"/>
      <c r="I203" s="956"/>
      <c r="J203" s="956"/>
      <c r="K203" s="956"/>
      <c r="L203" s="956"/>
      <c r="M203" s="956"/>
      <c r="N203" s="956"/>
      <c r="O203" s="956"/>
      <c r="P203" s="956"/>
    </row>
    <row r="204" spans="1:16" s="129" customFormat="1">
      <c r="A204" s="956"/>
      <c r="B204" s="956"/>
      <c r="C204" s="956"/>
      <c r="D204" s="956"/>
      <c r="E204" s="956"/>
      <c r="F204" s="956"/>
      <c r="G204" s="956"/>
      <c r="H204" s="956"/>
      <c r="I204" s="956"/>
      <c r="J204" s="956"/>
      <c r="K204" s="956"/>
      <c r="L204" s="956"/>
      <c r="M204" s="956"/>
      <c r="N204" s="956"/>
      <c r="O204" s="956"/>
      <c r="P204" s="956"/>
    </row>
    <row r="205" spans="1:16" s="129" customFormat="1">
      <c r="A205" s="956"/>
      <c r="B205" s="956"/>
      <c r="C205" s="956"/>
      <c r="D205" s="956"/>
      <c r="E205" s="956"/>
      <c r="F205" s="956"/>
      <c r="G205" s="956"/>
      <c r="H205" s="956"/>
      <c r="I205" s="956"/>
      <c r="J205" s="956"/>
      <c r="K205" s="956"/>
      <c r="L205" s="956"/>
      <c r="M205" s="956"/>
      <c r="N205" s="956"/>
      <c r="O205" s="956"/>
      <c r="P205" s="956"/>
    </row>
    <row r="206" spans="1:16" s="129" customFormat="1">
      <c r="A206" s="956"/>
      <c r="B206" s="956"/>
      <c r="C206" s="956"/>
      <c r="D206" s="956"/>
      <c r="E206" s="956"/>
      <c r="F206" s="956"/>
      <c r="G206" s="956"/>
      <c r="H206" s="956"/>
      <c r="I206" s="956"/>
      <c r="J206" s="956"/>
      <c r="K206" s="956"/>
      <c r="L206" s="956"/>
      <c r="M206" s="956"/>
      <c r="N206" s="956"/>
      <c r="O206" s="956"/>
      <c r="P206" s="956"/>
    </row>
    <row r="207" spans="1:16" s="129" customFormat="1">
      <c r="A207" s="956"/>
      <c r="B207" s="956"/>
      <c r="C207" s="956"/>
      <c r="D207" s="956"/>
      <c r="E207" s="956"/>
      <c r="F207" s="956"/>
      <c r="G207" s="956"/>
      <c r="H207" s="956"/>
      <c r="I207" s="956"/>
      <c r="J207" s="956"/>
      <c r="K207" s="956"/>
      <c r="L207" s="956"/>
      <c r="M207" s="956"/>
      <c r="N207" s="956"/>
      <c r="O207" s="956"/>
      <c r="P207" s="956"/>
    </row>
    <row r="208" spans="1:16" s="129" customFormat="1">
      <c r="A208" s="956"/>
      <c r="B208" s="956"/>
      <c r="C208" s="956"/>
      <c r="D208" s="956"/>
      <c r="E208" s="956"/>
      <c r="F208" s="956"/>
      <c r="G208" s="956"/>
      <c r="H208" s="956"/>
      <c r="I208" s="956"/>
      <c r="J208" s="956"/>
      <c r="K208" s="956"/>
      <c r="L208" s="956"/>
      <c r="M208" s="956"/>
      <c r="N208" s="956"/>
      <c r="O208" s="956"/>
      <c r="P208" s="956"/>
    </row>
    <row r="209" spans="1:16" s="129" customFormat="1">
      <c r="A209" s="956"/>
      <c r="B209" s="956"/>
      <c r="C209" s="956"/>
      <c r="D209" s="956"/>
      <c r="E209" s="956"/>
      <c r="F209" s="956"/>
      <c r="G209" s="956"/>
      <c r="H209" s="956"/>
      <c r="I209" s="956"/>
      <c r="J209" s="956"/>
      <c r="K209" s="956"/>
      <c r="L209" s="956"/>
      <c r="M209" s="956"/>
      <c r="N209" s="956"/>
      <c r="O209" s="956"/>
      <c r="P209" s="956"/>
    </row>
    <row r="210" spans="1:16" s="129" customFormat="1">
      <c r="A210" s="956"/>
      <c r="B210" s="956"/>
      <c r="C210" s="956"/>
      <c r="D210" s="956"/>
      <c r="E210" s="956"/>
      <c r="F210" s="956"/>
      <c r="G210" s="956"/>
      <c r="H210" s="956"/>
      <c r="I210" s="956"/>
      <c r="J210" s="956"/>
      <c r="K210" s="956"/>
      <c r="L210" s="956"/>
      <c r="M210" s="956"/>
      <c r="N210" s="956"/>
      <c r="O210" s="956"/>
      <c r="P210" s="956"/>
    </row>
    <row r="211" spans="1:16" s="129" customFormat="1">
      <c r="A211" s="956"/>
      <c r="B211" s="956"/>
      <c r="C211" s="956"/>
      <c r="D211" s="956"/>
      <c r="E211" s="956"/>
      <c r="F211" s="956"/>
      <c r="G211" s="956"/>
      <c r="H211" s="956"/>
      <c r="I211" s="956"/>
      <c r="J211" s="956"/>
      <c r="K211" s="956"/>
      <c r="L211" s="956"/>
      <c r="M211" s="956"/>
      <c r="N211" s="956"/>
      <c r="O211" s="956"/>
      <c r="P211" s="956"/>
    </row>
    <row r="212" spans="1:16" s="129" customFormat="1">
      <c r="A212" s="956"/>
      <c r="B212" s="956"/>
      <c r="C212" s="956"/>
      <c r="D212" s="956"/>
      <c r="E212" s="956"/>
      <c r="F212" s="956"/>
      <c r="G212" s="956"/>
      <c r="H212" s="956"/>
      <c r="I212" s="956"/>
      <c r="J212" s="956"/>
      <c r="K212" s="956"/>
      <c r="L212" s="956"/>
      <c r="M212" s="956"/>
      <c r="N212" s="956"/>
      <c r="O212" s="956"/>
      <c r="P212" s="956"/>
    </row>
    <row r="213" spans="1:16" s="129" customFormat="1">
      <c r="A213" s="956"/>
      <c r="B213" s="956"/>
      <c r="C213" s="956"/>
      <c r="D213" s="956"/>
      <c r="E213" s="956"/>
      <c r="F213" s="956"/>
      <c r="G213" s="956"/>
      <c r="H213" s="956"/>
      <c r="I213" s="956"/>
      <c r="J213" s="956"/>
      <c r="K213" s="956"/>
      <c r="L213" s="956"/>
      <c r="M213" s="956"/>
      <c r="N213" s="956"/>
      <c r="O213" s="956"/>
      <c r="P213" s="956"/>
    </row>
    <row r="214" spans="1:16" s="129" customFormat="1">
      <c r="A214" s="956"/>
      <c r="B214" s="956"/>
      <c r="C214" s="956"/>
      <c r="D214" s="956"/>
      <c r="E214" s="956"/>
      <c r="F214" s="956"/>
      <c r="G214" s="956"/>
      <c r="H214" s="956"/>
      <c r="I214" s="956"/>
      <c r="J214" s="956"/>
      <c r="K214" s="956"/>
      <c r="L214" s="956"/>
      <c r="M214" s="956"/>
      <c r="N214" s="956"/>
      <c r="O214" s="956"/>
      <c r="P214" s="956"/>
    </row>
    <row r="215" spans="1:16" s="129" customFormat="1">
      <c r="A215" s="956"/>
      <c r="B215" s="956"/>
      <c r="C215" s="956"/>
      <c r="D215" s="956"/>
      <c r="E215" s="956"/>
      <c r="F215" s="956"/>
      <c r="G215" s="956"/>
      <c r="H215" s="956"/>
      <c r="I215" s="956"/>
      <c r="J215" s="956"/>
      <c r="K215" s="956"/>
      <c r="L215" s="956"/>
      <c r="M215" s="956"/>
      <c r="N215" s="956"/>
      <c r="O215" s="956"/>
      <c r="P215" s="956"/>
    </row>
    <row r="216" spans="1:16" s="129" customFormat="1">
      <c r="A216" s="956"/>
      <c r="B216" s="956"/>
      <c r="C216" s="956"/>
      <c r="D216" s="956"/>
      <c r="E216" s="956"/>
      <c r="F216" s="956"/>
      <c r="G216" s="956"/>
      <c r="H216" s="956"/>
      <c r="I216" s="956"/>
      <c r="J216" s="956"/>
      <c r="K216" s="956"/>
      <c r="L216" s="956"/>
      <c r="M216" s="956"/>
      <c r="N216" s="956"/>
      <c r="O216" s="956"/>
      <c r="P216" s="956"/>
    </row>
    <row r="217" spans="1:16" s="129" customFormat="1">
      <c r="A217" s="956"/>
      <c r="B217" s="956"/>
      <c r="C217" s="956"/>
      <c r="D217" s="956"/>
      <c r="E217" s="956"/>
      <c r="F217" s="956"/>
      <c r="G217" s="956"/>
      <c r="H217" s="956"/>
      <c r="I217" s="956"/>
      <c r="J217" s="956"/>
      <c r="K217" s="956"/>
      <c r="L217" s="956"/>
      <c r="M217" s="956"/>
      <c r="N217" s="956"/>
      <c r="O217" s="956"/>
      <c r="P217" s="956"/>
    </row>
    <row r="218" spans="1:16" s="129" customFormat="1">
      <c r="A218" s="956"/>
      <c r="B218" s="956"/>
      <c r="C218" s="956"/>
      <c r="D218" s="956"/>
      <c r="E218" s="956"/>
      <c r="F218" s="956"/>
      <c r="G218" s="956"/>
      <c r="H218" s="956"/>
      <c r="I218" s="956"/>
      <c r="J218" s="956"/>
      <c r="K218" s="956"/>
      <c r="L218" s="956"/>
      <c r="M218" s="956"/>
      <c r="N218" s="956"/>
      <c r="O218" s="956"/>
      <c r="P218" s="956"/>
    </row>
    <row r="219" spans="1:16" s="129" customFormat="1">
      <c r="A219" s="956"/>
      <c r="B219" s="956"/>
      <c r="C219" s="956"/>
      <c r="D219" s="956"/>
      <c r="E219" s="956"/>
      <c r="F219" s="956"/>
      <c r="G219" s="956"/>
      <c r="H219" s="956"/>
      <c r="I219" s="956"/>
      <c r="J219" s="956"/>
      <c r="K219" s="956"/>
      <c r="L219" s="956"/>
      <c r="M219" s="956"/>
      <c r="N219" s="956"/>
      <c r="O219" s="956"/>
      <c r="P219" s="956"/>
    </row>
    <row r="220" spans="1:16" s="129" customFormat="1">
      <c r="A220" s="956"/>
      <c r="B220" s="956"/>
      <c r="C220" s="956"/>
      <c r="D220" s="956"/>
      <c r="E220" s="956"/>
      <c r="F220" s="956"/>
      <c r="G220" s="956"/>
      <c r="H220" s="956"/>
      <c r="I220" s="956"/>
      <c r="J220" s="956"/>
      <c r="K220" s="956"/>
      <c r="L220" s="956"/>
      <c r="M220" s="956"/>
      <c r="N220" s="956"/>
      <c r="O220" s="956"/>
      <c r="P220" s="956"/>
    </row>
    <row r="221" spans="1:16" s="129" customFormat="1">
      <c r="A221" s="956"/>
      <c r="B221" s="956"/>
      <c r="C221" s="956"/>
      <c r="D221" s="956"/>
      <c r="E221" s="956"/>
      <c r="F221" s="956"/>
      <c r="G221" s="956"/>
      <c r="H221" s="956"/>
      <c r="I221" s="956"/>
      <c r="J221" s="956"/>
      <c r="K221" s="956"/>
      <c r="L221" s="956"/>
      <c r="M221" s="956"/>
      <c r="N221" s="956"/>
      <c r="O221" s="956"/>
      <c r="P221" s="956"/>
    </row>
    <row r="222" spans="1:16" s="129" customFormat="1">
      <c r="A222" s="956"/>
      <c r="B222" s="956"/>
      <c r="C222" s="956"/>
      <c r="D222" s="956"/>
      <c r="E222" s="956"/>
      <c r="F222" s="956"/>
      <c r="G222" s="956"/>
      <c r="H222" s="956"/>
      <c r="I222" s="956"/>
      <c r="J222" s="956"/>
      <c r="K222" s="956"/>
      <c r="L222" s="956"/>
      <c r="M222" s="956"/>
      <c r="N222" s="956"/>
      <c r="O222" s="956"/>
      <c r="P222" s="956"/>
    </row>
    <row r="223" spans="1:16" s="129" customFormat="1">
      <c r="A223" s="956"/>
      <c r="B223" s="956"/>
      <c r="C223" s="956"/>
      <c r="D223" s="956"/>
      <c r="E223" s="956"/>
      <c r="F223" s="956"/>
      <c r="G223" s="956"/>
      <c r="H223" s="956"/>
      <c r="I223" s="956"/>
      <c r="J223" s="956"/>
      <c r="K223" s="956"/>
      <c r="L223" s="956"/>
      <c r="M223" s="956"/>
      <c r="N223" s="956"/>
      <c r="O223" s="956"/>
      <c r="P223" s="956"/>
    </row>
    <row r="224" spans="1:16" s="129" customFormat="1">
      <c r="A224" s="956"/>
      <c r="B224" s="956"/>
      <c r="C224" s="956"/>
      <c r="D224" s="956"/>
      <c r="E224" s="956"/>
      <c r="F224" s="956"/>
      <c r="G224" s="956"/>
      <c r="H224" s="956"/>
      <c r="I224" s="956"/>
      <c r="J224" s="956"/>
      <c r="K224" s="956"/>
      <c r="L224" s="956"/>
      <c r="M224" s="956"/>
      <c r="N224" s="956"/>
      <c r="O224" s="956"/>
      <c r="P224" s="956"/>
    </row>
    <row r="225" spans="1:16" s="129" customFormat="1">
      <c r="A225" s="956"/>
      <c r="B225" s="956"/>
      <c r="C225" s="956"/>
      <c r="D225" s="956"/>
      <c r="E225" s="956"/>
      <c r="F225" s="956"/>
      <c r="G225" s="956"/>
      <c r="H225" s="956"/>
      <c r="I225" s="956"/>
      <c r="J225" s="956"/>
      <c r="K225" s="956"/>
      <c r="L225" s="956"/>
      <c r="M225" s="956"/>
      <c r="N225" s="956"/>
      <c r="O225" s="956"/>
      <c r="P225" s="956"/>
    </row>
    <row r="226" spans="1:16" s="129" customFormat="1">
      <c r="A226" s="956"/>
      <c r="B226" s="956"/>
      <c r="C226" s="956"/>
      <c r="D226" s="956"/>
      <c r="E226" s="956"/>
      <c r="F226" s="956"/>
      <c r="G226" s="956"/>
      <c r="H226" s="956"/>
      <c r="I226" s="956"/>
      <c r="J226" s="956"/>
      <c r="K226" s="956"/>
      <c r="L226" s="956"/>
      <c r="M226" s="956"/>
      <c r="N226" s="956"/>
      <c r="O226" s="956"/>
      <c r="P226" s="956"/>
    </row>
    <row r="227" spans="1:16" s="129" customFormat="1">
      <c r="A227" s="956"/>
      <c r="B227" s="956"/>
      <c r="C227" s="956"/>
      <c r="D227" s="956"/>
      <c r="E227" s="956"/>
      <c r="F227" s="956"/>
      <c r="G227" s="956"/>
      <c r="H227" s="956"/>
      <c r="I227" s="956"/>
      <c r="J227" s="956"/>
      <c r="K227" s="956"/>
      <c r="L227" s="956"/>
      <c r="M227" s="956"/>
      <c r="N227" s="956"/>
      <c r="O227" s="956"/>
      <c r="P227" s="956"/>
    </row>
    <row r="228" spans="1:16" s="129" customFormat="1">
      <c r="A228" s="956"/>
      <c r="B228" s="956"/>
      <c r="C228" s="956"/>
      <c r="D228" s="956"/>
      <c r="E228" s="956"/>
      <c r="F228" s="956"/>
      <c r="G228" s="956"/>
      <c r="H228" s="956"/>
      <c r="I228" s="956"/>
      <c r="J228" s="956"/>
      <c r="K228" s="956"/>
      <c r="L228" s="956"/>
      <c r="M228" s="956"/>
      <c r="N228" s="956"/>
      <c r="O228" s="956"/>
      <c r="P228" s="956"/>
    </row>
    <row r="229" spans="1:16" s="129" customFormat="1">
      <c r="A229" s="956"/>
      <c r="B229" s="956"/>
      <c r="C229" s="956"/>
      <c r="D229" s="956"/>
      <c r="E229" s="956"/>
      <c r="F229" s="956"/>
      <c r="G229" s="956"/>
      <c r="H229" s="956"/>
      <c r="I229" s="956"/>
      <c r="J229" s="956"/>
      <c r="K229" s="956"/>
      <c r="L229" s="956"/>
      <c r="M229" s="956"/>
      <c r="N229" s="956"/>
      <c r="O229" s="956"/>
      <c r="P229" s="956"/>
    </row>
    <row r="230" spans="1:16" s="129" customFormat="1">
      <c r="A230" s="956"/>
      <c r="B230" s="956"/>
      <c r="C230" s="956"/>
      <c r="D230" s="956"/>
      <c r="E230" s="956"/>
      <c r="F230" s="956"/>
      <c r="G230" s="956"/>
      <c r="H230" s="956"/>
      <c r="I230" s="956"/>
      <c r="J230" s="956"/>
      <c r="K230" s="956"/>
      <c r="L230" s="956"/>
      <c r="M230" s="956"/>
      <c r="N230" s="956"/>
      <c r="O230" s="956"/>
      <c r="P230" s="956"/>
    </row>
    <row r="231" spans="1:16" s="129" customFormat="1">
      <c r="A231" s="956"/>
      <c r="B231" s="956"/>
      <c r="C231" s="956"/>
      <c r="D231" s="956"/>
      <c r="E231" s="956"/>
      <c r="F231" s="956"/>
      <c r="G231" s="956"/>
      <c r="H231" s="956"/>
      <c r="I231" s="956"/>
      <c r="J231" s="956"/>
      <c r="K231" s="956"/>
      <c r="L231" s="956"/>
      <c r="M231" s="956"/>
      <c r="N231" s="956"/>
      <c r="O231" s="956"/>
      <c r="P231" s="956"/>
    </row>
    <row r="232" spans="1:16" s="129" customFormat="1">
      <c r="A232" s="956"/>
      <c r="B232" s="956"/>
      <c r="C232" s="956"/>
      <c r="D232" s="956"/>
      <c r="E232" s="956"/>
      <c r="F232" s="956"/>
      <c r="G232" s="956"/>
      <c r="H232" s="956"/>
      <c r="I232" s="956"/>
      <c r="J232" s="956"/>
      <c r="K232" s="956"/>
      <c r="L232" s="956"/>
      <c r="M232" s="956"/>
      <c r="N232" s="956"/>
      <c r="O232" s="956"/>
      <c r="P232" s="956"/>
    </row>
    <row r="233" spans="1:16" s="129" customFormat="1">
      <c r="A233" s="956"/>
      <c r="B233" s="956"/>
      <c r="C233" s="956"/>
      <c r="D233" s="956"/>
      <c r="E233" s="956"/>
      <c r="F233" s="956"/>
      <c r="G233" s="956"/>
      <c r="H233" s="956"/>
      <c r="I233" s="956"/>
      <c r="J233" s="956"/>
      <c r="K233" s="956"/>
      <c r="L233" s="956"/>
      <c r="M233" s="956"/>
      <c r="N233" s="956"/>
      <c r="O233" s="956"/>
      <c r="P233" s="956"/>
    </row>
    <row r="234" spans="1:16" s="129" customFormat="1">
      <c r="A234" s="956"/>
      <c r="B234" s="956"/>
      <c r="C234" s="956"/>
      <c r="D234" s="956"/>
      <c r="E234" s="956"/>
      <c r="F234" s="956"/>
      <c r="G234" s="956"/>
      <c r="H234" s="956"/>
      <c r="I234" s="956"/>
      <c r="J234" s="956"/>
      <c r="K234" s="956"/>
      <c r="L234" s="956"/>
      <c r="M234" s="956"/>
      <c r="N234" s="956"/>
      <c r="O234" s="956"/>
      <c r="P234" s="956"/>
    </row>
    <row r="235" spans="1:16" s="129" customFormat="1">
      <c r="A235" s="956"/>
      <c r="B235" s="956"/>
      <c r="C235" s="956"/>
      <c r="D235" s="956"/>
      <c r="E235" s="956"/>
      <c r="F235" s="956"/>
      <c r="G235" s="956"/>
      <c r="H235" s="956"/>
      <c r="I235" s="956"/>
      <c r="J235" s="956"/>
      <c r="K235" s="956"/>
      <c r="L235" s="956"/>
      <c r="M235" s="956"/>
      <c r="N235" s="956"/>
      <c r="O235" s="956"/>
      <c r="P235" s="956"/>
    </row>
    <row r="236" spans="1:16" s="129" customFormat="1">
      <c r="A236" s="956"/>
      <c r="B236" s="956"/>
      <c r="C236" s="956"/>
      <c r="D236" s="956"/>
      <c r="E236" s="956"/>
      <c r="F236" s="956"/>
      <c r="G236" s="956"/>
      <c r="H236" s="956"/>
      <c r="I236" s="956"/>
      <c r="J236" s="956"/>
      <c r="K236" s="956"/>
      <c r="L236" s="956"/>
      <c r="M236" s="956"/>
      <c r="N236" s="956"/>
      <c r="O236" s="956"/>
      <c r="P236" s="956"/>
    </row>
    <row r="237" spans="1:16" s="129" customFormat="1">
      <c r="A237" s="956"/>
      <c r="B237" s="956"/>
      <c r="C237" s="956"/>
      <c r="D237" s="956"/>
      <c r="E237" s="956"/>
      <c r="F237" s="956"/>
      <c r="G237" s="956"/>
      <c r="H237" s="956"/>
      <c r="I237" s="956"/>
      <c r="J237" s="956"/>
      <c r="K237" s="956"/>
      <c r="L237" s="956"/>
      <c r="M237" s="956"/>
      <c r="N237" s="956"/>
      <c r="O237" s="956"/>
      <c r="P237" s="956"/>
    </row>
    <row r="238" spans="1:16" s="129" customFormat="1">
      <c r="A238" s="956"/>
      <c r="B238" s="956"/>
      <c r="C238" s="956"/>
      <c r="D238" s="956"/>
      <c r="E238" s="956"/>
      <c r="F238" s="956"/>
      <c r="G238" s="956"/>
      <c r="H238" s="956"/>
      <c r="I238" s="956"/>
      <c r="J238" s="956"/>
      <c r="K238" s="956"/>
      <c r="L238" s="956"/>
      <c r="M238" s="956"/>
      <c r="N238" s="956"/>
      <c r="O238" s="956"/>
      <c r="P238" s="956"/>
    </row>
    <row r="239" spans="1:16" s="129" customFormat="1">
      <c r="A239" s="956"/>
      <c r="B239" s="956"/>
      <c r="C239" s="956"/>
      <c r="D239" s="956"/>
      <c r="E239" s="956"/>
      <c r="F239" s="956"/>
      <c r="G239" s="956"/>
      <c r="H239" s="956"/>
      <c r="I239" s="956"/>
      <c r="J239" s="956"/>
      <c r="K239" s="956"/>
      <c r="L239" s="956"/>
      <c r="M239" s="956"/>
      <c r="N239" s="956"/>
      <c r="O239" s="956"/>
      <c r="P239" s="956"/>
    </row>
    <row r="240" spans="1:16" s="129" customFormat="1">
      <c r="A240" s="956"/>
      <c r="B240" s="956"/>
      <c r="C240" s="956"/>
      <c r="D240" s="956"/>
      <c r="E240" s="956"/>
      <c r="F240" s="956"/>
      <c r="G240" s="956"/>
      <c r="H240" s="956"/>
      <c r="I240" s="956"/>
      <c r="J240" s="956"/>
      <c r="K240" s="956"/>
      <c r="L240" s="956"/>
      <c r="M240" s="956"/>
      <c r="N240" s="956"/>
      <c r="O240" s="956"/>
      <c r="P240" s="956"/>
    </row>
    <row r="241" spans="1:16" s="129" customFormat="1">
      <c r="A241" s="956"/>
      <c r="B241" s="956"/>
      <c r="C241" s="956"/>
      <c r="D241" s="956"/>
      <c r="E241" s="956"/>
      <c r="F241" s="956"/>
      <c r="G241" s="956"/>
      <c r="H241" s="956"/>
      <c r="I241" s="956"/>
      <c r="J241" s="956"/>
      <c r="K241" s="956"/>
      <c r="L241" s="956"/>
      <c r="M241" s="956"/>
      <c r="N241" s="956"/>
      <c r="O241" s="956"/>
      <c r="P241" s="956"/>
    </row>
    <row r="242" spans="1:16" s="129" customFormat="1">
      <c r="A242" s="956"/>
      <c r="B242" s="956"/>
      <c r="C242" s="956"/>
      <c r="D242" s="956"/>
      <c r="E242" s="956"/>
      <c r="F242" s="956"/>
      <c r="G242" s="956"/>
      <c r="H242" s="956"/>
      <c r="I242" s="956"/>
      <c r="J242" s="956"/>
      <c r="K242" s="956"/>
      <c r="L242" s="956"/>
      <c r="M242" s="956"/>
      <c r="N242" s="956"/>
      <c r="O242" s="956"/>
      <c r="P242" s="956"/>
    </row>
    <row r="243" spans="1:16" s="129" customFormat="1">
      <c r="A243" s="956"/>
      <c r="B243" s="956"/>
      <c r="C243" s="956"/>
      <c r="D243" s="956"/>
      <c r="E243" s="956"/>
      <c r="F243" s="956"/>
      <c r="G243" s="956"/>
      <c r="H243" s="956"/>
      <c r="I243" s="956"/>
      <c r="J243" s="956"/>
      <c r="K243" s="956"/>
      <c r="L243" s="956"/>
      <c r="M243" s="956"/>
      <c r="N243" s="956"/>
      <c r="O243" s="956"/>
      <c r="P243" s="956"/>
    </row>
    <row r="244" spans="1:16" s="129" customFormat="1">
      <c r="A244" s="956"/>
      <c r="B244" s="956"/>
      <c r="C244" s="956"/>
      <c r="D244" s="956"/>
      <c r="E244" s="956"/>
      <c r="F244" s="956"/>
      <c r="G244" s="956"/>
      <c r="H244" s="956"/>
      <c r="I244" s="956"/>
      <c r="J244" s="956"/>
      <c r="K244" s="956"/>
      <c r="L244" s="956"/>
      <c r="M244" s="956"/>
      <c r="N244" s="956"/>
      <c r="O244" s="956"/>
      <c r="P244" s="956"/>
    </row>
    <row r="245" spans="1:16" s="129" customFormat="1">
      <c r="A245" s="956"/>
      <c r="B245" s="956"/>
      <c r="C245" s="956"/>
      <c r="D245" s="956"/>
      <c r="E245" s="956"/>
      <c r="F245" s="956"/>
      <c r="G245" s="956"/>
      <c r="H245" s="956"/>
      <c r="I245" s="956"/>
      <c r="J245" s="956"/>
      <c r="K245" s="956"/>
      <c r="L245" s="956"/>
      <c r="M245" s="956"/>
      <c r="N245" s="956"/>
      <c r="O245" s="956"/>
      <c r="P245" s="956"/>
    </row>
    <row r="246" spans="1:16" s="129" customFormat="1">
      <c r="A246" s="956"/>
      <c r="B246" s="956"/>
      <c r="C246" s="956"/>
      <c r="D246" s="956"/>
      <c r="E246" s="956"/>
      <c r="F246" s="956"/>
      <c r="G246" s="956"/>
      <c r="H246" s="956"/>
      <c r="I246" s="956"/>
      <c r="J246" s="956"/>
      <c r="K246" s="956"/>
      <c r="L246" s="956"/>
      <c r="M246" s="956"/>
      <c r="N246" s="956"/>
      <c r="O246" s="956"/>
      <c r="P246" s="956"/>
    </row>
    <row r="247" spans="1:16" s="129" customFormat="1">
      <c r="A247" s="956"/>
      <c r="B247" s="956"/>
      <c r="C247" s="956"/>
      <c r="D247" s="956"/>
      <c r="E247" s="956"/>
      <c r="F247" s="956"/>
      <c r="G247" s="956"/>
      <c r="H247" s="956"/>
      <c r="I247" s="956"/>
      <c r="J247" s="956"/>
      <c r="K247" s="956"/>
      <c r="L247" s="956"/>
      <c r="M247" s="956"/>
      <c r="N247" s="956"/>
      <c r="O247" s="956"/>
      <c r="P247" s="956"/>
    </row>
    <row r="248" spans="1:16" s="129" customFormat="1">
      <c r="A248" s="956"/>
      <c r="B248" s="956"/>
      <c r="C248" s="956"/>
      <c r="D248" s="956"/>
      <c r="E248" s="956"/>
      <c r="F248" s="956"/>
      <c r="G248" s="956"/>
      <c r="H248" s="956"/>
      <c r="I248" s="956"/>
      <c r="J248" s="956"/>
      <c r="K248" s="956"/>
      <c r="L248" s="956"/>
      <c r="M248" s="956"/>
      <c r="N248" s="956"/>
      <c r="O248" s="956"/>
      <c r="P248" s="956"/>
    </row>
    <row r="249" spans="1:16" s="129" customFormat="1">
      <c r="A249" s="956"/>
      <c r="B249" s="956"/>
      <c r="C249" s="956"/>
      <c r="D249" s="956"/>
      <c r="E249" s="956"/>
      <c r="F249" s="956"/>
      <c r="G249" s="956"/>
      <c r="H249" s="956"/>
      <c r="I249" s="956"/>
      <c r="J249" s="956"/>
      <c r="K249" s="956"/>
      <c r="L249" s="956"/>
      <c r="M249" s="956"/>
      <c r="N249" s="956"/>
      <c r="O249" s="956"/>
      <c r="P249" s="956"/>
    </row>
    <row r="250" spans="1:16" s="129" customFormat="1">
      <c r="A250" s="956"/>
      <c r="B250" s="956"/>
      <c r="C250" s="956"/>
      <c r="D250" s="956"/>
      <c r="E250" s="956"/>
      <c r="F250" s="956"/>
      <c r="G250" s="956"/>
      <c r="H250" s="956"/>
      <c r="I250" s="956"/>
      <c r="J250" s="956"/>
      <c r="K250" s="956"/>
      <c r="L250" s="956"/>
      <c r="M250" s="956"/>
      <c r="N250" s="956"/>
      <c r="O250" s="956"/>
      <c r="P250" s="956"/>
    </row>
    <row r="251" spans="1:16" s="129" customFormat="1">
      <c r="A251" s="956"/>
      <c r="B251" s="956"/>
      <c r="C251" s="956"/>
      <c r="D251" s="956"/>
      <c r="E251" s="956"/>
      <c r="F251" s="956"/>
      <c r="G251" s="956"/>
      <c r="H251" s="956"/>
      <c r="I251" s="956"/>
      <c r="J251" s="956"/>
      <c r="K251" s="956"/>
      <c r="L251" s="956"/>
      <c r="M251" s="956"/>
      <c r="N251" s="956"/>
      <c r="O251" s="956"/>
      <c r="P251" s="956"/>
    </row>
    <row r="252" spans="1:16" s="129" customFormat="1">
      <c r="A252" s="956"/>
      <c r="B252" s="956"/>
      <c r="C252" s="956"/>
      <c r="D252" s="956"/>
      <c r="E252" s="956"/>
      <c r="F252" s="956"/>
      <c r="G252" s="956"/>
      <c r="H252" s="956"/>
      <c r="I252" s="956"/>
      <c r="J252" s="956"/>
      <c r="K252" s="956"/>
      <c r="L252" s="956"/>
      <c r="M252" s="956"/>
      <c r="N252" s="956"/>
      <c r="O252" s="956"/>
      <c r="P252" s="956"/>
    </row>
    <row r="253" spans="1:16" s="129" customFormat="1">
      <c r="A253" s="956"/>
      <c r="B253" s="956"/>
      <c r="C253" s="956"/>
      <c r="D253" s="956"/>
      <c r="E253" s="956"/>
      <c r="F253" s="956"/>
      <c r="G253" s="956"/>
      <c r="H253" s="956"/>
      <c r="I253" s="956"/>
      <c r="J253" s="956"/>
      <c r="K253" s="956"/>
      <c r="L253" s="956"/>
      <c r="M253" s="956"/>
      <c r="N253" s="956"/>
      <c r="O253" s="956"/>
      <c r="P253" s="956"/>
    </row>
    <row r="254" spans="1:16" s="129" customFormat="1">
      <c r="A254" s="956"/>
      <c r="B254" s="956"/>
      <c r="C254" s="956"/>
      <c r="D254" s="956"/>
      <c r="E254" s="956"/>
      <c r="F254" s="956"/>
      <c r="G254" s="956"/>
      <c r="H254" s="956"/>
      <c r="I254" s="956"/>
      <c r="J254" s="956"/>
      <c r="K254" s="956"/>
      <c r="L254" s="956"/>
      <c r="M254" s="956"/>
      <c r="N254" s="956"/>
      <c r="O254" s="956"/>
      <c r="P254" s="956"/>
    </row>
    <row r="255" spans="1:16" s="129" customFormat="1">
      <c r="A255" s="956"/>
      <c r="B255" s="956"/>
      <c r="C255" s="956"/>
      <c r="D255" s="956"/>
      <c r="E255" s="956"/>
      <c r="F255" s="956"/>
      <c r="G255" s="956"/>
      <c r="H255" s="956"/>
      <c r="I255" s="956"/>
      <c r="J255" s="956"/>
      <c r="K255" s="956"/>
      <c r="L255" s="956"/>
      <c r="M255" s="956"/>
      <c r="N255" s="956"/>
      <c r="O255" s="956"/>
      <c r="P255" s="956"/>
    </row>
    <row r="256" spans="1:16" s="129" customFormat="1">
      <c r="A256" s="956"/>
      <c r="B256" s="956"/>
      <c r="C256" s="956"/>
      <c r="D256" s="956"/>
      <c r="E256" s="956"/>
      <c r="F256" s="956"/>
      <c r="G256" s="956"/>
      <c r="H256" s="956"/>
      <c r="I256" s="956"/>
      <c r="J256" s="956"/>
      <c r="K256" s="956"/>
      <c r="L256" s="956"/>
      <c r="M256" s="956"/>
      <c r="N256" s="956"/>
      <c r="O256" s="956"/>
      <c r="P256" s="956"/>
    </row>
    <row r="257" spans="1:16" s="129" customFormat="1">
      <c r="A257" s="956"/>
      <c r="B257" s="956"/>
      <c r="C257" s="956"/>
      <c r="D257" s="956"/>
      <c r="E257" s="956"/>
      <c r="F257" s="956"/>
      <c r="G257" s="956"/>
      <c r="H257" s="956"/>
      <c r="I257" s="956"/>
      <c r="J257" s="956"/>
      <c r="K257" s="956"/>
      <c r="L257" s="956"/>
      <c r="M257" s="956"/>
      <c r="N257" s="956"/>
      <c r="O257" s="956"/>
      <c r="P257" s="956"/>
    </row>
    <row r="258" spans="1:16" s="129" customFormat="1">
      <c r="A258" s="956"/>
      <c r="B258" s="956"/>
      <c r="C258" s="956"/>
      <c r="D258" s="956"/>
      <c r="E258" s="956"/>
      <c r="F258" s="956"/>
      <c r="G258" s="956"/>
      <c r="H258" s="956"/>
      <c r="I258" s="956"/>
      <c r="J258" s="956"/>
      <c r="K258" s="956"/>
      <c r="L258" s="956"/>
      <c r="M258" s="956"/>
      <c r="N258" s="956"/>
      <c r="O258" s="956"/>
      <c r="P258" s="956"/>
    </row>
    <row r="259" spans="1:16" s="129" customFormat="1">
      <c r="A259" s="956"/>
      <c r="B259" s="956"/>
      <c r="C259" s="956"/>
      <c r="D259" s="956"/>
      <c r="E259" s="956"/>
      <c r="F259" s="956"/>
      <c r="G259" s="956"/>
      <c r="H259" s="956"/>
      <c r="I259" s="956"/>
      <c r="J259" s="956"/>
      <c r="K259" s="956"/>
      <c r="L259" s="956"/>
      <c r="M259" s="956"/>
      <c r="N259" s="956"/>
      <c r="O259" s="956"/>
      <c r="P259" s="956"/>
    </row>
    <row r="260" spans="1:16" s="129" customFormat="1">
      <c r="A260" s="956"/>
      <c r="B260" s="956"/>
      <c r="C260" s="956"/>
      <c r="D260" s="956"/>
      <c r="E260" s="956"/>
      <c r="F260" s="956"/>
      <c r="G260" s="956"/>
      <c r="H260" s="956"/>
      <c r="I260" s="956"/>
      <c r="J260" s="956"/>
      <c r="K260" s="956"/>
      <c r="L260" s="956"/>
      <c r="M260" s="956"/>
      <c r="N260" s="956"/>
      <c r="O260" s="956"/>
      <c r="P260" s="956"/>
    </row>
    <row r="261" spans="1:16" s="129" customFormat="1">
      <c r="A261" s="956"/>
      <c r="B261" s="956"/>
      <c r="C261" s="956"/>
      <c r="D261" s="956"/>
      <c r="E261" s="956"/>
      <c r="F261" s="956"/>
      <c r="G261" s="956"/>
      <c r="H261" s="956"/>
      <c r="I261" s="956"/>
      <c r="J261" s="956"/>
      <c r="K261" s="956"/>
      <c r="L261" s="956"/>
      <c r="M261" s="956"/>
      <c r="N261" s="956"/>
      <c r="O261" s="956"/>
      <c r="P261" s="956"/>
    </row>
    <row r="262" spans="1:16" s="129" customFormat="1">
      <c r="A262" s="956"/>
      <c r="B262" s="956"/>
      <c r="C262" s="956"/>
      <c r="D262" s="956"/>
      <c r="E262" s="956"/>
      <c r="F262" s="956"/>
      <c r="G262" s="956"/>
      <c r="H262" s="956"/>
      <c r="I262" s="956"/>
      <c r="J262" s="956"/>
      <c r="K262" s="956"/>
      <c r="L262" s="956"/>
      <c r="M262" s="956"/>
      <c r="N262" s="956"/>
      <c r="O262" s="956"/>
      <c r="P262" s="956"/>
    </row>
    <row r="263" spans="1:16" s="129" customFormat="1">
      <c r="A263" s="956"/>
      <c r="B263" s="956"/>
      <c r="C263" s="956"/>
      <c r="D263" s="956"/>
      <c r="E263" s="956"/>
      <c r="F263" s="956"/>
      <c r="G263" s="956"/>
      <c r="H263" s="956"/>
      <c r="I263" s="956"/>
      <c r="J263" s="956"/>
      <c r="K263" s="956"/>
      <c r="L263" s="956"/>
      <c r="M263" s="956"/>
      <c r="N263" s="956"/>
      <c r="O263" s="956"/>
      <c r="P263" s="956"/>
    </row>
    <row r="264" spans="1:16" s="129" customFormat="1">
      <c r="A264" s="956"/>
      <c r="B264" s="956"/>
      <c r="C264" s="956"/>
      <c r="D264" s="956"/>
      <c r="E264" s="956"/>
      <c r="F264" s="956"/>
      <c r="G264" s="956"/>
      <c r="H264" s="956"/>
      <c r="I264" s="956"/>
      <c r="J264" s="956"/>
      <c r="K264" s="956"/>
      <c r="L264" s="956"/>
      <c r="M264" s="956"/>
      <c r="N264" s="956"/>
      <c r="O264" s="956"/>
      <c r="P264" s="956"/>
    </row>
    <row r="265" spans="1:16" s="129" customFormat="1">
      <c r="A265" s="956"/>
      <c r="B265" s="956"/>
      <c r="C265" s="956"/>
      <c r="D265" s="956"/>
      <c r="E265" s="956"/>
      <c r="F265" s="956"/>
      <c r="G265" s="956"/>
      <c r="H265" s="956"/>
      <c r="I265" s="956"/>
      <c r="J265" s="956"/>
      <c r="K265" s="956"/>
      <c r="L265" s="956"/>
      <c r="M265" s="956"/>
      <c r="N265" s="956"/>
      <c r="O265" s="956"/>
      <c r="P265" s="956"/>
    </row>
    <row r="266" spans="1:16" s="129" customFormat="1">
      <c r="A266" s="956"/>
      <c r="B266" s="956"/>
      <c r="C266" s="956"/>
      <c r="D266" s="956"/>
      <c r="E266" s="956"/>
      <c r="F266" s="956"/>
      <c r="G266" s="956"/>
      <c r="H266" s="956"/>
      <c r="I266" s="956"/>
      <c r="J266" s="956"/>
      <c r="K266" s="956"/>
      <c r="L266" s="956"/>
      <c r="M266" s="956"/>
      <c r="N266" s="956"/>
      <c r="O266" s="956"/>
      <c r="P266" s="956"/>
    </row>
    <row r="267" spans="1:16" s="129" customFormat="1">
      <c r="A267" s="956"/>
      <c r="B267" s="956"/>
      <c r="C267" s="956"/>
      <c r="D267" s="956"/>
      <c r="E267" s="956"/>
      <c r="F267" s="956"/>
      <c r="G267" s="956"/>
      <c r="H267" s="956"/>
      <c r="I267" s="956"/>
      <c r="J267" s="956"/>
      <c r="K267" s="956"/>
      <c r="L267" s="956"/>
      <c r="M267" s="956"/>
      <c r="N267" s="956"/>
      <c r="O267" s="956"/>
      <c r="P267" s="956"/>
    </row>
    <row r="268" spans="1:16" s="129" customFormat="1">
      <c r="A268" s="956"/>
      <c r="B268" s="956"/>
      <c r="C268" s="956"/>
      <c r="D268" s="956"/>
      <c r="E268" s="956"/>
      <c r="F268" s="956"/>
      <c r="G268" s="956"/>
      <c r="H268" s="956"/>
      <c r="I268" s="956"/>
      <c r="J268" s="956"/>
      <c r="K268" s="956"/>
      <c r="L268" s="956"/>
      <c r="M268" s="956"/>
      <c r="N268" s="956"/>
      <c r="O268" s="956"/>
      <c r="P268" s="956"/>
    </row>
    <row r="269" spans="1:16" s="129" customFormat="1">
      <c r="A269" s="956"/>
      <c r="B269" s="956"/>
      <c r="C269" s="956"/>
      <c r="D269" s="956"/>
      <c r="E269" s="956"/>
      <c r="F269" s="956"/>
      <c r="G269" s="956"/>
      <c r="H269" s="956"/>
      <c r="I269" s="956"/>
      <c r="J269" s="956"/>
      <c r="K269" s="956"/>
      <c r="L269" s="956"/>
      <c r="M269" s="956"/>
      <c r="N269" s="956"/>
      <c r="O269" s="956"/>
      <c r="P269" s="956"/>
    </row>
    <row r="270" spans="1:16" s="129" customFormat="1">
      <c r="A270" s="956"/>
      <c r="B270" s="956"/>
      <c r="C270" s="956"/>
      <c r="D270" s="956"/>
      <c r="E270" s="956"/>
      <c r="F270" s="956"/>
      <c r="G270" s="956"/>
      <c r="H270" s="956"/>
      <c r="I270" s="956"/>
      <c r="J270" s="956"/>
      <c r="K270" s="956"/>
      <c r="L270" s="956"/>
      <c r="M270" s="956"/>
      <c r="N270" s="956"/>
      <c r="O270" s="956"/>
      <c r="P270" s="956"/>
    </row>
    <row r="271" spans="1:16" s="129" customFormat="1">
      <c r="A271" s="956"/>
      <c r="B271" s="956"/>
      <c r="C271" s="956"/>
      <c r="D271" s="956"/>
      <c r="E271" s="956"/>
      <c r="F271" s="956"/>
      <c r="G271" s="956"/>
      <c r="H271" s="956"/>
      <c r="I271" s="956"/>
      <c r="J271" s="956"/>
      <c r="K271" s="956"/>
      <c r="L271" s="956"/>
      <c r="M271" s="956"/>
      <c r="N271" s="956"/>
      <c r="O271" s="956"/>
      <c r="P271" s="956"/>
    </row>
    <row r="272" spans="1:16" s="129" customFormat="1">
      <c r="A272" s="956"/>
      <c r="B272" s="956"/>
      <c r="C272" s="956"/>
      <c r="D272" s="956"/>
      <c r="E272" s="956"/>
      <c r="F272" s="956"/>
      <c r="G272" s="956"/>
      <c r="H272" s="956"/>
      <c r="I272" s="956"/>
      <c r="J272" s="956"/>
      <c r="K272" s="956"/>
      <c r="L272" s="956"/>
      <c r="M272" s="956"/>
      <c r="N272" s="956"/>
      <c r="O272" s="956"/>
      <c r="P272" s="956"/>
    </row>
    <row r="273" spans="1:16" s="129" customFormat="1">
      <c r="A273" s="956"/>
      <c r="B273" s="956"/>
      <c r="C273" s="956"/>
      <c r="D273" s="956"/>
      <c r="E273" s="956"/>
      <c r="F273" s="956"/>
      <c r="G273" s="956"/>
      <c r="H273" s="956"/>
      <c r="I273" s="956"/>
      <c r="J273" s="956"/>
      <c r="K273" s="956"/>
      <c r="L273" s="956"/>
      <c r="M273" s="956"/>
      <c r="N273" s="956"/>
      <c r="O273" s="956"/>
      <c r="P273" s="956"/>
    </row>
    <row r="274" spans="1:16" s="129" customFormat="1">
      <c r="A274" s="956"/>
      <c r="B274" s="956"/>
      <c r="C274" s="956"/>
      <c r="D274" s="956"/>
      <c r="E274" s="956"/>
      <c r="F274" s="956"/>
      <c r="G274" s="956"/>
      <c r="H274" s="956"/>
      <c r="I274" s="956"/>
      <c r="J274" s="956"/>
      <c r="K274" s="956"/>
      <c r="L274" s="956"/>
      <c r="M274" s="956"/>
      <c r="N274" s="956"/>
      <c r="O274" s="956"/>
      <c r="P274" s="956"/>
    </row>
    <row r="275" spans="1:16" s="129" customFormat="1">
      <c r="A275" s="956"/>
      <c r="B275" s="956"/>
      <c r="C275" s="956"/>
      <c r="D275" s="956"/>
      <c r="E275" s="956"/>
      <c r="F275" s="956"/>
      <c r="G275" s="956"/>
      <c r="H275" s="956"/>
      <c r="I275" s="956"/>
      <c r="J275" s="956"/>
      <c r="K275" s="956"/>
      <c r="L275" s="956"/>
      <c r="M275" s="956"/>
      <c r="N275" s="956"/>
      <c r="O275" s="956"/>
      <c r="P275" s="956"/>
    </row>
    <row r="276" spans="1:16" s="129" customFormat="1">
      <c r="A276" s="956"/>
      <c r="B276" s="956"/>
      <c r="C276" s="956"/>
      <c r="D276" s="956"/>
      <c r="E276" s="956"/>
      <c r="F276" s="956"/>
      <c r="G276" s="956"/>
      <c r="H276" s="956"/>
      <c r="I276" s="956"/>
      <c r="J276" s="956"/>
      <c r="K276" s="956"/>
      <c r="L276" s="956"/>
      <c r="M276" s="956"/>
      <c r="N276" s="956"/>
      <c r="O276" s="956"/>
      <c r="P276" s="956"/>
    </row>
    <row r="277" spans="1:16" s="129" customFormat="1">
      <c r="A277" s="956"/>
      <c r="B277" s="956"/>
      <c r="C277" s="956"/>
      <c r="D277" s="956"/>
      <c r="E277" s="956"/>
      <c r="F277" s="956"/>
      <c r="G277" s="956"/>
      <c r="H277" s="956"/>
      <c r="I277" s="956"/>
      <c r="J277" s="956"/>
      <c r="K277" s="956"/>
      <c r="L277" s="956"/>
      <c r="M277" s="956"/>
      <c r="N277" s="956"/>
      <c r="O277" s="956"/>
      <c r="P277" s="956"/>
    </row>
    <row r="278" spans="1:16" s="129" customFormat="1">
      <c r="A278" s="956"/>
      <c r="B278" s="956"/>
      <c r="C278" s="956"/>
      <c r="D278" s="956"/>
      <c r="E278" s="956"/>
      <c r="F278" s="956"/>
      <c r="G278" s="956"/>
      <c r="H278" s="956"/>
      <c r="I278" s="956"/>
      <c r="J278" s="956"/>
      <c r="K278" s="956"/>
      <c r="L278" s="956"/>
      <c r="M278" s="956"/>
      <c r="N278" s="956"/>
      <c r="O278" s="956"/>
      <c r="P278" s="956"/>
    </row>
    <row r="279" spans="1:16" s="129" customFormat="1">
      <c r="A279" s="956"/>
      <c r="B279" s="956"/>
      <c r="C279" s="956"/>
      <c r="D279" s="956"/>
      <c r="E279" s="956"/>
      <c r="F279" s="956"/>
      <c r="G279" s="956"/>
      <c r="H279" s="956"/>
      <c r="I279" s="956"/>
      <c r="J279" s="956"/>
      <c r="K279" s="956"/>
      <c r="L279" s="956"/>
      <c r="M279" s="956"/>
      <c r="N279" s="956"/>
      <c r="O279" s="956"/>
      <c r="P279" s="956"/>
    </row>
    <row r="280" spans="1:16" s="129" customFormat="1">
      <c r="A280" s="956"/>
      <c r="B280" s="956"/>
      <c r="C280" s="956"/>
      <c r="D280" s="956"/>
      <c r="E280" s="956"/>
      <c r="F280" s="956"/>
      <c r="G280" s="956"/>
      <c r="H280" s="956"/>
      <c r="I280" s="956"/>
      <c r="J280" s="956"/>
      <c r="K280" s="956"/>
      <c r="L280" s="956"/>
      <c r="M280" s="956"/>
      <c r="N280" s="956"/>
      <c r="O280" s="956"/>
      <c r="P280" s="956"/>
    </row>
    <row r="281" spans="1:16" s="129" customFormat="1">
      <c r="A281" s="956"/>
      <c r="B281" s="956"/>
      <c r="C281" s="956"/>
      <c r="D281" s="956"/>
      <c r="E281" s="956"/>
      <c r="F281" s="956"/>
      <c r="G281" s="956"/>
      <c r="H281" s="956"/>
      <c r="I281" s="956"/>
      <c r="J281" s="956"/>
      <c r="K281" s="956"/>
      <c r="L281" s="956"/>
      <c r="M281" s="956"/>
      <c r="N281" s="956"/>
      <c r="O281" s="956"/>
      <c r="P281" s="956"/>
    </row>
    <row r="282" spans="1:16" s="129" customFormat="1">
      <c r="A282" s="956"/>
      <c r="B282" s="956"/>
      <c r="C282" s="956"/>
      <c r="D282" s="956"/>
      <c r="E282" s="956"/>
      <c r="F282" s="956"/>
      <c r="G282" s="956"/>
      <c r="H282" s="956"/>
      <c r="I282" s="956"/>
      <c r="J282" s="956"/>
      <c r="K282" s="956"/>
      <c r="L282" s="956"/>
      <c r="M282" s="956"/>
      <c r="N282" s="956"/>
      <c r="O282" s="956"/>
      <c r="P282" s="956"/>
    </row>
    <row r="283" spans="1:16" s="129" customFormat="1">
      <c r="A283" s="956"/>
      <c r="B283" s="956"/>
      <c r="C283" s="956"/>
      <c r="D283" s="956"/>
      <c r="E283" s="956"/>
      <c r="F283" s="956"/>
      <c r="G283" s="956"/>
      <c r="H283" s="956"/>
      <c r="I283" s="956"/>
      <c r="J283" s="956"/>
      <c r="K283" s="956"/>
      <c r="L283" s="956"/>
      <c r="M283" s="956"/>
      <c r="N283" s="956"/>
      <c r="O283" s="956"/>
      <c r="P283" s="956"/>
    </row>
    <row r="284" spans="1:16" s="129" customFormat="1">
      <c r="A284" s="956"/>
      <c r="B284" s="956"/>
      <c r="C284" s="956"/>
      <c r="D284" s="956"/>
      <c r="E284" s="956"/>
      <c r="F284" s="956"/>
      <c r="G284" s="956"/>
      <c r="H284" s="956"/>
      <c r="I284" s="956"/>
      <c r="J284" s="956"/>
      <c r="K284" s="956"/>
      <c r="L284" s="956"/>
      <c r="M284" s="956"/>
      <c r="N284" s="956"/>
      <c r="O284" s="956"/>
      <c r="P284" s="956"/>
    </row>
    <row r="285" spans="1:16" s="129" customFormat="1">
      <c r="A285" s="956"/>
      <c r="B285" s="956"/>
      <c r="C285" s="956"/>
      <c r="D285" s="956"/>
      <c r="E285" s="956"/>
      <c r="F285" s="956"/>
      <c r="G285" s="956"/>
      <c r="H285" s="956"/>
      <c r="I285" s="956"/>
      <c r="J285" s="956"/>
      <c r="K285" s="956"/>
      <c r="L285" s="956"/>
      <c r="M285" s="956"/>
      <c r="N285" s="956"/>
      <c r="O285" s="956"/>
      <c r="P285" s="956"/>
    </row>
    <row r="286" spans="1:16" s="129" customFormat="1">
      <c r="A286" s="956"/>
      <c r="B286" s="956"/>
      <c r="C286" s="956"/>
      <c r="D286" s="956"/>
      <c r="E286" s="956"/>
      <c r="F286" s="956"/>
      <c r="G286" s="956"/>
      <c r="H286" s="956"/>
      <c r="I286" s="956"/>
      <c r="J286" s="956"/>
      <c r="K286" s="956"/>
      <c r="L286" s="956"/>
      <c r="M286" s="956"/>
      <c r="N286" s="956"/>
      <c r="O286" s="956"/>
      <c r="P286" s="956"/>
    </row>
    <row r="287" spans="1:16" s="129" customFormat="1">
      <c r="A287" s="956"/>
      <c r="B287" s="956"/>
      <c r="C287" s="956"/>
      <c r="D287" s="956"/>
      <c r="E287" s="956"/>
      <c r="F287" s="956"/>
      <c r="G287" s="956"/>
      <c r="H287" s="956"/>
      <c r="I287" s="956"/>
      <c r="J287" s="956"/>
      <c r="K287" s="956"/>
      <c r="L287" s="956"/>
      <c r="M287" s="956"/>
      <c r="N287" s="956"/>
      <c r="O287" s="956"/>
      <c r="P287" s="956"/>
    </row>
    <row r="288" spans="1:16" s="129" customFormat="1">
      <c r="A288" s="956"/>
      <c r="B288" s="956"/>
      <c r="C288" s="956"/>
      <c r="D288" s="956"/>
      <c r="E288" s="956"/>
      <c r="F288" s="956"/>
      <c r="G288" s="956"/>
      <c r="H288" s="956"/>
      <c r="I288" s="956"/>
      <c r="J288" s="956"/>
      <c r="K288" s="956"/>
      <c r="L288" s="956"/>
      <c r="M288" s="956"/>
      <c r="N288" s="956"/>
      <c r="O288" s="956"/>
      <c r="P288" s="956"/>
    </row>
    <row r="289" spans="1:16" s="129" customFormat="1">
      <c r="A289" s="956"/>
      <c r="B289" s="956"/>
      <c r="C289" s="956"/>
      <c r="D289" s="956"/>
      <c r="E289" s="956"/>
      <c r="F289" s="956"/>
      <c r="G289" s="956"/>
      <c r="H289" s="956"/>
      <c r="I289" s="956"/>
      <c r="J289" s="956"/>
      <c r="K289" s="956"/>
      <c r="L289" s="956"/>
      <c r="M289" s="956"/>
      <c r="N289" s="956"/>
      <c r="O289" s="956"/>
      <c r="P289" s="956"/>
    </row>
    <row r="290" spans="1:16" s="129" customFormat="1">
      <c r="A290" s="956"/>
      <c r="B290" s="956"/>
      <c r="C290" s="956"/>
      <c r="D290" s="956"/>
      <c r="E290" s="956"/>
      <c r="F290" s="956"/>
      <c r="G290" s="956"/>
      <c r="H290" s="956"/>
      <c r="I290" s="956"/>
      <c r="J290" s="956"/>
      <c r="K290" s="956"/>
      <c r="L290" s="956"/>
      <c r="M290" s="956"/>
      <c r="N290" s="956"/>
      <c r="O290" s="956"/>
      <c r="P290" s="956"/>
    </row>
    <row r="291" spans="1:16" s="129" customFormat="1">
      <c r="A291" s="956"/>
      <c r="B291" s="956"/>
      <c r="C291" s="956"/>
      <c r="D291" s="956"/>
      <c r="E291" s="956"/>
      <c r="F291" s="956"/>
      <c r="G291" s="956"/>
      <c r="H291" s="956"/>
      <c r="I291" s="956"/>
      <c r="J291" s="956"/>
      <c r="K291" s="956"/>
      <c r="L291" s="956"/>
      <c r="M291" s="956"/>
      <c r="N291" s="956"/>
      <c r="O291" s="956"/>
      <c r="P291" s="956"/>
    </row>
    <row r="292" spans="1:16" s="129" customFormat="1">
      <c r="A292" s="956"/>
      <c r="B292" s="956"/>
      <c r="C292" s="956"/>
      <c r="D292" s="956"/>
      <c r="E292" s="956"/>
      <c r="F292" s="956"/>
      <c r="G292" s="956"/>
      <c r="H292" s="956"/>
      <c r="I292" s="956"/>
      <c r="J292" s="956"/>
      <c r="K292" s="956"/>
      <c r="L292" s="956"/>
      <c r="M292" s="956"/>
      <c r="N292" s="956"/>
      <c r="O292" s="956"/>
      <c r="P292" s="956"/>
    </row>
    <row r="293" spans="1:16" s="129" customFormat="1">
      <c r="A293" s="956"/>
      <c r="B293" s="956"/>
      <c r="C293" s="956"/>
      <c r="D293" s="956"/>
      <c r="E293" s="956"/>
      <c r="F293" s="956"/>
      <c r="G293" s="956"/>
      <c r="H293" s="956"/>
      <c r="I293" s="956"/>
      <c r="J293" s="956"/>
      <c r="K293" s="956"/>
      <c r="L293" s="956"/>
      <c r="M293" s="956"/>
      <c r="N293" s="956"/>
      <c r="O293" s="956"/>
      <c r="P293" s="956"/>
    </row>
    <row r="294" spans="1:16" s="129" customFormat="1">
      <c r="A294" s="956"/>
      <c r="B294" s="956"/>
      <c r="C294" s="956"/>
      <c r="D294" s="956"/>
      <c r="E294" s="956"/>
      <c r="F294" s="956"/>
      <c r="G294" s="956"/>
      <c r="H294" s="956"/>
      <c r="I294" s="956"/>
      <c r="J294" s="956"/>
      <c r="K294" s="956"/>
      <c r="L294" s="956"/>
      <c r="M294" s="956"/>
      <c r="N294" s="956"/>
      <c r="O294" s="956"/>
      <c r="P294" s="956"/>
    </row>
    <row r="295" spans="1:16" s="129" customFormat="1">
      <c r="A295" s="956"/>
      <c r="B295" s="956"/>
      <c r="C295" s="956"/>
      <c r="D295" s="956"/>
      <c r="E295" s="956"/>
      <c r="F295" s="956"/>
      <c r="G295" s="956"/>
      <c r="H295" s="956"/>
      <c r="I295" s="956"/>
      <c r="J295" s="956"/>
      <c r="K295" s="956"/>
      <c r="L295" s="956"/>
      <c r="M295" s="956"/>
      <c r="N295" s="956"/>
      <c r="O295" s="956"/>
      <c r="P295" s="956"/>
    </row>
    <row r="296" spans="1:16" s="129" customFormat="1">
      <c r="A296" s="956"/>
      <c r="B296" s="956"/>
      <c r="C296" s="956"/>
      <c r="D296" s="956"/>
      <c r="E296" s="956"/>
      <c r="F296" s="956"/>
      <c r="G296" s="956"/>
      <c r="H296" s="956"/>
      <c r="I296" s="956"/>
      <c r="J296" s="956"/>
      <c r="K296" s="956"/>
      <c r="L296" s="956"/>
      <c r="M296" s="956"/>
      <c r="N296" s="956"/>
      <c r="O296" s="956"/>
      <c r="P296" s="956"/>
    </row>
    <row r="297" spans="1:16" s="129" customFormat="1">
      <c r="A297" s="956"/>
      <c r="B297" s="956"/>
      <c r="C297" s="956"/>
      <c r="D297" s="956"/>
      <c r="E297" s="956"/>
      <c r="F297" s="956"/>
      <c r="G297" s="956"/>
      <c r="H297" s="956"/>
      <c r="I297" s="956"/>
      <c r="J297" s="956"/>
      <c r="K297" s="956"/>
      <c r="L297" s="956"/>
      <c r="M297" s="956"/>
      <c r="N297" s="956"/>
      <c r="O297" s="956"/>
      <c r="P297" s="956"/>
    </row>
    <row r="298" spans="1:16" s="129" customFormat="1">
      <c r="A298" s="956"/>
      <c r="B298" s="956"/>
      <c r="C298" s="956"/>
      <c r="D298" s="956"/>
      <c r="E298" s="956"/>
      <c r="F298" s="956"/>
      <c r="G298" s="956"/>
      <c r="H298" s="956"/>
      <c r="I298" s="956"/>
      <c r="J298" s="956"/>
      <c r="K298" s="956"/>
      <c r="L298" s="956"/>
      <c r="M298" s="956"/>
      <c r="N298" s="956"/>
      <c r="O298" s="956"/>
      <c r="P298" s="956"/>
    </row>
    <row r="299" spans="1:16" s="129" customFormat="1">
      <c r="A299" s="956"/>
      <c r="B299" s="956"/>
      <c r="C299" s="956"/>
      <c r="D299" s="956"/>
      <c r="E299" s="956"/>
      <c r="F299" s="956"/>
      <c r="G299" s="956"/>
      <c r="H299" s="956"/>
      <c r="I299" s="956"/>
      <c r="J299" s="956"/>
      <c r="K299" s="956"/>
      <c r="L299" s="956"/>
      <c r="M299" s="956"/>
      <c r="N299" s="956"/>
      <c r="O299" s="956"/>
      <c r="P299" s="956"/>
    </row>
    <row r="300" spans="1:16" s="129" customFormat="1">
      <c r="A300" s="956"/>
      <c r="B300" s="956"/>
      <c r="C300" s="956"/>
      <c r="D300" s="956"/>
      <c r="E300" s="956"/>
      <c r="F300" s="956"/>
      <c r="G300" s="956"/>
      <c r="H300" s="956"/>
      <c r="I300" s="956"/>
      <c r="J300" s="956"/>
      <c r="K300" s="956"/>
      <c r="L300" s="956"/>
      <c r="M300" s="956"/>
      <c r="N300" s="956"/>
      <c r="O300" s="956"/>
      <c r="P300" s="956"/>
    </row>
    <row r="301" spans="1:16" s="129" customFormat="1">
      <c r="A301" s="956"/>
      <c r="B301" s="956"/>
      <c r="C301" s="956"/>
      <c r="D301" s="956"/>
      <c r="E301" s="956"/>
      <c r="F301" s="956"/>
      <c r="G301" s="956"/>
      <c r="H301" s="956"/>
      <c r="I301" s="956"/>
      <c r="J301" s="956"/>
      <c r="K301" s="956"/>
      <c r="L301" s="956"/>
      <c r="M301" s="956"/>
      <c r="N301" s="956"/>
      <c r="O301" s="956"/>
      <c r="P301" s="956"/>
    </row>
    <row r="302" spans="1:16" s="129" customFormat="1">
      <c r="A302" s="956"/>
      <c r="B302" s="956"/>
      <c r="C302" s="956"/>
      <c r="D302" s="956"/>
      <c r="E302" s="956"/>
      <c r="F302" s="956"/>
      <c r="G302" s="956"/>
      <c r="H302" s="956"/>
      <c r="I302" s="956"/>
      <c r="J302" s="956"/>
      <c r="K302" s="956"/>
      <c r="L302" s="956"/>
      <c r="M302" s="956"/>
      <c r="N302" s="956"/>
      <c r="O302" s="956"/>
      <c r="P302" s="956"/>
    </row>
    <row r="303" spans="1:16" s="129" customFormat="1">
      <c r="A303" s="956"/>
      <c r="B303" s="956"/>
      <c r="C303" s="956"/>
      <c r="D303" s="956"/>
      <c r="E303" s="956"/>
      <c r="F303" s="956"/>
      <c r="G303" s="956"/>
      <c r="H303" s="956"/>
      <c r="I303" s="956"/>
      <c r="J303" s="956"/>
      <c r="K303" s="956"/>
      <c r="L303" s="956"/>
      <c r="M303" s="956"/>
      <c r="N303" s="956"/>
      <c r="O303" s="956"/>
      <c r="P303" s="956"/>
    </row>
    <row r="304" spans="1:16" s="129" customFormat="1">
      <c r="A304" s="956"/>
      <c r="B304" s="956"/>
      <c r="C304" s="956"/>
      <c r="D304" s="956"/>
      <c r="E304" s="956"/>
      <c r="F304" s="956"/>
      <c r="G304" s="956"/>
      <c r="H304" s="956"/>
      <c r="I304" s="956"/>
      <c r="J304" s="956"/>
      <c r="K304" s="956"/>
      <c r="L304" s="956"/>
      <c r="M304" s="956"/>
      <c r="N304" s="956"/>
      <c r="O304" s="956"/>
      <c r="P304" s="956"/>
    </row>
    <row r="305" spans="1:16" s="129" customFormat="1">
      <c r="A305" s="956"/>
      <c r="B305" s="956"/>
      <c r="C305" s="956"/>
      <c r="D305" s="956"/>
      <c r="E305" s="956"/>
      <c r="F305" s="956"/>
      <c r="G305" s="956"/>
      <c r="H305" s="956"/>
      <c r="I305" s="956"/>
      <c r="J305" s="956"/>
      <c r="K305" s="956"/>
      <c r="L305" s="956"/>
      <c r="M305" s="956"/>
      <c r="N305" s="956"/>
      <c r="O305" s="956"/>
      <c r="P305" s="956"/>
    </row>
    <row r="306" spans="1:16" s="129" customFormat="1">
      <c r="A306" s="956"/>
      <c r="B306" s="956"/>
      <c r="C306" s="956"/>
      <c r="D306" s="956"/>
      <c r="E306" s="956"/>
      <c r="F306" s="956"/>
      <c r="G306" s="956"/>
      <c r="H306" s="956"/>
      <c r="I306" s="956"/>
      <c r="J306" s="956"/>
      <c r="K306" s="956"/>
      <c r="L306" s="956"/>
      <c r="M306" s="956"/>
      <c r="N306" s="956"/>
      <c r="O306" s="956"/>
      <c r="P306" s="956"/>
    </row>
    <row r="307" spans="1:16" s="129" customFormat="1">
      <c r="A307" s="956"/>
      <c r="B307" s="956"/>
      <c r="C307" s="956"/>
      <c r="D307" s="956"/>
      <c r="E307" s="956"/>
      <c r="F307" s="956"/>
      <c r="G307" s="956"/>
      <c r="H307" s="956"/>
      <c r="I307" s="956"/>
      <c r="J307" s="956"/>
      <c r="K307" s="956"/>
      <c r="L307" s="956"/>
      <c r="M307" s="956"/>
      <c r="N307" s="956"/>
      <c r="O307" s="956"/>
      <c r="P307" s="956"/>
    </row>
    <row r="308" spans="1:16" s="129" customFormat="1">
      <c r="A308" s="956"/>
      <c r="B308" s="956"/>
      <c r="C308" s="956"/>
      <c r="D308" s="956"/>
      <c r="E308" s="956"/>
      <c r="F308" s="956"/>
      <c r="G308" s="956"/>
      <c r="H308" s="956"/>
      <c r="I308" s="956"/>
      <c r="J308" s="956"/>
      <c r="K308" s="956"/>
      <c r="L308" s="956"/>
      <c r="M308" s="956"/>
      <c r="N308" s="956"/>
      <c r="O308" s="956"/>
      <c r="P308" s="956"/>
    </row>
    <row r="309" spans="1:16" s="129" customFormat="1">
      <c r="A309" s="956"/>
      <c r="B309" s="956"/>
      <c r="C309" s="956"/>
      <c r="D309" s="956"/>
      <c r="E309" s="956"/>
      <c r="F309" s="956"/>
      <c r="G309" s="956"/>
      <c r="H309" s="956"/>
      <c r="I309" s="956"/>
      <c r="J309" s="956"/>
      <c r="K309" s="956"/>
      <c r="L309" s="956"/>
      <c r="M309" s="956"/>
      <c r="N309" s="956"/>
      <c r="O309" s="956"/>
      <c r="P309" s="956"/>
    </row>
    <row r="310" spans="1:16" s="129" customFormat="1">
      <c r="A310" s="956"/>
      <c r="B310" s="956"/>
      <c r="C310" s="956"/>
      <c r="D310" s="956"/>
      <c r="E310" s="956"/>
      <c r="F310" s="956"/>
      <c r="G310" s="956"/>
      <c r="H310" s="956"/>
      <c r="I310" s="956"/>
      <c r="J310" s="956"/>
      <c r="K310" s="956"/>
      <c r="L310" s="956"/>
      <c r="M310" s="956"/>
      <c r="N310" s="956"/>
      <c r="O310" s="956"/>
      <c r="P310" s="956"/>
    </row>
    <row r="311" spans="1:16" s="129" customFormat="1">
      <c r="A311" s="956"/>
      <c r="B311" s="956"/>
      <c r="C311" s="956"/>
      <c r="D311" s="956"/>
      <c r="E311" s="956"/>
      <c r="F311" s="956"/>
      <c r="G311" s="956"/>
      <c r="H311" s="956"/>
      <c r="I311" s="956"/>
      <c r="J311" s="956"/>
      <c r="K311" s="956"/>
      <c r="L311" s="956"/>
      <c r="M311" s="956"/>
      <c r="N311" s="956"/>
      <c r="O311" s="956"/>
      <c r="P311" s="956"/>
    </row>
    <row r="312" spans="1:16" s="129" customFormat="1">
      <c r="A312" s="956"/>
      <c r="B312" s="956"/>
      <c r="C312" s="956"/>
      <c r="D312" s="956"/>
      <c r="E312" s="956"/>
      <c r="F312" s="956"/>
      <c r="G312" s="956"/>
      <c r="H312" s="956"/>
      <c r="I312" s="956"/>
      <c r="J312" s="956"/>
      <c r="K312" s="956"/>
      <c r="L312" s="956"/>
      <c r="M312" s="956"/>
      <c r="N312" s="956"/>
      <c r="O312" s="956"/>
      <c r="P312" s="956"/>
    </row>
    <row r="313" spans="1:16" s="129" customFormat="1">
      <c r="A313" s="956"/>
      <c r="B313" s="956"/>
      <c r="C313" s="956"/>
      <c r="D313" s="956"/>
      <c r="E313" s="956"/>
      <c r="F313" s="956"/>
      <c r="G313" s="956"/>
      <c r="H313" s="956"/>
      <c r="I313" s="956"/>
      <c r="J313" s="956"/>
      <c r="K313" s="956"/>
      <c r="L313" s="956"/>
      <c r="M313" s="956"/>
      <c r="N313" s="956"/>
      <c r="O313" s="956"/>
      <c r="P313" s="956"/>
    </row>
    <row r="314" spans="1:16" s="129" customFormat="1">
      <c r="A314" s="956"/>
      <c r="B314" s="956"/>
      <c r="C314" s="956"/>
      <c r="D314" s="956"/>
      <c r="E314" s="956"/>
      <c r="F314" s="956"/>
      <c r="G314" s="956"/>
      <c r="H314" s="956"/>
      <c r="I314" s="956"/>
      <c r="J314" s="956"/>
      <c r="K314" s="956"/>
      <c r="L314" s="956"/>
      <c r="M314" s="956"/>
      <c r="N314" s="956"/>
      <c r="O314" s="956"/>
      <c r="P314" s="956"/>
    </row>
    <row r="315" spans="1:16" s="129" customFormat="1">
      <c r="A315" s="956"/>
      <c r="B315" s="956"/>
      <c r="C315" s="956"/>
      <c r="D315" s="956"/>
      <c r="E315" s="956"/>
      <c r="F315" s="956"/>
      <c r="G315" s="956"/>
      <c r="H315" s="956"/>
      <c r="I315" s="956"/>
      <c r="J315" s="956"/>
      <c r="K315" s="956"/>
      <c r="L315" s="956"/>
      <c r="M315" s="956"/>
      <c r="N315" s="956"/>
      <c r="O315" s="956"/>
      <c r="P315" s="956"/>
    </row>
    <row r="316" spans="1:16" s="129" customFormat="1">
      <c r="A316" s="956"/>
      <c r="B316" s="956"/>
      <c r="C316" s="956"/>
      <c r="D316" s="956"/>
      <c r="E316" s="956"/>
      <c r="F316" s="956"/>
      <c r="G316" s="956"/>
      <c r="H316" s="956"/>
      <c r="I316" s="956"/>
      <c r="J316" s="956"/>
      <c r="K316" s="956"/>
      <c r="L316" s="956"/>
      <c r="M316" s="956"/>
      <c r="N316" s="956"/>
      <c r="O316" s="956"/>
      <c r="P316" s="956"/>
    </row>
    <row r="317" spans="1:16" s="129" customFormat="1">
      <c r="A317" s="956"/>
      <c r="B317" s="956"/>
      <c r="C317" s="956"/>
      <c r="D317" s="956"/>
      <c r="E317" s="956"/>
      <c r="F317" s="956"/>
      <c r="G317" s="956"/>
      <c r="H317" s="956"/>
      <c r="I317" s="956"/>
      <c r="J317" s="956"/>
      <c r="K317" s="956"/>
      <c r="L317" s="956"/>
      <c r="M317" s="956"/>
      <c r="N317" s="956"/>
      <c r="O317" s="956"/>
      <c r="P317" s="956"/>
    </row>
    <row r="318" spans="1:16" s="129" customFormat="1">
      <c r="A318" s="956"/>
      <c r="B318" s="956"/>
      <c r="C318" s="956"/>
      <c r="D318" s="956"/>
      <c r="E318" s="956"/>
      <c r="F318" s="956"/>
      <c r="G318" s="956"/>
      <c r="H318" s="956"/>
      <c r="I318" s="956"/>
      <c r="J318" s="956"/>
      <c r="K318" s="956"/>
      <c r="L318" s="956"/>
      <c r="M318" s="956"/>
      <c r="N318" s="956"/>
      <c r="O318" s="956"/>
      <c r="P318" s="956"/>
    </row>
    <row r="319" spans="1:16" s="129" customFormat="1" ht="30.75" customHeight="1">
      <c r="A319" s="956"/>
      <c r="B319" s="956"/>
      <c r="C319" s="956"/>
      <c r="D319" s="956"/>
      <c r="E319" s="956"/>
      <c r="F319" s="956"/>
      <c r="G319" s="956"/>
      <c r="H319" s="956"/>
      <c r="I319" s="956"/>
      <c r="J319" s="956"/>
      <c r="K319" s="956"/>
      <c r="L319" s="956"/>
      <c r="M319" s="956"/>
      <c r="N319" s="956"/>
      <c r="O319" s="956"/>
      <c r="P319" s="956"/>
    </row>
    <row r="320" spans="1:16" s="129" customFormat="1" ht="30.75" customHeight="1">
      <c r="A320" s="956"/>
      <c r="B320" s="956"/>
      <c r="C320" s="956"/>
      <c r="D320" s="956"/>
      <c r="E320" s="956"/>
      <c r="F320" s="956"/>
      <c r="G320" s="956"/>
      <c r="H320" s="956"/>
      <c r="I320" s="956"/>
      <c r="J320" s="956"/>
      <c r="K320" s="956"/>
      <c r="L320" s="956"/>
      <c r="M320" s="956"/>
      <c r="N320" s="956"/>
      <c r="O320" s="956"/>
      <c r="P320" s="956"/>
    </row>
    <row r="321" spans="1:16" s="129" customFormat="1" ht="30.75" customHeight="1">
      <c r="A321" s="956"/>
      <c r="B321" s="956"/>
      <c r="C321" s="956"/>
      <c r="D321" s="956"/>
      <c r="E321" s="956"/>
      <c r="F321" s="956"/>
      <c r="G321" s="956"/>
      <c r="H321" s="956"/>
      <c r="I321" s="956"/>
      <c r="J321" s="956"/>
      <c r="K321" s="956"/>
      <c r="L321" s="956"/>
      <c r="M321" s="956"/>
      <c r="N321" s="956"/>
      <c r="O321" s="956"/>
      <c r="P321" s="956"/>
    </row>
    <row r="322" spans="1:16" s="129" customFormat="1" ht="30.75" customHeight="1">
      <c r="A322" s="956"/>
      <c r="B322" s="956"/>
      <c r="C322" s="956"/>
      <c r="D322" s="956"/>
      <c r="E322" s="956"/>
      <c r="F322" s="956"/>
      <c r="G322" s="956"/>
      <c r="H322" s="956"/>
      <c r="I322" s="956"/>
      <c r="J322" s="956"/>
      <c r="K322" s="956"/>
      <c r="L322" s="956"/>
      <c r="M322" s="956"/>
      <c r="N322" s="956"/>
      <c r="O322" s="956"/>
      <c r="P322" s="956"/>
    </row>
    <row r="323" spans="1:16" s="129" customFormat="1" ht="30.75" customHeight="1">
      <c r="A323" s="956"/>
      <c r="B323" s="956"/>
      <c r="C323" s="956"/>
      <c r="D323" s="956"/>
      <c r="E323" s="956"/>
      <c r="F323" s="956"/>
      <c r="G323" s="956"/>
      <c r="H323" s="956"/>
      <c r="I323" s="956"/>
      <c r="J323" s="956"/>
      <c r="K323" s="956"/>
      <c r="L323" s="956"/>
      <c r="M323" s="956"/>
      <c r="N323" s="956"/>
      <c r="O323" s="956"/>
      <c r="P323" s="956"/>
    </row>
    <row r="324" spans="1:16" s="129" customFormat="1" ht="30.75" customHeight="1">
      <c r="A324" s="956"/>
      <c r="B324" s="956"/>
      <c r="C324" s="956"/>
      <c r="D324" s="956"/>
      <c r="E324" s="956"/>
      <c r="F324" s="956"/>
      <c r="G324" s="956"/>
      <c r="H324" s="956"/>
      <c r="I324" s="956"/>
      <c r="J324" s="956"/>
      <c r="K324" s="956"/>
      <c r="L324" s="956"/>
      <c r="M324" s="956"/>
      <c r="N324" s="956"/>
      <c r="O324" s="956"/>
      <c r="P324" s="956"/>
    </row>
    <row r="325" spans="1:16" s="129" customFormat="1" ht="30.75" customHeight="1">
      <c r="A325" s="956"/>
      <c r="B325" s="956"/>
      <c r="C325" s="956"/>
      <c r="D325" s="956"/>
      <c r="E325" s="956"/>
      <c r="F325" s="956"/>
      <c r="G325" s="956"/>
      <c r="H325" s="956"/>
      <c r="I325" s="956"/>
      <c r="J325" s="956"/>
      <c r="K325" s="956"/>
      <c r="L325" s="956"/>
      <c r="M325" s="956"/>
      <c r="N325" s="956"/>
      <c r="O325" s="956"/>
      <c r="P325" s="956"/>
    </row>
    <row r="326" spans="1:16" s="129" customFormat="1" ht="30.75" customHeight="1">
      <c r="A326" s="956"/>
      <c r="B326" s="956"/>
      <c r="C326" s="956"/>
      <c r="D326" s="956"/>
      <c r="E326" s="956"/>
      <c r="F326" s="956"/>
      <c r="G326" s="956"/>
      <c r="H326" s="956"/>
      <c r="I326" s="956"/>
      <c r="J326" s="956"/>
      <c r="K326" s="956"/>
      <c r="L326" s="956"/>
      <c r="M326" s="956"/>
      <c r="N326" s="956"/>
      <c r="O326" s="956"/>
      <c r="P326" s="956"/>
    </row>
    <row r="327" spans="1:16" s="129" customFormat="1" ht="30.75" customHeight="1">
      <c r="A327" s="956"/>
      <c r="B327" s="956"/>
      <c r="C327" s="956"/>
      <c r="D327" s="956"/>
      <c r="E327" s="956"/>
      <c r="F327" s="956"/>
      <c r="G327" s="956"/>
      <c r="H327" s="956"/>
      <c r="I327" s="956"/>
      <c r="J327" s="956"/>
      <c r="K327" s="956"/>
      <c r="L327" s="956"/>
      <c r="M327" s="956"/>
      <c r="N327" s="956"/>
      <c r="O327" s="956"/>
      <c r="P327" s="956"/>
    </row>
    <row r="328" spans="1:16" s="129" customFormat="1" ht="30.75" customHeight="1">
      <c r="A328" s="956"/>
      <c r="B328" s="956"/>
      <c r="C328" s="956"/>
      <c r="D328" s="956"/>
      <c r="E328" s="956"/>
      <c r="F328" s="956"/>
      <c r="G328" s="956"/>
      <c r="H328" s="956"/>
      <c r="I328" s="956"/>
      <c r="J328" s="956"/>
      <c r="K328" s="956"/>
      <c r="L328" s="956"/>
      <c r="M328" s="956"/>
      <c r="N328" s="956"/>
      <c r="O328" s="956"/>
      <c r="P328" s="956"/>
    </row>
    <row r="329" spans="1:16" s="129" customFormat="1" ht="30.75" customHeight="1">
      <c r="A329" s="956"/>
      <c r="B329" s="956"/>
      <c r="C329" s="956"/>
      <c r="D329" s="956"/>
      <c r="E329" s="956"/>
      <c r="F329" s="956"/>
      <c r="G329" s="956"/>
      <c r="H329" s="956"/>
      <c r="I329" s="956"/>
      <c r="J329" s="956"/>
      <c r="K329" s="956"/>
      <c r="L329" s="956"/>
      <c r="M329" s="956"/>
      <c r="N329" s="956"/>
      <c r="O329" s="956"/>
      <c r="P329" s="956"/>
    </row>
    <row r="330" spans="1:16" s="129" customFormat="1" ht="30.75" customHeight="1">
      <c r="A330" s="956"/>
      <c r="B330" s="956"/>
      <c r="C330" s="956"/>
      <c r="D330" s="956"/>
      <c r="E330" s="956"/>
      <c r="F330" s="956"/>
      <c r="G330" s="956"/>
      <c r="H330" s="956"/>
      <c r="I330" s="956"/>
      <c r="J330" s="956"/>
      <c r="K330" s="956"/>
      <c r="L330" s="956"/>
      <c r="M330" s="956"/>
      <c r="N330" s="956"/>
      <c r="O330" s="956"/>
      <c r="P330" s="956"/>
    </row>
    <row r="331" spans="1:16" s="129" customFormat="1" ht="30.75" customHeight="1">
      <c r="A331" s="956"/>
      <c r="B331" s="956"/>
      <c r="C331" s="956"/>
      <c r="D331" s="956"/>
      <c r="E331" s="956"/>
      <c r="F331" s="956"/>
      <c r="G331" s="956"/>
      <c r="H331" s="956"/>
      <c r="I331" s="956"/>
      <c r="J331" s="956"/>
      <c r="K331" s="956"/>
      <c r="L331" s="956"/>
      <c r="M331" s="956"/>
      <c r="N331" s="956"/>
      <c r="O331" s="956"/>
      <c r="P331" s="956"/>
    </row>
    <row r="332" spans="1:16" s="129" customFormat="1" ht="30.75" customHeight="1">
      <c r="A332" s="956"/>
      <c r="B332" s="956"/>
      <c r="C332" s="956"/>
      <c r="D332" s="956"/>
      <c r="E332" s="956"/>
      <c r="F332" s="956"/>
      <c r="G332" s="956"/>
      <c r="H332" s="956"/>
      <c r="I332" s="956"/>
      <c r="J332" s="956"/>
      <c r="K332" s="956"/>
      <c r="L332" s="956"/>
      <c r="M332" s="956"/>
      <c r="N332" s="956"/>
      <c r="O332" s="956"/>
      <c r="P332" s="956"/>
    </row>
    <row r="333" spans="1:16" s="129" customFormat="1" ht="30.75" customHeight="1">
      <c r="A333" s="956"/>
      <c r="B333" s="956"/>
      <c r="C333" s="956"/>
      <c r="D333" s="956"/>
      <c r="E333" s="956"/>
      <c r="F333" s="956"/>
      <c r="G333" s="956"/>
      <c r="H333" s="956"/>
      <c r="I333" s="956"/>
      <c r="J333" s="956"/>
      <c r="K333" s="956"/>
      <c r="L333" s="956"/>
      <c r="M333" s="956"/>
      <c r="N333" s="956"/>
      <c r="O333" s="956"/>
      <c r="P333" s="956"/>
    </row>
    <row r="334" spans="1:16" s="129" customFormat="1" ht="30.75" customHeight="1">
      <c r="A334" s="956"/>
      <c r="B334" s="956"/>
      <c r="C334" s="956"/>
      <c r="D334" s="956"/>
      <c r="E334" s="956"/>
      <c r="F334" s="956"/>
      <c r="G334" s="956"/>
      <c r="H334" s="956"/>
      <c r="I334" s="956"/>
      <c r="J334" s="956"/>
      <c r="K334" s="956"/>
      <c r="L334" s="956"/>
      <c r="M334" s="956"/>
      <c r="N334" s="956"/>
      <c r="O334" s="956"/>
      <c r="P334" s="956"/>
    </row>
    <row r="335" spans="1:16" s="129" customFormat="1" ht="30.75" customHeight="1">
      <c r="A335" s="956"/>
      <c r="B335" s="956"/>
      <c r="C335" s="956"/>
      <c r="D335" s="956"/>
      <c r="E335" s="956"/>
      <c r="F335" s="956"/>
      <c r="G335" s="956"/>
      <c r="H335" s="956"/>
      <c r="I335" s="956"/>
      <c r="J335" s="956"/>
      <c r="K335" s="956"/>
      <c r="L335" s="956"/>
      <c r="M335" s="956"/>
      <c r="N335" s="956"/>
      <c r="O335" s="956"/>
      <c r="P335" s="956"/>
    </row>
    <row r="336" spans="1:16" s="129" customFormat="1" ht="30.75" customHeight="1">
      <c r="A336" s="956"/>
      <c r="B336" s="956"/>
      <c r="C336" s="956"/>
      <c r="D336" s="956"/>
      <c r="E336" s="956"/>
      <c r="F336" s="956"/>
      <c r="G336" s="956"/>
      <c r="H336" s="956"/>
      <c r="I336" s="956"/>
      <c r="J336" s="956"/>
      <c r="K336" s="956"/>
      <c r="L336" s="956"/>
      <c r="M336" s="956"/>
      <c r="N336" s="956"/>
      <c r="O336" s="956"/>
      <c r="P336" s="956"/>
    </row>
    <row r="337" spans="1:16" s="129" customFormat="1" ht="30.75" customHeight="1">
      <c r="A337" s="956"/>
      <c r="B337" s="956"/>
      <c r="C337" s="956"/>
      <c r="D337" s="956"/>
      <c r="E337" s="956"/>
      <c r="F337" s="956"/>
      <c r="G337" s="956"/>
      <c r="H337" s="956"/>
      <c r="I337" s="956"/>
      <c r="J337" s="956"/>
      <c r="K337" s="956"/>
      <c r="L337" s="956"/>
      <c r="M337" s="956"/>
      <c r="N337" s="956"/>
      <c r="O337" s="956"/>
      <c r="P337" s="956"/>
    </row>
    <row r="338" spans="1:16" s="129" customFormat="1" ht="30.75" customHeight="1">
      <c r="A338" s="956"/>
      <c r="B338" s="956"/>
      <c r="C338" s="956"/>
      <c r="D338" s="956"/>
      <c r="E338" s="956"/>
      <c r="F338" s="956"/>
      <c r="G338" s="956"/>
      <c r="H338" s="956"/>
      <c r="I338" s="956"/>
      <c r="J338" s="956"/>
      <c r="K338" s="956"/>
      <c r="L338" s="956"/>
      <c r="M338" s="956"/>
      <c r="N338" s="956"/>
      <c r="O338" s="956"/>
      <c r="P338" s="956"/>
    </row>
    <row r="339" spans="1:16" s="129" customFormat="1" ht="30.75" customHeight="1">
      <c r="A339" s="956"/>
      <c r="B339" s="956"/>
      <c r="C339" s="956"/>
      <c r="D339" s="956"/>
      <c r="E339" s="956"/>
      <c r="F339" s="956"/>
      <c r="G339" s="956"/>
      <c r="H339" s="956"/>
      <c r="I339" s="956"/>
      <c r="J339" s="956"/>
      <c r="K339" s="956"/>
      <c r="L339" s="956"/>
      <c r="M339" s="956"/>
      <c r="N339" s="956"/>
      <c r="O339" s="956"/>
      <c r="P339" s="956"/>
    </row>
    <row r="340" spans="1:16" s="129" customFormat="1" ht="30.75" customHeight="1">
      <c r="A340" s="956"/>
      <c r="B340" s="956"/>
      <c r="C340" s="956"/>
      <c r="D340" s="956"/>
      <c r="E340" s="956"/>
      <c r="F340" s="956"/>
      <c r="G340" s="956"/>
      <c r="H340" s="956"/>
      <c r="I340" s="956"/>
      <c r="J340" s="956"/>
      <c r="K340" s="956"/>
      <c r="L340" s="956"/>
      <c r="M340" s="956"/>
      <c r="N340" s="956"/>
      <c r="O340" s="956"/>
      <c r="P340" s="956"/>
    </row>
    <row r="341" spans="1:16" s="129" customFormat="1" ht="30.75" customHeight="1">
      <c r="A341" s="956"/>
      <c r="B341" s="956"/>
      <c r="C341" s="956"/>
      <c r="D341" s="956"/>
      <c r="E341" s="956"/>
      <c r="F341" s="956"/>
      <c r="G341" s="956"/>
      <c r="H341" s="956"/>
      <c r="I341" s="956"/>
      <c r="J341" s="956"/>
      <c r="K341" s="956"/>
      <c r="L341" s="956"/>
      <c r="M341" s="956"/>
      <c r="N341" s="956"/>
      <c r="O341" s="956"/>
      <c r="P341" s="956"/>
    </row>
    <row r="342" spans="1:16" s="129" customFormat="1" ht="30.75" customHeight="1">
      <c r="A342" s="956"/>
      <c r="B342" s="956"/>
      <c r="C342" s="956"/>
      <c r="D342" s="956"/>
      <c r="E342" s="956"/>
      <c r="F342" s="956"/>
      <c r="G342" s="956"/>
      <c r="H342" s="956"/>
      <c r="I342" s="956"/>
      <c r="J342" s="956"/>
      <c r="K342" s="956"/>
      <c r="L342" s="956"/>
      <c r="M342" s="956"/>
      <c r="N342" s="956"/>
      <c r="O342" s="956"/>
      <c r="P342" s="956"/>
    </row>
    <row r="343" spans="1:16" s="129" customFormat="1" ht="30.75" customHeight="1">
      <c r="A343" s="956"/>
      <c r="B343" s="956"/>
      <c r="C343" s="956"/>
      <c r="D343" s="956"/>
      <c r="E343" s="956"/>
      <c r="F343" s="956"/>
      <c r="G343" s="956"/>
      <c r="H343" s="956"/>
      <c r="I343" s="956"/>
      <c r="J343" s="956"/>
      <c r="K343" s="956"/>
      <c r="L343" s="956"/>
      <c r="M343" s="956"/>
      <c r="N343" s="956"/>
      <c r="O343" s="956"/>
      <c r="P343" s="956"/>
    </row>
    <row r="344" spans="1:16" s="129" customFormat="1" ht="30.75" customHeight="1">
      <c r="A344" s="956"/>
      <c r="B344" s="956"/>
      <c r="C344" s="956"/>
      <c r="D344" s="956"/>
      <c r="E344" s="956"/>
      <c r="F344" s="956"/>
      <c r="G344" s="956"/>
      <c r="H344" s="956"/>
      <c r="I344" s="956"/>
      <c r="J344" s="956"/>
      <c r="K344" s="956"/>
      <c r="L344" s="956"/>
      <c r="M344" s="956"/>
      <c r="N344" s="956"/>
      <c r="O344" s="956"/>
      <c r="P344" s="956"/>
    </row>
    <row r="345" spans="1:16" s="129" customFormat="1" ht="30.75" customHeight="1">
      <c r="A345" s="956"/>
      <c r="B345" s="956"/>
      <c r="C345" s="956"/>
      <c r="D345" s="956"/>
      <c r="E345" s="956"/>
      <c r="F345" s="956"/>
      <c r="G345" s="956"/>
      <c r="H345" s="956"/>
      <c r="I345" s="956"/>
      <c r="J345" s="956"/>
      <c r="K345" s="956"/>
      <c r="L345" s="956"/>
      <c r="M345" s="956"/>
      <c r="N345" s="956"/>
      <c r="O345" s="956"/>
      <c r="P345" s="956"/>
    </row>
    <row r="346" spans="1:16" s="129" customFormat="1" ht="30.75" customHeight="1">
      <c r="A346" s="956"/>
      <c r="B346" s="956"/>
      <c r="C346" s="956"/>
      <c r="D346" s="956"/>
      <c r="E346" s="956"/>
      <c r="F346" s="956"/>
      <c r="G346" s="956"/>
      <c r="H346" s="956"/>
      <c r="I346" s="956"/>
      <c r="J346" s="956"/>
      <c r="K346" s="956"/>
      <c r="L346" s="956"/>
      <c r="M346" s="956"/>
      <c r="N346" s="956"/>
      <c r="O346" s="956"/>
      <c r="P346" s="956"/>
    </row>
    <row r="347" spans="1:16" s="129" customFormat="1" ht="30.75" customHeight="1">
      <c r="A347" s="956"/>
      <c r="B347" s="956"/>
      <c r="C347" s="956"/>
      <c r="D347" s="956"/>
      <c r="E347" s="956"/>
      <c r="F347" s="956"/>
      <c r="G347" s="956"/>
      <c r="H347" s="956"/>
      <c r="I347" s="956"/>
      <c r="J347" s="956"/>
      <c r="K347" s="956"/>
      <c r="L347" s="956"/>
      <c r="M347" s="956"/>
      <c r="N347" s="956"/>
      <c r="O347" s="956"/>
      <c r="P347" s="956"/>
    </row>
    <row r="348" spans="1:16" s="129" customFormat="1" ht="30.75" customHeight="1">
      <c r="A348" s="956"/>
      <c r="B348" s="956"/>
      <c r="C348" s="956"/>
      <c r="D348" s="956"/>
      <c r="E348" s="956"/>
      <c r="F348" s="956"/>
      <c r="G348" s="956"/>
      <c r="H348" s="956"/>
      <c r="I348" s="956"/>
      <c r="J348" s="956"/>
      <c r="K348" s="956"/>
      <c r="L348" s="956"/>
      <c r="M348" s="956"/>
      <c r="N348" s="956"/>
      <c r="O348" s="956"/>
      <c r="P348" s="956"/>
    </row>
    <row r="349" spans="1:16" s="129" customFormat="1" ht="30.75" customHeight="1">
      <c r="A349" s="956"/>
      <c r="B349" s="956"/>
      <c r="C349" s="956"/>
      <c r="D349" s="956"/>
      <c r="E349" s="956"/>
      <c r="F349" s="956"/>
      <c r="G349" s="956"/>
      <c r="H349" s="956"/>
      <c r="I349" s="956"/>
      <c r="J349" s="956"/>
      <c r="K349" s="956"/>
      <c r="L349" s="956"/>
      <c r="M349" s="956"/>
      <c r="N349" s="956"/>
      <c r="O349" s="956"/>
      <c r="P349" s="956"/>
    </row>
    <row r="350" spans="1:16" s="129" customFormat="1" ht="30.75" customHeight="1">
      <c r="A350" s="956"/>
      <c r="B350" s="956"/>
      <c r="C350" s="956"/>
      <c r="D350" s="956"/>
      <c r="E350" s="956"/>
      <c r="F350" s="956"/>
      <c r="G350" s="956"/>
      <c r="H350" s="956"/>
      <c r="I350" s="956"/>
      <c r="J350" s="956"/>
      <c r="K350" s="956"/>
      <c r="L350" s="956"/>
      <c r="M350" s="956"/>
      <c r="N350" s="956"/>
      <c r="O350" s="956"/>
      <c r="P350" s="956"/>
    </row>
    <row r="351" spans="1:16" s="129" customFormat="1" ht="30.75" customHeight="1">
      <c r="A351" s="956"/>
      <c r="B351" s="956"/>
      <c r="C351" s="956"/>
      <c r="D351" s="956"/>
      <c r="E351" s="956"/>
      <c r="F351" s="956"/>
      <c r="G351" s="956"/>
      <c r="H351" s="956"/>
      <c r="I351" s="956"/>
      <c r="J351" s="956"/>
      <c r="K351" s="956"/>
      <c r="L351" s="956"/>
      <c r="M351" s="956"/>
      <c r="N351" s="956"/>
      <c r="O351" s="956"/>
      <c r="P351" s="956"/>
    </row>
    <row r="352" spans="1:16" s="129" customFormat="1" ht="30.75" customHeight="1">
      <c r="A352" s="956"/>
      <c r="B352" s="956"/>
      <c r="C352" s="956"/>
      <c r="D352" s="956"/>
      <c r="E352" s="956"/>
      <c r="F352" s="956"/>
      <c r="G352" s="956"/>
      <c r="H352" s="956"/>
      <c r="I352" s="956"/>
      <c r="J352" s="956"/>
      <c r="K352" s="956"/>
      <c r="L352" s="956"/>
      <c r="M352" s="956"/>
      <c r="N352" s="956"/>
      <c r="O352" s="956"/>
      <c r="P352" s="956"/>
    </row>
    <row r="353" spans="1:16" s="129" customFormat="1" ht="30.75" customHeight="1">
      <c r="A353" s="956"/>
      <c r="B353" s="956"/>
      <c r="C353" s="956"/>
      <c r="D353" s="956"/>
      <c r="E353" s="956"/>
      <c r="F353" s="956"/>
      <c r="G353" s="956"/>
      <c r="H353" s="956"/>
      <c r="I353" s="956"/>
      <c r="J353" s="956"/>
      <c r="K353" s="956"/>
      <c r="L353" s="956"/>
      <c r="M353" s="956"/>
      <c r="N353" s="956"/>
      <c r="O353" s="956"/>
      <c r="P353" s="956"/>
    </row>
    <row r="354" spans="1:16" s="129" customFormat="1" ht="30.75" customHeight="1">
      <c r="A354" s="956"/>
      <c r="B354" s="956"/>
      <c r="C354" s="956"/>
      <c r="D354" s="956"/>
      <c r="E354" s="956"/>
      <c r="F354" s="956"/>
      <c r="G354" s="956"/>
      <c r="H354" s="956"/>
      <c r="I354" s="956"/>
      <c r="J354" s="956"/>
      <c r="K354" s="956"/>
      <c r="L354" s="956"/>
      <c r="M354" s="956"/>
      <c r="N354" s="956"/>
      <c r="O354" s="956"/>
      <c r="P354" s="956"/>
    </row>
    <row r="355" spans="1:16" s="129" customFormat="1" ht="30.75" customHeight="1">
      <c r="A355" s="956"/>
      <c r="B355" s="956"/>
      <c r="C355" s="956"/>
      <c r="D355" s="956"/>
      <c r="E355" s="956"/>
      <c r="F355" s="956"/>
      <c r="G355" s="956"/>
      <c r="H355" s="956"/>
      <c r="I355" s="956"/>
      <c r="J355" s="956"/>
      <c r="K355" s="956"/>
      <c r="L355" s="956"/>
      <c r="M355" s="956"/>
      <c r="N355" s="956"/>
      <c r="O355" s="956"/>
      <c r="P355" s="956"/>
    </row>
    <row r="356" spans="1:16" s="129" customFormat="1" ht="30.75" customHeight="1">
      <c r="A356" s="956"/>
      <c r="B356" s="956"/>
      <c r="C356" s="956"/>
      <c r="D356" s="956"/>
      <c r="E356" s="956"/>
      <c r="F356" s="956"/>
      <c r="G356" s="956"/>
      <c r="H356" s="956"/>
      <c r="I356" s="956"/>
      <c r="J356" s="956"/>
      <c r="K356" s="956"/>
      <c r="L356" s="956"/>
      <c r="M356" s="956"/>
      <c r="N356" s="956"/>
      <c r="O356" s="956"/>
      <c r="P356" s="956"/>
    </row>
    <row r="357" spans="1:16" s="129" customFormat="1" ht="30.75" customHeight="1">
      <c r="A357" s="956"/>
      <c r="B357" s="956"/>
      <c r="C357" s="956"/>
      <c r="D357" s="956"/>
      <c r="E357" s="956"/>
      <c r="F357" s="956"/>
      <c r="G357" s="956"/>
      <c r="H357" s="956"/>
      <c r="I357" s="956"/>
      <c r="J357" s="956"/>
      <c r="K357" s="956"/>
      <c r="L357" s="956"/>
      <c r="M357" s="956"/>
      <c r="N357" s="956"/>
      <c r="O357" s="956"/>
      <c r="P357" s="956"/>
    </row>
    <row r="358" spans="1:16" s="129" customFormat="1" ht="30.75" customHeight="1">
      <c r="A358" s="956"/>
      <c r="B358" s="956"/>
      <c r="C358" s="956"/>
      <c r="D358" s="956"/>
      <c r="E358" s="956"/>
      <c r="F358" s="956"/>
      <c r="G358" s="956"/>
      <c r="H358" s="956"/>
      <c r="I358" s="956"/>
      <c r="J358" s="956"/>
      <c r="K358" s="956"/>
      <c r="L358" s="956"/>
      <c r="M358" s="956"/>
      <c r="N358" s="956"/>
      <c r="O358" s="956"/>
      <c r="P358" s="956"/>
    </row>
    <row r="359" spans="1:16" s="129" customFormat="1" ht="30.75" customHeight="1">
      <c r="A359" s="956"/>
      <c r="B359" s="956"/>
      <c r="C359" s="956"/>
      <c r="D359" s="956"/>
      <c r="E359" s="956"/>
      <c r="F359" s="956"/>
      <c r="G359" s="956"/>
      <c r="H359" s="956"/>
      <c r="I359" s="956"/>
      <c r="J359" s="956"/>
      <c r="K359" s="956"/>
      <c r="L359" s="956"/>
      <c r="M359" s="956"/>
      <c r="N359" s="956"/>
      <c r="O359" s="956"/>
      <c r="P359" s="956"/>
    </row>
    <row r="360" spans="1:16" s="129" customFormat="1" ht="30.75" customHeight="1">
      <c r="A360" s="956"/>
      <c r="B360" s="956"/>
      <c r="C360" s="956"/>
      <c r="D360" s="956"/>
      <c r="E360" s="956"/>
      <c r="F360" s="956"/>
      <c r="G360" s="956"/>
      <c r="H360" s="956"/>
      <c r="I360" s="956"/>
      <c r="J360" s="956"/>
      <c r="K360" s="956"/>
      <c r="L360" s="956"/>
      <c r="M360" s="956"/>
      <c r="N360" s="956"/>
      <c r="O360" s="956"/>
      <c r="P360" s="956"/>
    </row>
    <row r="361" spans="1:16" s="129" customFormat="1" ht="30.75" customHeight="1">
      <c r="A361" s="956"/>
      <c r="B361" s="956"/>
      <c r="C361" s="956"/>
      <c r="D361" s="956"/>
      <c r="E361" s="956"/>
      <c r="F361" s="956"/>
      <c r="G361" s="956"/>
      <c r="H361" s="956"/>
      <c r="I361" s="956"/>
      <c r="J361" s="956"/>
      <c r="K361" s="956"/>
      <c r="L361" s="956"/>
      <c r="M361" s="956"/>
      <c r="N361" s="956"/>
      <c r="O361" s="956"/>
      <c r="P361" s="956"/>
    </row>
    <row r="362" spans="1:16" s="129" customFormat="1" ht="30.75" customHeight="1">
      <c r="A362" s="956"/>
      <c r="B362" s="956"/>
      <c r="C362" s="956"/>
      <c r="D362" s="956"/>
      <c r="E362" s="956"/>
      <c r="F362" s="956"/>
      <c r="G362" s="956"/>
      <c r="H362" s="956"/>
      <c r="I362" s="956"/>
      <c r="J362" s="956"/>
      <c r="K362" s="956"/>
      <c r="L362" s="956"/>
      <c r="M362" s="956"/>
      <c r="N362" s="956"/>
      <c r="O362" s="956"/>
      <c r="P362" s="956"/>
    </row>
    <row r="363" spans="1:16" s="129" customFormat="1" ht="30.75" customHeight="1">
      <c r="A363" s="956"/>
      <c r="B363" s="956"/>
      <c r="C363" s="956"/>
      <c r="D363" s="956"/>
      <c r="E363" s="956"/>
      <c r="F363" s="956"/>
      <c r="G363" s="956"/>
      <c r="H363" s="956"/>
      <c r="I363" s="956"/>
      <c r="J363" s="956"/>
      <c r="K363" s="956"/>
      <c r="L363" s="956"/>
      <c r="M363" s="956"/>
      <c r="N363" s="956"/>
      <c r="O363" s="956"/>
      <c r="P363" s="956"/>
    </row>
    <row r="364" spans="1:16" s="129" customFormat="1" ht="30.75" customHeight="1">
      <c r="A364" s="956"/>
      <c r="B364" s="956"/>
      <c r="C364" s="956"/>
      <c r="D364" s="956"/>
      <c r="E364" s="956"/>
      <c r="F364" s="956"/>
      <c r="G364" s="956"/>
      <c r="H364" s="956"/>
      <c r="I364" s="956"/>
      <c r="J364" s="956"/>
      <c r="K364" s="956"/>
      <c r="L364" s="956"/>
      <c r="M364" s="956"/>
      <c r="N364" s="956"/>
      <c r="O364" s="956"/>
      <c r="P364" s="956"/>
    </row>
    <row r="365" spans="1:16" s="129" customFormat="1" ht="30.75" customHeight="1">
      <c r="A365" s="956"/>
      <c r="B365" s="956"/>
      <c r="C365" s="956"/>
      <c r="D365" s="956"/>
      <c r="E365" s="956"/>
      <c r="F365" s="956"/>
      <c r="G365" s="956"/>
      <c r="H365" s="956"/>
      <c r="I365" s="956"/>
      <c r="J365" s="956"/>
      <c r="K365" s="956"/>
      <c r="L365" s="956"/>
      <c r="M365" s="956"/>
      <c r="N365" s="956"/>
      <c r="O365" s="956"/>
      <c r="P365" s="956"/>
    </row>
    <row r="366" spans="1:16" s="129" customFormat="1" ht="30.75" customHeight="1">
      <c r="A366" s="956"/>
      <c r="B366" s="956"/>
      <c r="C366" s="956"/>
      <c r="D366" s="956"/>
      <c r="E366" s="956"/>
      <c r="F366" s="956"/>
      <c r="G366" s="956"/>
      <c r="H366" s="956"/>
      <c r="I366" s="956"/>
      <c r="J366" s="956"/>
      <c r="K366" s="956"/>
      <c r="L366" s="956"/>
      <c r="M366" s="956"/>
      <c r="N366" s="956"/>
      <c r="O366" s="956"/>
      <c r="P366" s="956"/>
    </row>
    <row r="367" spans="1:16" s="129" customFormat="1" ht="30.75" customHeight="1">
      <c r="A367" s="956"/>
      <c r="B367" s="956"/>
      <c r="C367" s="956"/>
      <c r="D367" s="956"/>
      <c r="E367" s="956"/>
      <c r="F367" s="956"/>
      <c r="G367" s="956"/>
      <c r="H367" s="956"/>
      <c r="I367" s="956"/>
      <c r="J367" s="956"/>
      <c r="K367" s="956"/>
      <c r="L367" s="956"/>
      <c r="M367" s="956"/>
      <c r="N367" s="956"/>
      <c r="O367" s="956"/>
      <c r="P367" s="956"/>
    </row>
    <row r="368" spans="1:16" s="129" customFormat="1" ht="30.75" customHeight="1">
      <c r="A368" s="956"/>
      <c r="B368" s="956"/>
      <c r="C368" s="956"/>
      <c r="D368" s="956"/>
      <c r="E368" s="956"/>
      <c r="F368" s="956"/>
      <c r="G368" s="956"/>
      <c r="H368" s="956"/>
      <c r="I368" s="956"/>
      <c r="J368" s="956"/>
      <c r="K368" s="956"/>
      <c r="L368" s="956"/>
      <c r="M368" s="956"/>
      <c r="N368" s="956"/>
      <c r="O368" s="956"/>
      <c r="P368" s="956"/>
    </row>
    <row r="369" spans="1:16" s="129" customFormat="1" ht="30.75" customHeight="1">
      <c r="A369" s="956"/>
      <c r="B369" s="956"/>
      <c r="C369" s="956"/>
      <c r="D369" s="956"/>
      <c r="E369" s="956"/>
      <c r="F369" s="956"/>
      <c r="G369" s="956"/>
      <c r="H369" s="956"/>
      <c r="I369" s="956"/>
      <c r="J369" s="956"/>
      <c r="K369" s="956"/>
      <c r="L369" s="956"/>
      <c r="M369" s="956"/>
      <c r="N369" s="956"/>
      <c r="O369" s="956"/>
      <c r="P369" s="956"/>
    </row>
    <row r="370" spans="1:16" s="129" customFormat="1" ht="30.75" customHeight="1">
      <c r="A370" s="956"/>
      <c r="B370" s="956"/>
      <c r="C370" s="956"/>
      <c r="D370" s="956"/>
      <c r="E370" s="956"/>
      <c r="F370" s="956"/>
      <c r="G370" s="956"/>
      <c r="H370" s="956"/>
      <c r="I370" s="956"/>
      <c r="J370" s="956"/>
      <c r="K370" s="956"/>
      <c r="L370" s="956"/>
      <c r="M370" s="956"/>
      <c r="N370" s="956"/>
      <c r="O370" s="956"/>
      <c r="P370" s="956"/>
    </row>
    <row r="371" spans="1:16" s="129" customFormat="1" ht="30.75" customHeight="1">
      <c r="A371" s="956"/>
      <c r="B371" s="956"/>
      <c r="C371" s="956"/>
      <c r="D371" s="956"/>
      <c r="E371" s="956"/>
      <c r="F371" s="956"/>
      <c r="G371" s="956"/>
      <c r="H371" s="956"/>
      <c r="I371" s="956"/>
      <c r="J371" s="956"/>
      <c r="K371" s="956"/>
      <c r="L371" s="956"/>
      <c r="M371" s="956"/>
      <c r="N371" s="956"/>
      <c r="O371" s="956"/>
      <c r="P371" s="956"/>
    </row>
    <row r="372" spans="1:16" s="129" customFormat="1" ht="30.75" customHeight="1">
      <c r="A372" s="956"/>
      <c r="B372" s="956"/>
      <c r="C372" s="956"/>
      <c r="D372" s="956"/>
      <c r="E372" s="956"/>
      <c r="F372" s="956"/>
      <c r="G372" s="956"/>
      <c r="H372" s="956"/>
      <c r="I372" s="956"/>
      <c r="J372" s="956"/>
      <c r="K372" s="956"/>
      <c r="L372" s="956"/>
      <c r="M372" s="956"/>
      <c r="N372" s="956"/>
      <c r="O372" s="956"/>
      <c r="P372" s="956"/>
    </row>
    <row r="373" spans="1:16" s="129" customFormat="1" ht="30.75" customHeight="1">
      <c r="A373" s="956"/>
      <c r="B373" s="956"/>
      <c r="C373" s="956"/>
      <c r="D373" s="956"/>
      <c r="E373" s="956"/>
      <c r="F373" s="956"/>
      <c r="G373" s="956"/>
      <c r="H373" s="956"/>
      <c r="I373" s="956"/>
      <c r="J373" s="956"/>
      <c r="K373" s="956"/>
      <c r="L373" s="956"/>
      <c r="M373" s="956"/>
      <c r="N373" s="956"/>
      <c r="O373" s="956"/>
      <c r="P373" s="956"/>
    </row>
    <row r="374" spans="1:16" s="129" customFormat="1" ht="30.75" customHeight="1">
      <c r="A374" s="956"/>
      <c r="B374" s="956"/>
      <c r="C374" s="956"/>
      <c r="D374" s="956"/>
      <c r="E374" s="956"/>
      <c r="F374" s="956"/>
      <c r="G374" s="956"/>
      <c r="H374" s="956"/>
      <c r="I374" s="956"/>
      <c r="J374" s="956"/>
      <c r="K374" s="956"/>
      <c r="L374" s="956"/>
      <c r="M374" s="956"/>
      <c r="N374" s="956"/>
      <c r="O374" s="956"/>
      <c r="P374" s="956"/>
    </row>
    <row r="375" spans="1:16" s="129" customFormat="1" ht="30.75" customHeight="1">
      <c r="A375" s="956"/>
      <c r="B375" s="956"/>
      <c r="C375" s="956"/>
      <c r="D375" s="956"/>
      <c r="E375" s="956"/>
      <c r="F375" s="956"/>
      <c r="G375" s="956"/>
      <c r="H375" s="956"/>
      <c r="I375" s="956"/>
      <c r="J375" s="956"/>
      <c r="K375" s="956"/>
      <c r="L375" s="956"/>
      <c r="M375" s="956"/>
      <c r="N375" s="956"/>
      <c r="O375" s="956"/>
      <c r="P375" s="956"/>
    </row>
    <row r="376" spans="1:16" s="129" customFormat="1" ht="30.75" customHeight="1">
      <c r="A376" s="956"/>
      <c r="B376" s="956"/>
      <c r="C376" s="956"/>
      <c r="D376" s="956"/>
      <c r="E376" s="956"/>
      <c r="F376" s="956"/>
      <c r="G376" s="956"/>
      <c r="H376" s="956"/>
      <c r="I376" s="956"/>
      <c r="J376" s="956"/>
      <c r="K376" s="956"/>
      <c r="L376" s="956"/>
      <c r="M376" s="956"/>
      <c r="N376" s="956"/>
      <c r="O376" s="956"/>
      <c r="P376" s="956"/>
    </row>
    <row r="377" spans="1:16" s="129" customFormat="1" ht="30.75" customHeight="1">
      <c r="A377" s="956"/>
      <c r="B377" s="956"/>
      <c r="C377" s="956"/>
      <c r="D377" s="956"/>
      <c r="E377" s="956"/>
      <c r="F377" s="956"/>
      <c r="G377" s="956"/>
      <c r="H377" s="956"/>
      <c r="I377" s="956"/>
      <c r="J377" s="956"/>
      <c r="K377" s="956"/>
      <c r="L377" s="956"/>
      <c r="M377" s="956"/>
      <c r="N377" s="956"/>
      <c r="O377" s="956"/>
      <c r="P377" s="956"/>
    </row>
    <row r="378" spans="1:16" s="129" customFormat="1" ht="30.75" customHeight="1">
      <c r="A378" s="956"/>
      <c r="B378" s="956"/>
      <c r="C378" s="956"/>
      <c r="D378" s="956"/>
      <c r="E378" s="956"/>
      <c r="F378" s="956"/>
      <c r="G378" s="956"/>
      <c r="H378" s="956"/>
      <c r="I378" s="956"/>
      <c r="J378" s="956"/>
      <c r="K378" s="956"/>
      <c r="L378" s="956"/>
      <c r="M378" s="956"/>
      <c r="N378" s="956"/>
      <c r="O378" s="956"/>
      <c r="P378" s="956"/>
    </row>
    <row r="379" spans="1:16" s="129" customFormat="1" ht="30.75" customHeight="1">
      <c r="A379" s="956"/>
      <c r="B379" s="956"/>
      <c r="C379" s="956"/>
      <c r="D379" s="956"/>
      <c r="E379" s="956"/>
      <c r="F379" s="956"/>
      <c r="G379" s="956"/>
      <c r="H379" s="956"/>
      <c r="I379" s="956"/>
      <c r="J379" s="956"/>
      <c r="K379" s="956"/>
      <c r="L379" s="956"/>
      <c r="M379" s="956"/>
      <c r="N379" s="956"/>
      <c r="O379" s="956"/>
      <c r="P379" s="956"/>
    </row>
    <row r="380" spans="1:16" s="129" customFormat="1" ht="30.75" customHeight="1">
      <c r="A380" s="956"/>
      <c r="B380" s="956"/>
      <c r="C380" s="956"/>
      <c r="D380" s="956"/>
      <c r="E380" s="956"/>
      <c r="F380" s="956"/>
      <c r="G380" s="956"/>
      <c r="H380" s="956"/>
      <c r="I380" s="956"/>
      <c r="J380" s="956"/>
      <c r="K380" s="956"/>
      <c r="L380" s="956"/>
      <c r="M380" s="956"/>
      <c r="N380" s="956"/>
      <c r="O380" s="956"/>
      <c r="P380" s="956"/>
    </row>
    <row r="381" spans="1:16" s="129" customFormat="1" ht="30.75" customHeight="1">
      <c r="A381" s="956"/>
      <c r="B381" s="956"/>
      <c r="C381" s="956"/>
      <c r="D381" s="956"/>
      <c r="E381" s="956"/>
      <c r="F381" s="956"/>
      <c r="G381" s="956"/>
      <c r="H381" s="956"/>
      <c r="I381" s="956"/>
      <c r="J381" s="956"/>
      <c r="K381" s="956"/>
      <c r="L381" s="956"/>
      <c r="M381" s="956"/>
      <c r="N381" s="956"/>
      <c r="O381" s="956"/>
      <c r="P381" s="956"/>
    </row>
    <row r="382" spans="1:16" s="129" customFormat="1" ht="30.75" customHeight="1">
      <c r="A382" s="956"/>
      <c r="B382" s="956"/>
      <c r="C382" s="956"/>
      <c r="D382" s="956"/>
      <c r="E382" s="956"/>
      <c r="F382" s="956"/>
      <c r="G382" s="956"/>
      <c r="H382" s="956"/>
      <c r="I382" s="956"/>
      <c r="J382" s="956"/>
      <c r="K382" s="956"/>
      <c r="L382" s="956"/>
      <c r="M382" s="956"/>
      <c r="N382" s="956"/>
      <c r="O382" s="956"/>
      <c r="P382" s="956"/>
    </row>
    <row r="383" spans="1:16" s="129" customFormat="1" ht="30.75" customHeight="1">
      <c r="A383" s="956"/>
      <c r="B383" s="956"/>
      <c r="C383" s="956"/>
      <c r="D383" s="956"/>
      <c r="E383" s="956"/>
      <c r="F383" s="956"/>
      <c r="G383" s="956"/>
      <c r="H383" s="956"/>
      <c r="I383" s="956"/>
      <c r="J383" s="956"/>
      <c r="K383" s="956"/>
      <c r="L383" s="956"/>
      <c r="M383" s="956"/>
      <c r="N383" s="956"/>
      <c r="O383" s="956"/>
      <c r="P383" s="956"/>
    </row>
    <row r="384" spans="1:16" s="129" customFormat="1" ht="30.75" customHeight="1">
      <c r="A384" s="956"/>
      <c r="B384" s="956"/>
      <c r="C384" s="956"/>
      <c r="D384" s="956"/>
      <c r="E384" s="956"/>
      <c r="F384" s="956"/>
      <c r="G384" s="956"/>
      <c r="H384" s="956"/>
      <c r="I384" s="956"/>
      <c r="J384" s="956"/>
      <c r="K384" s="956"/>
      <c r="L384" s="956"/>
      <c r="M384" s="956"/>
      <c r="N384" s="956"/>
      <c r="O384" s="956"/>
      <c r="P384" s="956"/>
    </row>
    <row r="385" spans="1:16" s="129" customFormat="1" ht="30.75" customHeight="1">
      <c r="A385" s="956"/>
      <c r="B385" s="956"/>
      <c r="C385" s="956"/>
      <c r="D385" s="956"/>
      <c r="E385" s="956"/>
      <c r="F385" s="956"/>
      <c r="G385" s="956"/>
      <c r="H385" s="956"/>
      <c r="I385" s="956"/>
      <c r="J385" s="956"/>
      <c r="K385" s="956"/>
      <c r="L385" s="956"/>
      <c r="M385" s="956"/>
      <c r="N385" s="956"/>
      <c r="O385" s="956"/>
      <c r="P385" s="956"/>
    </row>
    <row r="386" spans="1:16" s="129" customFormat="1" ht="30.75" customHeight="1">
      <c r="A386" s="956"/>
      <c r="B386" s="956"/>
      <c r="C386" s="956"/>
      <c r="D386" s="956"/>
      <c r="E386" s="956"/>
      <c r="F386" s="956"/>
      <c r="G386" s="956"/>
      <c r="H386" s="956"/>
      <c r="I386" s="956"/>
      <c r="J386" s="956"/>
      <c r="K386" s="956"/>
      <c r="L386" s="956"/>
      <c r="M386" s="956"/>
      <c r="N386" s="956"/>
      <c r="O386" s="956"/>
      <c r="P386" s="956"/>
    </row>
    <row r="387" spans="1:16" s="129" customFormat="1" ht="30.75" customHeight="1">
      <c r="A387" s="956"/>
      <c r="B387" s="956"/>
      <c r="C387" s="956"/>
      <c r="D387" s="956"/>
      <c r="E387" s="956"/>
      <c r="F387" s="956"/>
      <c r="G387" s="956"/>
      <c r="H387" s="956"/>
      <c r="I387" s="956"/>
      <c r="J387" s="956"/>
      <c r="K387" s="956"/>
      <c r="L387" s="956"/>
      <c r="M387" s="956"/>
      <c r="N387" s="956"/>
      <c r="O387" s="956"/>
      <c r="P387" s="956"/>
    </row>
    <row r="388" spans="1:16" s="129" customFormat="1" ht="30.75" customHeight="1">
      <c r="A388" s="956"/>
      <c r="B388" s="956"/>
      <c r="C388" s="956"/>
      <c r="D388" s="956"/>
      <c r="E388" s="956"/>
      <c r="F388" s="956"/>
      <c r="G388" s="956"/>
      <c r="H388" s="956"/>
      <c r="I388" s="956"/>
      <c r="J388" s="956"/>
      <c r="K388" s="956"/>
      <c r="L388" s="956"/>
      <c r="M388" s="956"/>
      <c r="N388" s="956"/>
      <c r="O388" s="956"/>
      <c r="P388" s="956"/>
    </row>
    <row r="389" spans="1:16" s="129" customFormat="1" ht="30.75" customHeight="1">
      <c r="A389" s="956"/>
      <c r="B389" s="956"/>
      <c r="C389" s="956"/>
      <c r="D389" s="956"/>
      <c r="E389" s="956"/>
      <c r="F389" s="956"/>
      <c r="G389" s="956"/>
      <c r="H389" s="956"/>
      <c r="I389" s="956"/>
      <c r="J389" s="956"/>
      <c r="K389" s="956"/>
      <c r="L389" s="956"/>
      <c r="M389" s="956"/>
      <c r="N389" s="956"/>
      <c r="O389" s="956"/>
      <c r="P389" s="956"/>
    </row>
    <row r="390" spans="1:16" s="129" customFormat="1" ht="30.75" customHeight="1">
      <c r="A390" s="956"/>
      <c r="B390" s="956"/>
      <c r="C390" s="956"/>
      <c r="D390" s="956"/>
      <c r="E390" s="956"/>
      <c r="F390" s="956"/>
      <c r="G390" s="956"/>
      <c r="H390" s="956"/>
      <c r="I390" s="956"/>
      <c r="J390" s="956"/>
      <c r="K390" s="956"/>
      <c r="L390" s="956"/>
      <c r="M390" s="956"/>
      <c r="N390" s="956"/>
      <c r="O390" s="956"/>
      <c r="P390" s="956"/>
    </row>
    <row r="391" spans="1:16" s="129" customFormat="1" ht="30.75" customHeight="1">
      <c r="A391" s="956"/>
      <c r="B391" s="956"/>
      <c r="C391" s="956"/>
      <c r="D391" s="956"/>
      <c r="E391" s="956"/>
      <c r="F391" s="956"/>
      <c r="G391" s="956"/>
      <c r="H391" s="956"/>
      <c r="I391" s="956"/>
      <c r="J391" s="956"/>
      <c r="K391" s="956"/>
      <c r="L391" s="956"/>
      <c r="M391" s="956"/>
      <c r="N391" s="956"/>
      <c r="O391" s="956"/>
      <c r="P391" s="956"/>
    </row>
    <row r="392" spans="1:16" s="129" customFormat="1" ht="30.75" customHeight="1">
      <c r="A392" s="956"/>
      <c r="B392" s="956"/>
      <c r="C392" s="956"/>
      <c r="D392" s="956"/>
      <c r="E392" s="956"/>
      <c r="F392" s="956"/>
      <c r="G392" s="956"/>
      <c r="H392" s="956"/>
      <c r="I392" s="956"/>
      <c r="J392" s="956"/>
      <c r="K392" s="956"/>
      <c r="L392" s="956"/>
      <c r="M392" s="956"/>
      <c r="N392" s="956"/>
      <c r="O392" s="956"/>
      <c r="P392" s="956"/>
    </row>
    <row r="393" spans="1:16" s="129" customFormat="1" ht="30.75" customHeight="1">
      <c r="A393" s="956"/>
      <c r="B393" s="956"/>
      <c r="C393" s="956"/>
      <c r="D393" s="956"/>
      <c r="E393" s="956"/>
      <c r="F393" s="956"/>
      <c r="G393" s="956"/>
      <c r="H393" s="956"/>
      <c r="I393" s="956"/>
      <c r="J393" s="956"/>
      <c r="K393" s="956"/>
      <c r="L393" s="956"/>
      <c r="M393" s="956"/>
      <c r="N393" s="956"/>
      <c r="O393" s="956"/>
      <c r="P393" s="956"/>
    </row>
    <row r="394" spans="1:16" s="129" customFormat="1" ht="30.75" customHeight="1">
      <c r="A394" s="956"/>
      <c r="B394" s="956"/>
      <c r="C394" s="956"/>
      <c r="D394" s="956"/>
      <c r="E394" s="956"/>
      <c r="F394" s="956"/>
      <c r="G394" s="956"/>
      <c r="H394" s="956"/>
      <c r="I394" s="956"/>
      <c r="J394" s="956"/>
      <c r="K394" s="956"/>
      <c r="L394" s="956"/>
      <c r="M394" s="956"/>
      <c r="N394" s="956"/>
      <c r="O394" s="956"/>
      <c r="P394" s="956"/>
    </row>
    <row r="395" spans="1:16" s="129" customFormat="1" ht="30.75" customHeight="1">
      <c r="A395" s="956"/>
      <c r="B395" s="956"/>
      <c r="C395" s="956"/>
      <c r="D395" s="956"/>
      <c r="E395" s="956"/>
      <c r="F395" s="956"/>
      <c r="G395" s="956"/>
      <c r="H395" s="956"/>
      <c r="I395" s="956"/>
      <c r="J395" s="956"/>
      <c r="K395" s="956"/>
      <c r="L395" s="956"/>
      <c r="M395" s="956"/>
      <c r="N395" s="956"/>
      <c r="O395" s="956"/>
      <c r="P395" s="956"/>
    </row>
    <row r="396" spans="1:16" s="129" customFormat="1" ht="30.75" customHeight="1">
      <c r="A396" s="956"/>
      <c r="B396" s="956"/>
      <c r="C396" s="956"/>
      <c r="D396" s="956"/>
      <c r="E396" s="956"/>
      <c r="F396" s="956"/>
      <c r="G396" s="956"/>
      <c r="H396" s="956"/>
      <c r="I396" s="956"/>
      <c r="J396" s="956"/>
      <c r="K396" s="956"/>
      <c r="L396" s="956"/>
      <c r="M396" s="956"/>
      <c r="N396" s="956"/>
      <c r="O396" s="956"/>
      <c r="P396" s="956"/>
    </row>
    <row r="397" spans="1:16" s="129" customFormat="1" ht="30.75" customHeight="1">
      <c r="A397" s="956"/>
      <c r="B397" s="956"/>
      <c r="C397" s="956"/>
      <c r="D397" s="956"/>
      <c r="E397" s="956"/>
      <c r="F397" s="956"/>
      <c r="G397" s="956"/>
      <c r="H397" s="956"/>
      <c r="I397" s="956"/>
      <c r="J397" s="956"/>
      <c r="K397" s="956"/>
      <c r="L397" s="956"/>
      <c r="M397" s="956"/>
      <c r="N397" s="956"/>
      <c r="O397" s="956"/>
      <c r="P397" s="956"/>
    </row>
    <row r="398" spans="1:16" s="129" customFormat="1" ht="30.75" customHeight="1">
      <c r="A398" s="956"/>
      <c r="B398" s="956"/>
      <c r="C398" s="956"/>
      <c r="D398" s="956"/>
      <c r="E398" s="956"/>
      <c r="F398" s="956"/>
      <c r="G398" s="956"/>
      <c r="H398" s="956"/>
      <c r="I398" s="956"/>
      <c r="J398" s="956"/>
      <c r="K398" s="956"/>
      <c r="L398" s="956"/>
      <c r="M398" s="956"/>
      <c r="N398" s="956"/>
      <c r="O398" s="956"/>
      <c r="P398" s="956"/>
    </row>
    <row r="399" spans="1:16" s="129" customFormat="1" ht="30.75" customHeight="1">
      <c r="A399" s="956"/>
      <c r="B399" s="956"/>
      <c r="C399" s="956"/>
      <c r="D399" s="956"/>
      <c r="E399" s="956"/>
      <c r="F399" s="956"/>
      <c r="G399" s="956"/>
      <c r="H399" s="956"/>
      <c r="I399" s="956"/>
      <c r="J399" s="956"/>
      <c r="K399" s="956"/>
      <c r="L399" s="956"/>
      <c r="M399" s="956"/>
      <c r="N399" s="956"/>
      <c r="O399" s="956"/>
      <c r="P399" s="956"/>
    </row>
    <row r="400" spans="1:16" s="129" customFormat="1" ht="30.75" customHeight="1">
      <c r="A400" s="956"/>
      <c r="B400" s="956"/>
      <c r="C400" s="956"/>
      <c r="D400" s="956"/>
      <c r="E400" s="956"/>
      <c r="F400" s="956"/>
      <c r="G400" s="956"/>
      <c r="H400" s="956"/>
      <c r="I400" s="956"/>
      <c r="J400" s="956"/>
      <c r="K400" s="956"/>
      <c r="L400" s="956"/>
      <c r="M400" s="956"/>
      <c r="N400" s="956"/>
      <c r="O400" s="956"/>
      <c r="P400" s="956"/>
    </row>
    <row r="401" spans="1:16" s="129" customFormat="1" ht="30.75" customHeight="1">
      <c r="A401" s="956"/>
      <c r="B401" s="956"/>
      <c r="C401" s="956"/>
      <c r="D401" s="956"/>
      <c r="E401" s="956"/>
      <c r="F401" s="956"/>
      <c r="G401" s="956"/>
      <c r="H401" s="956"/>
      <c r="I401" s="956"/>
      <c r="J401" s="956"/>
      <c r="K401" s="956"/>
      <c r="L401" s="956"/>
      <c r="M401" s="956"/>
      <c r="N401" s="956"/>
      <c r="O401" s="956"/>
      <c r="P401" s="956"/>
    </row>
    <row r="402" spans="1:16" s="129" customFormat="1" ht="30.75" customHeight="1">
      <c r="A402" s="956"/>
      <c r="B402" s="956"/>
      <c r="C402" s="956"/>
      <c r="D402" s="956"/>
      <c r="E402" s="956"/>
      <c r="F402" s="956"/>
      <c r="G402" s="956"/>
      <c r="H402" s="956"/>
      <c r="I402" s="956"/>
      <c r="J402" s="956"/>
      <c r="K402" s="956"/>
      <c r="L402" s="956"/>
      <c r="M402" s="956"/>
      <c r="N402" s="956"/>
      <c r="O402" s="956"/>
      <c r="P402" s="956"/>
    </row>
    <row r="403" spans="1:16" s="129" customFormat="1" ht="30.75" customHeight="1">
      <c r="A403" s="956"/>
      <c r="B403" s="956"/>
      <c r="C403" s="956"/>
      <c r="D403" s="956"/>
      <c r="E403" s="956"/>
      <c r="F403" s="956"/>
      <c r="G403" s="956"/>
      <c r="H403" s="956"/>
      <c r="I403" s="956"/>
      <c r="J403" s="956"/>
      <c r="K403" s="956"/>
      <c r="L403" s="956"/>
      <c r="M403" s="956"/>
      <c r="N403" s="956"/>
      <c r="O403" s="956"/>
      <c r="P403" s="956"/>
    </row>
    <row r="404" spans="1:16" s="129" customFormat="1" ht="30.75" customHeight="1">
      <c r="A404" s="956"/>
      <c r="B404" s="956"/>
      <c r="C404" s="956"/>
      <c r="D404" s="956"/>
      <c r="E404" s="956"/>
      <c r="F404" s="956"/>
      <c r="G404" s="956"/>
      <c r="H404" s="956"/>
      <c r="I404" s="956"/>
      <c r="J404" s="956"/>
      <c r="K404" s="956"/>
      <c r="L404" s="956"/>
      <c r="M404" s="956"/>
      <c r="N404" s="956"/>
      <c r="O404" s="956"/>
      <c r="P404" s="956"/>
    </row>
    <row r="405" spans="1:16" s="129" customFormat="1" ht="30.75" customHeight="1">
      <c r="A405" s="956"/>
      <c r="B405" s="956"/>
      <c r="C405" s="956"/>
      <c r="D405" s="956"/>
      <c r="E405" s="956"/>
      <c r="F405" s="956"/>
      <c r="G405" s="956"/>
      <c r="H405" s="956"/>
      <c r="I405" s="956"/>
      <c r="J405" s="956"/>
      <c r="K405" s="956"/>
      <c r="L405" s="956"/>
      <c r="M405" s="956"/>
      <c r="N405" s="956"/>
      <c r="O405" s="956"/>
      <c r="P405" s="956"/>
    </row>
    <row r="406" spans="1:16" s="129" customFormat="1" ht="30.75" customHeight="1">
      <c r="A406" s="956"/>
      <c r="B406" s="956"/>
      <c r="C406" s="956"/>
      <c r="D406" s="956"/>
      <c r="E406" s="956"/>
      <c r="F406" s="956"/>
      <c r="G406" s="956"/>
      <c r="H406" s="956"/>
      <c r="I406" s="956"/>
      <c r="J406" s="956"/>
      <c r="K406" s="956"/>
      <c r="L406" s="956"/>
      <c r="M406" s="956"/>
      <c r="N406" s="956"/>
      <c r="O406" s="956"/>
      <c r="P406" s="956"/>
    </row>
    <row r="407" spans="1:16" s="129" customFormat="1" ht="30.75" customHeight="1">
      <c r="A407" s="956"/>
      <c r="B407" s="956"/>
      <c r="C407" s="956"/>
      <c r="D407" s="956"/>
      <c r="E407" s="956"/>
      <c r="F407" s="956"/>
      <c r="G407" s="956"/>
      <c r="H407" s="956"/>
      <c r="I407" s="956"/>
      <c r="J407" s="956"/>
      <c r="K407" s="956"/>
      <c r="L407" s="956"/>
      <c r="M407" s="956"/>
      <c r="N407" s="956"/>
      <c r="O407" s="956"/>
      <c r="P407" s="956"/>
    </row>
    <row r="408" spans="1:16" s="129" customFormat="1" ht="30.75" customHeight="1">
      <c r="A408" s="956"/>
      <c r="B408" s="956"/>
      <c r="C408" s="956"/>
      <c r="D408" s="956"/>
      <c r="E408" s="956"/>
      <c r="F408" s="956"/>
      <c r="G408" s="956"/>
      <c r="H408" s="956"/>
      <c r="I408" s="956"/>
      <c r="J408" s="956"/>
      <c r="K408" s="956"/>
      <c r="L408" s="956"/>
      <c r="M408" s="956"/>
      <c r="N408" s="956"/>
      <c r="O408" s="956"/>
      <c r="P408" s="956"/>
    </row>
    <row r="409" spans="1:16" s="129" customFormat="1" ht="30.75" customHeight="1">
      <c r="A409" s="956"/>
      <c r="B409" s="956"/>
      <c r="C409" s="956"/>
      <c r="D409" s="956"/>
      <c r="E409" s="956"/>
      <c r="F409" s="956"/>
      <c r="G409" s="956"/>
      <c r="H409" s="956"/>
      <c r="I409" s="956"/>
      <c r="J409" s="956"/>
      <c r="K409" s="956"/>
      <c r="L409" s="956"/>
      <c r="M409" s="956"/>
      <c r="N409" s="956"/>
      <c r="O409" s="956"/>
      <c r="P409" s="956"/>
    </row>
    <row r="410" spans="1:16" s="129" customFormat="1" ht="30.75" customHeight="1">
      <c r="A410" s="956"/>
      <c r="B410" s="956"/>
      <c r="C410" s="956"/>
      <c r="D410" s="956"/>
      <c r="E410" s="956"/>
      <c r="F410" s="956"/>
      <c r="G410" s="956"/>
      <c r="H410" s="956"/>
      <c r="I410" s="956"/>
      <c r="J410" s="956"/>
      <c r="K410" s="956"/>
      <c r="L410" s="956"/>
      <c r="M410" s="956"/>
      <c r="N410" s="956"/>
      <c r="O410" s="956"/>
      <c r="P410" s="956"/>
    </row>
    <row r="411" spans="1:16" s="129" customFormat="1" ht="30.75" customHeight="1">
      <c r="A411" s="956"/>
      <c r="B411" s="956"/>
      <c r="C411" s="956"/>
      <c r="D411" s="956"/>
      <c r="E411" s="956"/>
      <c r="F411" s="956"/>
      <c r="G411" s="956"/>
      <c r="H411" s="956"/>
      <c r="I411" s="956"/>
      <c r="J411" s="956"/>
      <c r="K411" s="956"/>
      <c r="L411" s="956"/>
      <c r="M411" s="956"/>
      <c r="N411" s="956"/>
      <c r="O411" s="956"/>
      <c r="P411" s="956"/>
    </row>
    <row r="412" spans="1:16" s="129" customFormat="1" ht="30.75" customHeight="1">
      <c r="A412" s="956"/>
      <c r="B412" s="956"/>
      <c r="C412" s="956"/>
      <c r="D412" s="956"/>
      <c r="E412" s="956"/>
      <c r="F412" s="956"/>
      <c r="G412" s="956"/>
      <c r="H412" s="956"/>
      <c r="I412" s="956"/>
      <c r="J412" s="956"/>
      <c r="K412" s="956"/>
      <c r="L412" s="956"/>
      <c r="M412" s="956"/>
      <c r="N412" s="956"/>
      <c r="O412" s="956"/>
      <c r="P412" s="956"/>
    </row>
    <row r="413" spans="1:16" s="129" customFormat="1" ht="30.75" customHeight="1">
      <c r="A413" s="956"/>
      <c r="B413" s="956"/>
      <c r="C413" s="956"/>
      <c r="D413" s="956"/>
      <c r="E413" s="956"/>
      <c r="F413" s="956"/>
      <c r="G413" s="956"/>
      <c r="H413" s="956"/>
      <c r="I413" s="956"/>
      <c r="J413" s="956"/>
      <c r="K413" s="956"/>
      <c r="L413" s="956"/>
      <c r="M413" s="956"/>
      <c r="N413" s="956"/>
      <c r="O413" s="956"/>
      <c r="P413" s="956"/>
    </row>
    <row r="414" spans="1:16" s="129" customFormat="1" ht="30.75" customHeight="1">
      <c r="A414" s="956"/>
      <c r="B414" s="956"/>
      <c r="C414" s="956"/>
      <c r="D414" s="956"/>
      <c r="E414" s="956"/>
      <c r="F414" s="956"/>
      <c r="G414" s="956"/>
      <c r="H414" s="956"/>
      <c r="I414" s="956"/>
      <c r="J414" s="956"/>
      <c r="K414" s="956"/>
      <c r="L414" s="956"/>
      <c r="M414" s="956"/>
      <c r="N414" s="956"/>
      <c r="O414" s="956"/>
      <c r="P414" s="956"/>
    </row>
    <row r="415" spans="1:16" s="129" customFormat="1" ht="30.75" customHeight="1">
      <c r="A415" s="956"/>
      <c r="B415" s="956"/>
      <c r="C415" s="956"/>
      <c r="D415" s="956"/>
      <c r="E415" s="956"/>
      <c r="F415" s="956"/>
      <c r="G415" s="956"/>
      <c r="H415" s="956"/>
      <c r="I415" s="956"/>
      <c r="J415" s="956"/>
      <c r="K415" s="956"/>
      <c r="L415" s="956"/>
      <c r="M415" s="956"/>
      <c r="N415" s="956"/>
      <c r="O415" s="956"/>
      <c r="P415" s="956"/>
    </row>
    <row r="416" spans="1:16" s="129" customFormat="1" ht="30.75" customHeight="1">
      <c r="A416" s="956"/>
      <c r="B416" s="956"/>
      <c r="C416" s="956"/>
      <c r="D416" s="956"/>
      <c r="E416" s="956"/>
      <c r="F416" s="956"/>
      <c r="G416" s="956"/>
      <c r="H416" s="956"/>
      <c r="I416" s="956"/>
      <c r="J416" s="956"/>
      <c r="K416" s="956"/>
      <c r="L416" s="956"/>
      <c r="M416" s="956"/>
      <c r="N416" s="956"/>
      <c r="O416" s="956"/>
      <c r="P416" s="956"/>
    </row>
    <row r="417" spans="1:16" s="129" customFormat="1" ht="30.75" customHeight="1">
      <c r="A417" s="956"/>
      <c r="B417" s="956"/>
      <c r="C417" s="956"/>
      <c r="D417" s="956"/>
      <c r="E417" s="956"/>
      <c r="F417" s="956"/>
      <c r="G417" s="956"/>
      <c r="H417" s="956"/>
      <c r="I417" s="956"/>
      <c r="J417" s="956"/>
      <c r="K417" s="956"/>
      <c r="L417" s="956"/>
      <c r="M417" s="956"/>
      <c r="N417" s="956"/>
      <c r="O417" s="956"/>
      <c r="P417" s="956"/>
    </row>
    <row r="418" spans="1:16" s="129" customFormat="1" ht="30.75" customHeight="1">
      <c r="A418" s="956"/>
      <c r="B418" s="956"/>
      <c r="C418" s="956"/>
      <c r="D418" s="956"/>
      <c r="E418" s="956"/>
      <c r="F418" s="956"/>
      <c r="G418" s="956"/>
      <c r="H418" s="956"/>
      <c r="I418" s="956"/>
      <c r="J418" s="956"/>
      <c r="K418" s="956"/>
      <c r="L418" s="956"/>
      <c r="M418" s="956"/>
      <c r="N418" s="956"/>
      <c r="O418" s="956"/>
      <c r="P418" s="956"/>
    </row>
    <row r="419" spans="1:16" s="129" customFormat="1" ht="30.75" customHeight="1">
      <c r="A419" s="956"/>
      <c r="B419" s="956"/>
      <c r="C419" s="956"/>
      <c r="D419" s="956"/>
      <c r="E419" s="956"/>
      <c r="F419" s="956"/>
      <c r="G419" s="956"/>
      <c r="H419" s="956"/>
      <c r="I419" s="956"/>
      <c r="J419" s="956"/>
      <c r="K419" s="956"/>
      <c r="L419" s="956"/>
      <c r="M419" s="956"/>
      <c r="N419" s="956"/>
      <c r="O419" s="956"/>
      <c r="P419" s="956"/>
    </row>
    <row r="420" spans="1:16" s="129" customFormat="1" ht="30.75" customHeight="1">
      <c r="A420" s="956"/>
      <c r="B420" s="956"/>
      <c r="C420" s="956"/>
      <c r="D420" s="956"/>
      <c r="E420" s="956"/>
      <c r="F420" s="956"/>
      <c r="G420" s="956"/>
      <c r="H420" s="956"/>
      <c r="I420" s="956"/>
      <c r="J420" s="956"/>
      <c r="K420" s="956"/>
      <c r="L420" s="956"/>
      <c r="M420" s="956"/>
      <c r="N420" s="956"/>
      <c r="O420" s="956"/>
      <c r="P420" s="956"/>
    </row>
    <row r="421" spans="1:16" s="129" customFormat="1" ht="30.75" customHeight="1">
      <c r="A421" s="956"/>
      <c r="B421" s="956"/>
      <c r="C421" s="956"/>
      <c r="D421" s="956"/>
      <c r="E421" s="956"/>
      <c r="F421" s="956"/>
      <c r="G421" s="956"/>
      <c r="H421" s="956"/>
      <c r="I421" s="956"/>
      <c r="J421" s="956"/>
      <c r="K421" s="956"/>
      <c r="L421" s="956"/>
      <c r="M421" s="956"/>
      <c r="N421" s="956"/>
      <c r="O421" s="956"/>
      <c r="P421" s="956"/>
    </row>
    <row r="422" spans="1:16" s="129" customFormat="1" ht="30.75" customHeight="1">
      <c r="A422" s="956"/>
      <c r="B422" s="956"/>
      <c r="C422" s="956"/>
      <c r="D422" s="956"/>
      <c r="E422" s="956"/>
      <c r="F422" s="956"/>
      <c r="G422" s="956"/>
      <c r="H422" s="956"/>
      <c r="I422" s="956"/>
      <c r="J422" s="956"/>
      <c r="K422" s="956"/>
      <c r="L422" s="956"/>
      <c r="M422" s="956"/>
      <c r="N422" s="956"/>
      <c r="O422" s="956"/>
      <c r="P422" s="956"/>
    </row>
    <row r="423" spans="1:16" s="129" customFormat="1" ht="30.75" customHeight="1">
      <c r="A423" s="956"/>
      <c r="B423" s="956"/>
      <c r="C423" s="956"/>
      <c r="D423" s="956"/>
      <c r="E423" s="956"/>
      <c r="F423" s="956"/>
      <c r="G423" s="956"/>
      <c r="H423" s="956"/>
      <c r="I423" s="956"/>
      <c r="J423" s="956"/>
      <c r="K423" s="956"/>
      <c r="L423" s="956"/>
      <c r="M423" s="956"/>
      <c r="N423" s="956"/>
      <c r="O423" s="956"/>
      <c r="P423" s="956"/>
    </row>
    <row r="424" spans="1:16" s="129" customFormat="1" ht="30.75" customHeight="1">
      <c r="A424" s="956"/>
      <c r="B424" s="956"/>
      <c r="C424" s="956"/>
      <c r="D424" s="956"/>
      <c r="E424" s="956"/>
      <c r="F424" s="956"/>
      <c r="G424" s="956"/>
      <c r="H424" s="956"/>
      <c r="I424" s="956"/>
      <c r="J424" s="956"/>
      <c r="K424" s="956"/>
      <c r="L424" s="956"/>
      <c r="M424" s="956"/>
      <c r="N424" s="956"/>
      <c r="O424" s="956"/>
      <c r="P424" s="956"/>
    </row>
    <row r="425" spans="1:16" s="129" customFormat="1" ht="30.75" customHeight="1">
      <c r="A425" s="956"/>
      <c r="B425" s="956"/>
      <c r="C425" s="956"/>
      <c r="D425" s="956"/>
      <c r="E425" s="956"/>
      <c r="F425" s="956"/>
      <c r="G425" s="956"/>
      <c r="H425" s="956"/>
      <c r="I425" s="956"/>
      <c r="J425" s="956"/>
      <c r="K425" s="956"/>
      <c r="L425" s="956"/>
      <c r="M425" s="956"/>
      <c r="N425" s="956"/>
      <c r="O425" s="956"/>
      <c r="P425" s="956"/>
    </row>
    <row r="426" spans="1:16" s="129" customFormat="1" ht="30.75" customHeight="1">
      <c r="A426" s="956"/>
      <c r="B426" s="956"/>
      <c r="C426" s="956"/>
      <c r="D426" s="956"/>
      <c r="E426" s="956"/>
      <c r="F426" s="956"/>
      <c r="G426" s="956"/>
      <c r="H426" s="956"/>
      <c r="I426" s="956"/>
      <c r="J426" s="956"/>
      <c r="K426" s="956"/>
      <c r="L426" s="956"/>
      <c r="M426" s="956"/>
      <c r="N426" s="956"/>
      <c r="O426" s="956"/>
      <c r="P426" s="956"/>
    </row>
    <row r="427" spans="1:16" s="129" customFormat="1" ht="30.75" customHeight="1">
      <c r="A427" s="956"/>
      <c r="B427" s="956"/>
      <c r="C427" s="956"/>
      <c r="D427" s="956"/>
      <c r="E427" s="956"/>
      <c r="F427" s="956"/>
      <c r="G427" s="956"/>
      <c r="H427" s="956"/>
      <c r="I427" s="956"/>
      <c r="J427" s="956"/>
      <c r="K427" s="956"/>
      <c r="L427" s="956"/>
      <c r="M427" s="956"/>
      <c r="N427" s="956"/>
      <c r="O427" s="956"/>
      <c r="P427" s="956"/>
    </row>
    <row r="428" spans="1:16" s="129" customFormat="1" ht="30.75" customHeight="1">
      <c r="A428" s="956"/>
      <c r="B428" s="956"/>
      <c r="C428" s="956"/>
      <c r="D428" s="956"/>
      <c r="E428" s="956"/>
      <c r="F428" s="956"/>
      <c r="G428" s="956"/>
      <c r="H428" s="956"/>
      <c r="I428" s="956"/>
      <c r="J428" s="956"/>
      <c r="K428" s="956"/>
      <c r="L428" s="956"/>
      <c r="M428" s="956"/>
      <c r="N428" s="956"/>
      <c r="O428" s="956"/>
      <c r="P428" s="956"/>
    </row>
    <row r="429" spans="1:16" s="129" customFormat="1" ht="30.75" customHeight="1">
      <c r="A429" s="956"/>
      <c r="B429" s="956"/>
      <c r="C429" s="956"/>
      <c r="D429" s="956"/>
      <c r="E429" s="956"/>
      <c r="F429" s="956"/>
      <c r="G429" s="956"/>
      <c r="H429" s="956"/>
      <c r="I429" s="956"/>
      <c r="J429" s="956"/>
      <c r="K429" s="956"/>
      <c r="L429" s="956"/>
      <c r="M429" s="956"/>
      <c r="N429" s="956"/>
      <c r="O429" s="956"/>
      <c r="P429" s="956"/>
    </row>
    <row r="430" spans="1:16" s="129" customFormat="1" ht="30.75" customHeight="1">
      <c r="A430" s="956"/>
      <c r="B430" s="956"/>
      <c r="C430" s="956"/>
      <c r="D430" s="956"/>
      <c r="E430" s="956"/>
      <c r="F430" s="956"/>
      <c r="G430" s="956"/>
      <c r="H430" s="956"/>
      <c r="I430" s="956"/>
      <c r="J430" s="956"/>
      <c r="K430" s="956"/>
      <c r="L430" s="956"/>
      <c r="M430" s="956"/>
      <c r="N430" s="956"/>
      <c r="O430" s="956"/>
      <c r="P430" s="956"/>
    </row>
    <row r="431" spans="1:16" s="129" customFormat="1" ht="30.75" customHeight="1">
      <c r="A431" s="956"/>
      <c r="B431" s="956"/>
      <c r="C431" s="956"/>
      <c r="D431" s="956"/>
      <c r="E431" s="956"/>
      <c r="F431" s="956"/>
      <c r="G431" s="956"/>
      <c r="H431" s="956"/>
      <c r="I431" s="956"/>
      <c r="J431" s="956"/>
      <c r="K431" s="956"/>
      <c r="L431" s="956"/>
      <c r="M431" s="956"/>
      <c r="N431" s="956"/>
      <c r="O431" s="956"/>
      <c r="P431" s="956"/>
    </row>
    <row r="432" spans="1:16" s="129" customFormat="1" ht="30.75" customHeight="1">
      <c r="A432" s="956"/>
      <c r="B432" s="956"/>
      <c r="C432" s="956"/>
      <c r="D432" s="956"/>
      <c r="E432" s="956"/>
      <c r="F432" s="956"/>
      <c r="G432" s="956"/>
      <c r="H432" s="956"/>
      <c r="I432" s="956"/>
      <c r="J432" s="956"/>
      <c r="K432" s="956"/>
      <c r="L432" s="956"/>
      <c r="M432" s="956"/>
      <c r="N432" s="956"/>
      <c r="O432" s="956"/>
      <c r="P432" s="956"/>
    </row>
    <row r="433" spans="1:16" s="129" customFormat="1" ht="30.75" customHeight="1">
      <c r="A433" s="956"/>
      <c r="B433" s="956"/>
      <c r="C433" s="956"/>
      <c r="D433" s="956"/>
      <c r="E433" s="956"/>
      <c r="F433" s="956"/>
      <c r="G433" s="956"/>
      <c r="H433" s="956"/>
      <c r="I433" s="956"/>
      <c r="J433" s="956"/>
      <c r="K433" s="956"/>
      <c r="L433" s="956"/>
      <c r="M433" s="956"/>
      <c r="N433" s="956"/>
      <c r="O433" s="956"/>
      <c r="P433" s="956"/>
    </row>
    <row r="434" spans="1:16" s="129" customFormat="1" ht="30.75" customHeight="1">
      <c r="A434" s="956"/>
      <c r="B434" s="956"/>
      <c r="C434" s="956"/>
      <c r="D434" s="956"/>
      <c r="E434" s="956"/>
      <c r="F434" s="956"/>
      <c r="G434" s="956"/>
      <c r="H434" s="956"/>
      <c r="I434" s="956"/>
      <c r="J434" s="956"/>
      <c r="K434" s="956"/>
      <c r="L434" s="956"/>
      <c r="M434" s="956"/>
      <c r="N434" s="956"/>
      <c r="O434" s="956"/>
      <c r="P434" s="956"/>
    </row>
    <row r="435" spans="1:16" s="129" customFormat="1" ht="30.75" customHeight="1">
      <c r="A435" s="956"/>
      <c r="B435" s="956"/>
      <c r="C435" s="956"/>
      <c r="D435" s="956"/>
      <c r="E435" s="956"/>
      <c r="F435" s="956"/>
      <c r="G435" s="956"/>
      <c r="H435" s="956"/>
      <c r="I435" s="956"/>
      <c r="J435" s="956"/>
      <c r="K435" s="956"/>
      <c r="L435" s="956"/>
      <c r="M435" s="956"/>
      <c r="N435" s="956"/>
      <c r="O435" s="956"/>
      <c r="P435" s="956"/>
    </row>
    <row r="436" spans="1:16" s="129" customFormat="1" ht="30.75" customHeight="1">
      <c r="A436" s="956"/>
      <c r="B436" s="956"/>
      <c r="C436" s="956"/>
      <c r="D436" s="956"/>
      <c r="E436" s="956"/>
      <c r="F436" s="956"/>
      <c r="G436" s="956"/>
      <c r="H436" s="956"/>
      <c r="I436" s="956"/>
      <c r="J436" s="956"/>
      <c r="K436" s="956"/>
      <c r="L436" s="956"/>
      <c r="M436" s="956"/>
      <c r="N436" s="956"/>
      <c r="O436" s="956"/>
      <c r="P436" s="956"/>
    </row>
    <row r="437" spans="1:16" s="129" customFormat="1" ht="30.75" customHeight="1">
      <c r="A437" s="956"/>
      <c r="B437" s="956"/>
      <c r="C437" s="956"/>
      <c r="D437" s="956"/>
      <c r="E437" s="956"/>
      <c r="F437" s="956"/>
      <c r="G437" s="956"/>
      <c r="H437" s="956"/>
      <c r="I437" s="956"/>
      <c r="J437" s="956"/>
      <c r="K437" s="956"/>
      <c r="L437" s="956"/>
      <c r="M437" s="956"/>
      <c r="N437" s="956"/>
      <c r="O437" s="956"/>
      <c r="P437" s="956"/>
    </row>
    <row r="438" spans="1:16" s="129" customFormat="1" ht="30.75" customHeight="1">
      <c r="A438" s="956"/>
      <c r="B438" s="956"/>
      <c r="C438" s="956"/>
      <c r="D438" s="956"/>
      <c r="E438" s="956"/>
      <c r="F438" s="956"/>
      <c r="G438" s="956"/>
      <c r="H438" s="956"/>
      <c r="I438" s="956"/>
      <c r="J438" s="956"/>
      <c r="K438" s="956"/>
      <c r="L438" s="956"/>
      <c r="M438" s="956"/>
      <c r="N438" s="956"/>
      <c r="O438" s="956"/>
      <c r="P438" s="956"/>
    </row>
    <row r="439" spans="1:16" s="129" customFormat="1" ht="30.75" customHeight="1">
      <c r="A439" s="956"/>
      <c r="B439" s="956"/>
      <c r="C439" s="956"/>
      <c r="D439" s="956"/>
      <c r="E439" s="956"/>
      <c r="F439" s="956"/>
      <c r="G439" s="956"/>
      <c r="H439" s="956"/>
      <c r="I439" s="956"/>
      <c r="J439" s="956"/>
      <c r="K439" s="956"/>
      <c r="L439" s="956"/>
      <c r="M439" s="956"/>
      <c r="N439" s="956"/>
      <c r="O439" s="956"/>
      <c r="P439" s="956"/>
    </row>
    <row r="440" spans="1:16" s="129" customFormat="1" ht="30.75" customHeight="1">
      <c r="A440" s="956"/>
      <c r="B440" s="956"/>
      <c r="C440" s="956"/>
      <c r="D440" s="956"/>
      <c r="E440" s="956"/>
      <c r="F440" s="956"/>
      <c r="G440" s="956"/>
      <c r="H440" s="956"/>
      <c r="I440" s="956"/>
      <c r="J440" s="956"/>
      <c r="K440" s="956"/>
      <c r="L440" s="956"/>
      <c r="M440" s="956"/>
      <c r="N440" s="956"/>
      <c r="O440" s="956"/>
      <c r="P440" s="956"/>
    </row>
    <row r="441" spans="1:16" s="129" customFormat="1" ht="30.75" customHeight="1">
      <c r="A441" s="956"/>
      <c r="B441" s="956"/>
      <c r="C441" s="956"/>
      <c r="D441" s="956"/>
      <c r="E441" s="956"/>
      <c r="F441" s="956"/>
      <c r="G441" s="956"/>
      <c r="H441" s="956"/>
      <c r="I441" s="956"/>
      <c r="J441" s="956"/>
      <c r="K441" s="956"/>
      <c r="L441" s="956"/>
      <c r="M441" s="956"/>
      <c r="N441" s="956"/>
      <c r="O441" s="956"/>
      <c r="P441" s="956"/>
    </row>
    <row r="442" spans="1:16" s="129" customFormat="1" ht="30.75" customHeight="1">
      <c r="A442" s="956"/>
      <c r="B442" s="956"/>
      <c r="C442" s="956"/>
      <c r="D442" s="956"/>
      <c r="E442" s="956"/>
      <c r="F442" s="956"/>
      <c r="G442" s="956"/>
      <c r="H442" s="956"/>
      <c r="I442" s="956"/>
      <c r="J442" s="956"/>
      <c r="K442" s="956"/>
      <c r="L442" s="956"/>
      <c r="M442" s="956"/>
      <c r="N442" s="956"/>
      <c r="O442" s="956"/>
      <c r="P442" s="956"/>
    </row>
    <row r="443" spans="1:16" s="129" customFormat="1" ht="30.75" customHeight="1">
      <c r="A443" s="956"/>
      <c r="B443" s="956"/>
      <c r="C443" s="956"/>
      <c r="D443" s="956"/>
      <c r="E443" s="956"/>
      <c r="F443" s="956"/>
      <c r="G443" s="956"/>
      <c r="H443" s="956"/>
      <c r="I443" s="956"/>
      <c r="J443" s="956"/>
      <c r="K443" s="956"/>
      <c r="L443" s="956"/>
      <c r="M443" s="956"/>
      <c r="N443" s="956"/>
      <c r="O443" s="956"/>
      <c r="P443" s="956"/>
    </row>
    <row r="444" spans="1:16" s="129" customFormat="1" ht="30.75" customHeight="1">
      <c r="A444" s="956"/>
      <c r="B444" s="956"/>
      <c r="C444" s="956"/>
      <c r="D444" s="956"/>
      <c r="E444" s="956"/>
      <c r="F444" s="956"/>
      <c r="G444" s="956"/>
      <c r="H444" s="956"/>
      <c r="I444" s="956"/>
      <c r="J444" s="956"/>
      <c r="K444" s="956"/>
      <c r="L444" s="956"/>
      <c r="M444" s="956"/>
      <c r="N444" s="956"/>
      <c r="O444" s="956"/>
      <c r="P444" s="956"/>
    </row>
    <row r="445" spans="1:16" s="129" customFormat="1" ht="30.75" customHeight="1">
      <c r="A445" s="956"/>
      <c r="B445" s="956"/>
      <c r="C445" s="956"/>
      <c r="D445" s="956"/>
      <c r="E445" s="956"/>
      <c r="F445" s="956"/>
      <c r="G445" s="956"/>
      <c r="H445" s="956"/>
      <c r="I445" s="956"/>
      <c r="J445" s="956"/>
      <c r="K445" s="956"/>
      <c r="L445" s="956"/>
      <c r="M445" s="956"/>
      <c r="N445" s="956"/>
      <c r="O445" s="956"/>
      <c r="P445" s="956"/>
    </row>
    <row r="446" spans="1:16" s="129" customFormat="1" ht="30.75" customHeight="1">
      <c r="A446" s="956"/>
      <c r="B446" s="956"/>
      <c r="C446" s="956"/>
      <c r="D446" s="956"/>
      <c r="E446" s="956"/>
      <c r="F446" s="956"/>
      <c r="G446" s="956"/>
      <c r="H446" s="956"/>
      <c r="I446" s="956"/>
      <c r="J446" s="956"/>
      <c r="K446" s="956"/>
      <c r="L446" s="956"/>
      <c r="M446" s="956"/>
      <c r="N446" s="956"/>
      <c r="O446" s="956"/>
      <c r="P446" s="956"/>
    </row>
    <row r="447" spans="1:16" s="129" customFormat="1" ht="30.75" customHeight="1">
      <c r="A447" s="956"/>
      <c r="B447" s="956"/>
      <c r="C447" s="956"/>
      <c r="D447" s="956"/>
      <c r="E447" s="956"/>
      <c r="F447" s="956"/>
      <c r="G447" s="956"/>
      <c r="H447" s="956"/>
      <c r="I447" s="956"/>
      <c r="J447" s="956"/>
      <c r="K447" s="956"/>
      <c r="L447" s="956"/>
      <c r="M447" s="956"/>
      <c r="N447" s="956"/>
      <c r="O447" s="956"/>
      <c r="P447" s="956"/>
    </row>
    <row r="448" spans="1:16" s="129" customFormat="1" ht="30.75" customHeight="1">
      <c r="A448" s="956"/>
      <c r="B448" s="956"/>
      <c r="C448" s="956"/>
      <c r="D448" s="956"/>
      <c r="E448" s="956"/>
      <c r="F448" s="956"/>
      <c r="G448" s="956"/>
      <c r="H448" s="956"/>
      <c r="I448" s="956"/>
      <c r="J448" s="956"/>
      <c r="K448" s="956"/>
      <c r="L448" s="956"/>
      <c r="M448" s="956"/>
      <c r="N448" s="956"/>
      <c r="O448" s="956"/>
      <c r="P448" s="956"/>
    </row>
    <row r="449" spans="1:16" s="129" customFormat="1" ht="30.75" customHeight="1">
      <c r="A449" s="956"/>
      <c r="B449" s="956"/>
      <c r="C449" s="956"/>
      <c r="D449" s="956"/>
      <c r="E449" s="956"/>
      <c r="F449" s="956"/>
      <c r="G449" s="956"/>
      <c r="H449" s="956"/>
      <c r="I449" s="956"/>
      <c r="J449" s="956"/>
      <c r="K449" s="956"/>
      <c r="L449" s="956"/>
      <c r="M449" s="956"/>
      <c r="N449" s="956"/>
      <c r="O449" s="956"/>
      <c r="P449" s="956"/>
    </row>
    <row r="450" spans="1:16" s="129" customFormat="1" ht="30.75" customHeight="1">
      <c r="A450" s="956"/>
      <c r="B450" s="956"/>
      <c r="C450" s="956"/>
      <c r="D450" s="956"/>
      <c r="E450" s="956"/>
      <c r="F450" s="956"/>
      <c r="G450" s="956"/>
      <c r="H450" s="956"/>
      <c r="I450" s="956"/>
      <c r="J450" s="956"/>
      <c r="K450" s="956"/>
      <c r="L450" s="956"/>
      <c r="M450" s="956"/>
      <c r="N450" s="956"/>
      <c r="O450" s="956"/>
      <c r="P450" s="956"/>
    </row>
    <row r="451" spans="1:16" s="129" customFormat="1" ht="30.75" customHeight="1">
      <c r="A451" s="956"/>
      <c r="B451" s="956"/>
      <c r="C451" s="956"/>
      <c r="D451" s="956"/>
      <c r="E451" s="956"/>
      <c r="F451" s="956"/>
      <c r="G451" s="956"/>
      <c r="H451" s="956"/>
      <c r="I451" s="956"/>
      <c r="J451" s="956"/>
      <c r="K451" s="956"/>
      <c r="L451" s="956"/>
      <c r="M451" s="956"/>
      <c r="N451" s="956"/>
      <c r="O451" s="956"/>
      <c r="P451" s="956"/>
    </row>
    <row r="452" spans="1:16" s="129" customFormat="1" ht="30.75" customHeight="1">
      <c r="A452" s="956"/>
      <c r="B452" s="956"/>
      <c r="C452" s="956"/>
      <c r="D452" s="956"/>
      <c r="E452" s="956"/>
      <c r="F452" s="956"/>
      <c r="G452" s="956"/>
      <c r="H452" s="956"/>
      <c r="I452" s="956"/>
      <c r="J452" s="956"/>
      <c r="K452" s="956"/>
      <c r="L452" s="956"/>
      <c r="M452" s="956"/>
      <c r="N452" s="956"/>
      <c r="O452" s="956"/>
      <c r="P452" s="956"/>
    </row>
    <row r="453" spans="1:16" s="129" customFormat="1" ht="30.75" customHeight="1">
      <c r="A453" s="956"/>
      <c r="B453" s="956"/>
      <c r="C453" s="956"/>
      <c r="D453" s="956"/>
      <c r="E453" s="956"/>
      <c r="F453" s="956"/>
      <c r="G453" s="956"/>
      <c r="H453" s="956"/>
      <c r="I453" s="956"/>
      <c r="J453" s="956"/>
      <c r="K453" s="956"/>
      <c r="L453" s="956"/>
      <c r="M453" s="956"/>
      <c r="N453" s="956"/>
      <c r="O453" s="956"/>
      <c r="P453" s="956"/>
    </row>
    <row r="454" spans="1:16" s="129" customFormat="1" ht="30.75" customHeight="1">
      <c r="A454" s="956"/>
      <c r="B454" s="956"/>
      <c r="C454" s="956"/>
      <c r="D454" s="956"/>
      <c r="E454" s="956"/>
      <c r="F454" s="956"/>
      <c r="G454" s="956"/>
      <c r="H454" s="956"/>
      <c r="I454" s="956"/>
      <c r="J454" s="956"/>
      <c r="K454" s="956"/>
      <c r="L454" s="956"/>
      <c r="M454" s="956"/>
      <c r="N454" s="956"/>
      <c r="O454" s="956"/>
      <c r="P454" s="956"/>
    </row>
    <row r="455" spans="1:16" s="129" customFormat="1" ht="30.75" customHeight="1">
      <c r="A455" s="956"/>
      <c r="B455" s="956"/>
      <c r="C455" s="956"/>
      <c r="D455" s="956"/>
      <c r="E455" s="956"/>
      <c r="F455" s="956"/>
      <c r="G455" s="956"/>
      <c r="H455" s="956"/>
      <c r="I455" s="956"/>
      <c r="J455" s="956"/>
      <c r="K455" s="956"/>
      <c r="L455" s="956"/>
      <c r="M455" s="956"/>
      <c r="N455" s="956"/>
      <c r="O455" s="956"/>
      <c r="P455" s="956"/>
    </row>
    <row r="456" spans="1:16" s="129" customFormat="1" ht="30.75" customHeight="1">
      <c r="A456" s="956"/>
      <c r="B456" s="956"/>
      <c r="C456" s="956"/>
      <c r="D456" s="956"/>
      <c r="E456" s="956"/>
      <c r="F456" s="956"/>
      <c r="G456" s="956"/>
      <c r="H456" s="956"/>
      <c r="I456" s="956"/>
      <c r="J456" s="956"/>
      <c r="K456" s="956"/>
      <c r="L456" s="956"/>
      <c r="M456" s="956"/>
      <c r="N456" s="956"/>
      <c r="O456" s="956"/>
      <c r="P456" s="956"/>
    </row>
    <row r="457" spans="1:16" s="129" customFormat="1" ht="30.75" customHeight="1">
      <c r="A457" s="956"/>
      <c r="B457" s="956"/>
      <c r="C457" s="956"/>
      <c r="D457" s="956"/>
      <c r="E457" s="956"/>
      <c r="F457" s="956"/>
      <c r="G457" s="956"/>
      <c r="H457" s="956"/>
      <c r="I457" s="956"/>
      <c r="J457" s="956"/>
      <c r="K457" s="956"/>
      <c r="L457" s="956"/>
      <c r="M457" s="956"/>
      <c r="N457" s="956"/>
      <c r="O457" s="956"/>
      <c r="P457" s="956"/>
    </row>
    <row r="458" spans="1:16" s="129" customFormat="1" ht="30.75" customHeight="1">
      <c r="A458" s="956"/>
      <c r="B458" s="956"/>
      <c r="C458" s="956"/>
      <c r="D458" s="956"/>
      <c r="E458" s="956"/>
      <c r="F458" s="956"/>
      <c r="G458" s="956"/>
      <c r="H458" s="956"/>
      <c r="I458" s="956"/>
      <c r="J458" s="956"/>
      <c r="K458" s="956"/>
      <c r="L458" s="956"/>
      <c r="M458" s="956"/>
      <c r="N458" s="956"/>
      <c r="O458" s="956"/>
      <c r="P458" s="956"/>
    </row>
    <row r="459" spans="1:16" s="129" customFormat="1" ht="30.75" customHeight="1">
      <c r="A459" s="956"/>
      <c r="B459" s="956"/>
      <c r="C459" s="956"/>
      <c r="D459" s="956"/>
      <c r="E459" s="956"/>
      <c r="F459" s="956"/>
      <c r="G459" s="956"/>
      <c r="H459" s="956"/>
      <c r="I459" s="956"/>
      <c r="J459" s="956"/>
      <c r="K459" s="956"/>
      <c r="L459" s="956"/>
      <c r="M459" s="956"/>
      <c r="N459" s="956"/>
      <c r="O459" s="956"/>
      <c r="P459" s="956"/>
    </row>
    <row r="460" spans="1:16" s="129" customFormat="1" ht="30.75" customHeight="1">
      <c r="A460" s="956"/>
      <c r="B460" s="956"/>
      <c r="C460" s="956"/>
      <c r="D460" s="956"/>
      <c r="E460" s="956"/>
      <c r="F460" s="956"/>
      <c r="G460" s="956"/>
      <c r="H460" s="956"/>
      <c r="I460" s="956"/>
      <c r="J460" s="956"/>
      <c r="K460" s="956"/>
      <c r="L460" s="956"/>
      <c r="M460" s="956"/>
      <c r="N460" s="956"/>
      <c r="O460" s="956"/>
      <c r="P460" s="956"/>
    </row>
    <row r="461" spans="1:16" s="129" customFormat="1" ht="30.75" customHeight="1">
      <c r="A461" s="956"/>
      <c r="B461" s="956"/>
      <c r="C461" s="956"/>
      <c r="D461" s="956"/>
      <c r="E461" s="956"/>
      <c r="F461" s="956"/>
      <c r="G461" s="956"/>
      <c r="H461" s="956"/>
      <c r="I461" s="956"/>
      <c r="J461" s="956"/>
      <c r="K461" s="956"/>
      <c r="L461" s="956"/>
      <c r="M461" s="956"/>
      <c r="N461" s="956"/>
      <c r="O461" s="956"/>
      <c r="P461" s="956"/>
    </row>
    <row r="462" spans="1:16" s="129" customFormat="1" ht="30.75" customHeight="1">
      <c r="A462" s="956"/>
      <c r="B462" s="956"/>
      <c r="C462" s="956"/>
      <c r="D462" s="956"/>
      <c r="E462" s="956"/>
      <c r="F462" s="956"/>
      <c r="G462" s="956"/>
      <c r="H462" s="956"/>
      <c r="I462" s="956"/>
      <c r="J462" s="956"/>
      <c r="K462" s="956"/>
      <c r="L462" s="956"/>
      <c r="M462" s="956"/>
      <c r="N462" s="956"/>
      <c r="O462" s="956"/>
      <c r="P462" s="956"/>
    </row>
    <row r="463" spans="1:16" s="129" customFormat="1" ht="30.75" customHeight="1">
      <c r="A463" s="956"/>
      <c r="B463" s="956"/>
      <c r="C463" s="956"/>
      <c r="D463" s="956"/>
      <c r="E463" s="956"/>
      <c r="F463" s="956"/>
      <c r="G463" s="956"/>
      <c r="H463" s="956"/>
      <c r="I463" s="956"/>
      <c r="J463" s="956"/>
      <c r="K463" s="956"/>
      <c r="L463" s="956"/>
      <c r="M463" s="956"/>
      <c r="N463" s="956"/>
      <c r="O463" s="956"/>
      <c r="P463" s="956"/>
    </row>
    <row r="464" spans="1:16" s="129" customFormat="1" ht="30.75" customHeight="1">
      <c r="A464" s="956"/>
      <c r="B464" s="956"/>
      <c r="C464" s="956"/>
      <c r="D464" s="956"/>
      <c r="E464" s="956"/>
      <c r="F464" s="956"/>
      <c r="G464" s="956"/>
      <c r="H464" s="956"/>
      <c r="I464" s="956"/>
      <c r="J464" s="956"/>
      <c r="K464" s="956"/>
      <c r="L464" s="956"/>
      <c r="M464" s="956"/>
      <c r="N464" s="956"/>
      <c r="O464" s="956"/>
      <c r="P464" s="956"/>
    </row>
    <row r="465" spans="1:16" s="129" customFormat="1" ht="30.75" customHeight="1">
      <c r="A465" s="956"/>
      <c r="B465" s="956"/>
      <c r="C465" s="956"/>
      <c r="D465" s="956"/>
      <c r="E465" s="956"/>
      <c r="F465" s="956"/>
      <c r="G465" s="956"/>
      <c r="H465" s="956"/>
      <c r="I465" s="956"/>
      <c r="J465" s="956"/>
      <c r="K465" s="956"/>
      <c r="L465" s="956"/>
      <c r="M465" s="956"/>
      <c r="N465" s="956"/>
      <c r="O465" s="956"/>
      <c r="P465" s="956"/>
    </row>
    <row r="466" spans="1:16" s="129" customFormat="1" ht="30.75" customHeight="1">
      <c r="A466" s="956"/>
      <c r="B466" s="956"/>
      <c r="C466" s="956"/>
      <c r="D466" s="956"/>
      <c r="E466" s="956"/>
      <c r="F466" s="956"/>
      <c r="G466" s="956"/>
      <c r="H466" s="956"/>
      <c r="I466" s="956"/>
      <c r="J466" s="956"/>
      <c r="K466" s="956"/>
      <c r="L466" s="956"/>
      <c r="M466" s="956"/>
      <c r="N466" s="956"/>
      <c r="O466" s="956"/>
      <c r="P466" s="956"/>
    </row>
    <row r="467" spans="1:16" s="129" customFormat="1" ht="30.75" customHeight="1">
      <c r="A467" s="956"/>
      <c r="B467" s="956"/>
      <c r="C467" s="956"/>
      <c r="D467" s="956"/>
      <c r="E467" s="956"/>
      <c r="F467" s="956"/>
      <c r="G467" s="956"/>
      <c r="H467" s="956"/>
      <c r="I467" s="956"/>
      <c r="J467" s="956"/>
      <c r="K467" s="956"/>
      <c r="L467" s="956"/>
      <c r="M467" s="956"/>
      <c r="N467" s="956"/>
      <c r="O467" s="956"/>
      <c r="P467" s="956"/>
    </row>
    <row r="468" spans="1:16" s="129" customFormat="1" ht="30.75" customHeight="1">
      <c r="A468" s="956"/>
      <c r="B468" s="956"/>
      <c r="C468" s="956"/>
      <c r="D468" s="956"/>
      <c r="E468" s="956"/>
      <c r="F468" s="956"/>
      <c r="G468" s="956"/>
      <c r="H468" s="956"/>
      <c r="I468" s="956"/>
      <c r="J468" s="956"/>
      <c r="K468" s="956"/>
      <c r="L468" s="956"/>
      <c r="M468" s="956"/>
      <c r="N468" s="956"/>
      <c r="O468" s="956"/>
      <c r="P468" s="956"/>
    </row>
    <row r="469" spans="1:16" s="129" customFormat="1" ht="30.75" customHeight="1">
      <c r="A469" s="956"/>
      <c r="B469" s="956"/>
      <c r="C469" s="956"/>
      <c r="D469" s="956"/>
      <c r="E469" s="956"/>
      <c r="F469" s="956"/>
      <c r="G469" s="956"/>
      <c r="H469" s="956"/>
      <c r="I469" s="956"/>
      <c r="J469" s="956"/>
      <c r="K469" s="956"/>
      <c r="L469" s="956"/>
      <c r="M469" s="956"/>
      <c r="N469" s="956"/>
      <c r="O469" s="956"/>
      <c r="P469" s="956"/>
    </row>
    <row r="470" spans="1:16" s="129" customFormat="1" ht="30.75" customHeight="1">
      <c r="A470" s="956"/>
      <c r="B470" s="956"/>
      <c r="C470" s="956"/>
      <c r="D470" s="956"/>
      <c r="E470" s="956"/>
      <c r="F470" s="956"/>
      <c r="G470" s="956"/>
      <c r="H470" s="956"/>
      <c r="I470" s="956"/>
      <c r="J470" s="956"/>
      <c r="K470" s="956"/>
      <c r="L470" s="956"/>
      <c r="M470" s="956"/>
      <c r="N470" s="956"/>
      <c r="O470" s="956"/>
      <c r="P470" s="956"/>
    </row>
    <row r="471" spans="1:16" s="129" customFormat="1" ht="30.75" customHeight="1">
      <c r="A471" s="956"/>
      <c r="B471" s="956"/>
      <c r="C471" s="956"/>
      <c r="D471" s="956"/>
      <c r="E471" s="956"/>
      <c r="F471" s="956"/>
      <c r="G471" s="956"/>
      <c r="H471" s="956"/>
      <c r="I471" s="956"/>
      <c r="J471" s="956"/>
      <c r="K471" s="956"/>
      <c r="L471" s="956"/>
      <c r="M471" s="956"/>
      <c r="N471" s="956"/>
      <c r="O471" s="956"/>
      <c r="P471" s="956"/>
    </row>
    <row r="472" spans="1:16" s="129" customFormat="1" ht="30.75" customHeight="1">
      <c r="A472" s="956"/>
      <c r="B472" s="956"/>
      <c r="C472" s="956"/>
      <c r="D472" s="956"/>
      <c r="E472" s="956"/>
      <c r="F472" s="956"/>
      <c r="G472" s="956"/>
      <c r="H472" s="956"/>
      <c r="I472" s="956"/>
      <c r="J472" s="956"/>
      <c r="K472" s="956"/>
      <c r="L472" s="956"/>
      <c r="M472" s="956"/>
      <c r="N472" s="956"/>
      <c r="O472" s="956"/>
      <c r="P472" s="956"/>
    </row>
    <row r="473" spans="1:16" s="129" customFormat="1" ht="30.75" customHeight="1">
      <c r="A473" s="956"/>
      <c r="B473" s="956"/>
      <c r="C473" s="956"/>
      <c r="D473" s="956"/>
      <c r="E473" s="956"/>
      <c r="F473" s="956"/>
      <c r="G473" s="956"/>
      <c r="H473" s="956"/>
      <c r="I473" s="956"/>
      <c r="J473" s="956"/>
      <c r="K473" s="956"/>
      <c r="L473" s="956"/>
      <c r="M473" s="956"/>
      <c r="N473" s="956"/>
      <c r="O473" s="956"/>
      <c r="P473" s="956"/>
    </row>
    <row r="474" spans="1:16" s="129" customFormat="1" ht="30.75" customHeight="1">
      <c r="A474" s="956"/>
      <c r="B474" s="956"/>
      <c r="C474" s="956"/>
      <c r="D474" s="956"/>
      <c r="E474" s="956"/>
      <c r="F474" s="956"/>
      <c r="G474" s="956"/>
      <c r="H474" s="956"/>
      <c r="I474" s="956"/>
      <c r="J474" s="956"/>
      <c r="K474" s="956"/>
      <c r="L474" s="956"/>
      <c r="M474" s="956"/>
      <c r="N474" s="956"/>
      <c r="O474" s="956"/>
      <c r="P474" s="956"/>
    </row>
    <row r="475" spans="1:16" s="129" customFormat="1" ht="30.75" customHeight="1">
      <c r="A475" s="956"/>
      <c r="B475" s="956"/>
      <c r="C475" s="956"/>
      <c r="D475" s="956"/>
      <c r="E475" s="956"/>
      <c r="F475" s="956"/>
      <c r="G475" s="956"/>
      <c r="H475" s="956"/>
      <c r="I475" s="956"/>
      <c r="J475" s="956"/>
      <c r="K475" s="956"/>
      <c r="L475" s="956"/>
      <c r="M475" s="956"/>
      <c r="N475" s="956"/>
      <c r="O475" s="956"/>
      <c r="P475" s="956"/>
    </row>
    <row r="476" spans="1:16" s="129" customFormat="1" ht="30.75" customHeight="1">
      <c r="A476" s="956"/>
      <c r="B476" s="956"/>
      <c r="C476" s="956"/>
      <c r="D476" s="956"/>
      <c r="E476" s="956"/>
      <c r="F476" s="956"/>
      <c r="G476" s="956"/>
      <c r="H476" s="956"/>
      <c r="I476" s="956"/>
      <c r="J476" s="956"/>
      <c r="K476" s="956"/>
      <c r="L476" s="956"/>
      <c r="M476" s="956"/>
      <c r="N476" s="956"/>
      <c r="O476" s="956"/>
      <c r="P476" s="956"/>
    </row>
    <row r="477" spans="1:16" s="129" customFormat="1" ht="30.75" customHeight="1">
      <c r="A477" s="956"/>
      <c r="B477" s="956"/>
      <c r="C477" s="956"/>
      <c r="D477" s="956"/>
      <c r="E477" s="956"/>
      <c r="F477" s="956"/>
      <c r="G477" s="956"/>
      <c r="H477" s="956"/>
      <c r="I477" s="956"/>
      <c r="J477" s="956"/>
      <c r="K477" s="956"/>
      <c r="L477" s="956"/>
      <c r="M477" s="956"/>
      <c r="N477" s="956"/>
      <c r="O477" s="956"/>
      <c r="P477" s="956"/>
    </row>
    <row r="478" spans="1:16" s="129" customFormat="1" ht="30.75" customHeight="1">
      <c r="A478" s="956"/>
      <c r="B478" s="956"/>
      <c r="C478" s="956"/>
      <c r="D478" s="956"/>
      <c r="E478" s="956"/>
      <c r="F478" s="956"/>
      <c r="G478" s="956"/>
      <c r="H478" s="956"/>
      <c r="I478" s="956"/>
      <c r="J478" s="956"/>
      <c r="K478" s="956"/>
      <c r="L478" s="956"/>
      <c r="M478" s="956"/>
      <c r="N478" s="956"/>
      <c r="O478" s="956"/>
      <c r="P478" s="956"/>
    </row>
    <row r="479" spans="1:16" s="129" customFormat="1" ht="30.75" customHeight="1">
      <c r="A479" s="956"/>
      <c r="B479" s="956"/>
      <c r="C479" s="956"/>
      <c r="D479" s="956"/>
      <c r="E479" s="956"/>
      <c r="F479" s="956"/>
      <c r="G479" s="956"/>
      <c r="H479" s="956"/>
      <c r="I479" s="956"/>
      <c r="J479" s="956"/>
      <c r="K479" s="956"/>
      <c r="L479" s="956"/>
      <c r="M479" s="956"/>
      <c r="N479" s="956"/>
      <c r="O479" s="956"/>
      <c r="P479" s="956"/>
    </row>
    <row r="480" spans="1:16" s="129" customFormat="1" ht="30.75" customHeight="1">
      <c r="A480" s="956"/>
      <c r="B480" s="956"/>
      <c r="C480" s="956"/>
      <c r="D480" s="956"/>
      <c r="E480" s="956"/>
      <c r="F480" s="956"/>
      <c r="G480" s="956"/>
      <c r="H480" s="956"/>
      <c r="I480" s="956"/>
      <c r="J480" s="956"/>
      <c r="K480" s="956"/>
      <c r="L480" s="956"/>
      <c r="M480" s="956"/>
      <c r="N480" s="956"/>
      <c r="O480" s="956"/>
      <c r="P480" s="956"/>
    </row>
    <row r="481" spans="1:16" s="129" customFormat="1" ht="30.75" customHeight="1">
      <c r="A481" s="956"/>
      <c r="B481" s="956"/>
      <c r="C481" s="956"/>
      <c r="D481" s="956"/>
      <c r="E481" s="956"/>
      <c r="F481" s="956"/>
      <c r="G481" s="956"/>
      <c r="H481" s="956"/>
      <c r="I481" s="956"/>
      <c r="J481" s="956"/>
      <c r="K481" s="956"/>
      <c r="L481" s="956"/>
      <c r="M481" s="956"/>
      <c r="N481" s="956"/>
      <c r="O481" s="956"/>
      <c r="P481" s="956"/>
    </row>
    <row r="482" spans="1:16" s="129" customFormat="1" ht="30.75" customHeight="1">
      <c r="A482" s="956"/>
      <c r="B482" s="956"/>
      <c r="C482" s="956"/>
      <c r="D482" s="956"/>
      <c r="E482" s="956"/>
      <c r="F482" s="956"/>
      <c r="G482" s="956"/>
      <c r="H482" s="956"/>
      <c r="I482" s="956"/>
      <c r="J482" s="956"/>
      <c r="K482" s="956"/>
      <c r="L482" s="956"/>
      <c r="M482" s="956"/>
      <c r="N482" s="956"/>
      <c r="O482" s="956"/>
      <c r="P482" s="956"/>
    </row>
    <row r="483" spans="1:16" s="129" customFormat="1" ht="30.75" customHeight="1">
      <c r="A483" s="956"/>
      <c r="B483" s="956"/>
      <c r="C483" s="956"/>
      <c r="D483" s="956"/>
      <c r="E483" s="956"/>
      <c r="F483" s="956"/>
      <c r="G483" s="956"/>
      <c r="H483" s="956"/>
      <c r="I483" s="956"/>
      <c r="J483" s="956"/>
      <c r="K483" s="956"/>
      <c r="L483" s="956"/>
      <c r="M483" s="956"/>
      <c r="N483" s="956"/>
      <c r="O483" s="956"/>
      <c r="P483" s="956"/>
    </row>
    <row r="484" spans="1:16" s="129" customFormat="1" ht="30.75" customHeight="1">
      <c r="A484" s="956"/>
      <c r="B484" s="956"/>
      <c r="C484" s="956"/>
      <c r="D484" s="956"/>
      <c r="E484" s="956"/>
      <c r="F484" s="956"/>
      <c r="G484" s="956"/>
      <c r="H484" s="956"/>
      <c r="I484" s="956"/>
      <c r="J484" s="956"/>
      <c r="K484" s="956"/>
      <c r="L484" s="956"/>
      <c r="M484" s="956"/>
      <c r="N484" s="956"/>
      <c r="O484" s="956"/>
      <c r="P484" s="956"/>
    </row>
    <row r="485" spans="1:16" s="129" customFormat="1" ht="30.75" customHeight="1">
      <c r="A485" s="956"/>
      <c r="B485" s="956"/>
      <c r="C485" s="956"/>
      <c r="D485" s="956"/>
      <c r="E485" s="956"/>
      <c r="F485" s="956"/>
      <c r="G485" s="956"/>
      <c r="H485" s="956"/>
      <c r="I485" s="956"/>
      <c r="J485" s="956"/>
      <c r="K485" s="956"/>
      <c r="L485" s="956"/>
      <c r="M485" s="956"/>
      <c r="N485" s="956"/>
      <c r="O485" s="956"/>
      <c r="P485" s="956"/>
    </row>
    <row r="486" spans="1:16" s="129" customFormat="1" ht="30.75" customHeight="1">
      <c r="A486" s="956"/>
      <c r="B486" s="956"/>
      <c r="C486" s="956"/>
      <c r="D486" s="956"/>
      <c r="E486" s="956"/>
      <c r="F486" s="956"/>
      <c r="G486" s="956"/>
      <c r="H486" s="956"/>
      <c r="I486" s="956"/>
      <c r="J486" s="956"/>
      <c r="K486" s="956"/>
      <c r="L486" s="956"/>
      <c r="M486" s="956"/>
      <c r="N486" s="956"/>
      <c r="O486" s="956"/>
      <c r="P486" s="956"/>
    </row>
    <row r="487" spans="1:16" s="129" customFormat="1" ht="30.75" customHeight="1">
      <c r="A487" s="956"/>
      <c r="B487" s="956"/>
      <c r="C487" s="956"/>
      <c r="D487" s="956"/>
      <c r="E487" s="956"/>
      <c r="F487" s="956"/>
      <c r="G487" s="956"/>
      <c r="H487" s="956"/>
      <c r="I487" s="956"/>
      <c r="J487" s="956"/>
      <c r="K487" s="956"/>
      <c r="L487" s="956"/>
      <c r="M487" s="956"/>
      <c r="N487" s="956"/>
      <c r="O487" s="956"/>
      <c r="P487" s="956"/>
    </row>
    <row r="488" spans="1:16" s="129" customFormat="1" ht="30.75" customHeight="1">
      <c r="A488" s="956"/>
      <c r="B488" s="956"/>
      <c r="C488" s="956"/>
      <c r="D488" s="956"/>
      <c r="E488" s="956"/>
      <c r="F488" s="956"/>
      <c r="G488" s="956"/>
      <c r="H488" s="956"/>
      <c r="I488" s="956"/>
      <c r="J488" s="956"/>
      <c r="K488" s="956"/>
      <c r="L488" s="956"/>
      <c r="M488" s="956"/>
      <c r="N488" s="956"/>
      <c r="O488" s="956"/>
      <c r="P488" s="956"/>
    </row>
    <row r="489" spans="1:16" s="129" customFormat="1" ht="30.75" customHeight="1">
      <c r="A489" s="956"/>
      <c r="B489" s="956"/>
      <c r="C489" s="956"/>
      <c r="D489" s="956"/>
      <c r="E489" s="956"/>
      <c r="F489" s="956"/>
      <c r="G489" s="956"/>
      <c r="H489" s="956"/>
      <c r="I489" s="956"/>
      <c r="J489" s="956"/>
      <c r="K489" s="956"/>
      <c r="L489" s="956"/>
      <c r="M489" s="956"/>
      <c r="N489" s="956"/>
      <c r="O489" s="956"/>
      <c r="P489" s="956"/>
    </row>
    <row r="490" spans="1:16" s="129" customFormat="1" ht="30.75" customHeight="1">
      <c r="A490" s="956"/>
      <c r="B490" s="956"/>
      <c r="C490" s="956"/>
      <c r="D490" s="956"/>
      <c r="E490" s="956"/>
      <c r="F490" s="956"/>
      <c r="G490" s="956"/>
      <c r="H490" s="956"/>
      <c r="I490" s="956"/>
      <c r="J490" s="956"/>
      <c r="K490" s="956"/>
      <c r="L490" s="956"/>
      <c r="M490" s="956"/>
      <c r="N490" s="956"/>
      <c r="O490" s="956"/>
      <c r="P490" s="956"/>
    </row>
    <row r="491" spans="1:16" s="129" customFormat="1" ht="30.75" customHeight="1">
      <c r="A491" s="956"/>
      <c r="B491" s="956"/>
      <c r="C491" s="956"/>
      <c r="D491" s="956"/>
      <c r="E491" s="956"/>
      <c r="F491" s="956"/>
      <c r="G491" s="956"/>
      <c r="H491" s="956"/>
      <c r="I491" s="956"/>
      <c r="J491" s="956"/>
      <c r="K491" s="956"/>
      <c r="L491" s="956"/>
      <c r="M491" s="956"/>
      <c r="N491" s="956"/>
      <c r="O491" s="956"/>
      <c r="P491" s="956"/>
    </row>
    <row r="492" spans="1:16" s="129" customFormat="1" ht="30.75" customHeight="1">
      <c r="A492" s="956"/>
      <c r="B492" s="956"/>
      <c r="C492" s="956"/>
      <c r="D492" s="956"/>
      <c r="E492" s="956"/>
      <c r="F492" s="956"/>
      <c r="G492" s="956"/>
      <c r="H492" s="956"/>
      <c r="I492" s="956"/>
      <c r="J492" s="956"/>
      <c r="K492" s="956"/>
      <c r="L492" s="956"/>
      <c r="M492" s="956"/>
      <c r="N492" s="956"/>
      <c r="O492" s="956"/>
      <c r="P492" s="956"/>
    </row>
    <row r="493" spans="1:16" s="129" customFormat="1" ht="30.75" customHeight="1">
      <c r="A493" s="956"/>
      <c r="B493" s="956"/>
      <c r="C493" s="956"/>
      <c r="D493" s="956"/>
      <c r="E493" s="956"/>
      <c r="F493" s="956"/>
      <c r="G493" s="956"/>
      <c r="H493" s="956"/>
      <c r="I493" s="956"/>
      <c r="J493" s="956"/>
      <c r="K493" s="956"/>
      <c r="L493" s="956"/>
      <c r="M493" s="956"/>
      <c r="N493" s="956"/>
      <c r="O493" s="956"/>
      <c r="P493" s="956"/>
    </row>
    <row r="494" spans="1:16" s="129" customFormat="1" ht="30.75" customHeight="1">
      <c r="A494" s="956"/>
      <c r="B494" s="956"/>
      <c r="C494" s="956"/>
      <c r="D494" s="956"/>
      <c r="E494" s="956"/>
      <c r="F494" s="956"/>
      <c r="G494" s="956"/>
      <c r="H494" s="956"/>
      <c r="I494" s="956"/>
      <c r="J494" s="956"/>
      <c r="K494" s="956"/>
      <c r="L494" s="956"/>
      <c r="M494" s="956"/>
      <c r="N494" s="956"/>
      <c r="O494" s="956"/>
      <c r="P494" s="956"/>
    </row>
    <row r="495" spans="1:16" s="129" customFormat="1" ht="30.75" customHeight="1">
      <c r="A495" s="956"/>
      <c r="B495" s="956"/>
      <c r="C495" s="956"/>
      <c r="D495" s="956"/>
      <c r="E495" s="956"/>
      <c r="F495" s="956"/>
      <c r="G495" s="956"/>
      <c r="H495" s="956"/>
      <c r="I495" s="956"/>
      <c r="J495" s="956"/>
      <c r="K495" s="956"/>
      <c r="L495" s="956"/>
      <c r="M495" s="956"/>
      <c r="N495" s="956"/>
      <c r="O495" s="956"/>
      <c r="P495" s="956"/>
    </row>
    <row r="496" spans="1:16" s="129" customFormat="1" ht="30.75" customHeight="1">
      <c r="A496" s="956"/>
      <c r="B496" s="956"/>
      <c r="C496" s="956"/>
      <c r="D496" s="956"/>
      <c r="E496" s="956"/>
      <c r="F496" s="956"/>
      <c r="G496" s="956"/>
      <c r="H496" s="956"/>
      <c r="I496" s="956"/>
      <c r="J496" s="956"/>
      <c r="K496" s="956"/>
      <c r="L496" s="956"/>
      <c r="M496" s="956"/>
      <c r="N496" s="956"/>
      <c r="O496" s="956"/>
      <c r="P496" s="956"/>
    </row>
    <row r="497" spans="1:16" s="129" customFormat="1" ht="30.75" customHeight="1">
      <c r="A497" s="956"/>
      <c r="B497" s="956"/>
      <c r="C497" s="956"/>
      <c r="D497" s="956"/>
      <c r="E497" s="956"/>
      <c r="F497" s="956"/>
      <c r="G497" s="956"/>
      <c r="H497" s="956"/>
      <c r="I497" s="956"/>
      <c r="J497" s="956"/>
      <c r="K497" s="956"/>
      <c r="L497" s="956"/>
      <c r="M497" s="956"/>
      <c r="N497" s="956"/>
      <c r="O497" s="956"/>
      <c r="P497" s="956"/>
    </row>
    <row r="498" spans="1:16" s="129" customFormat="1" ht="30.75" customHeight="1">
      <c r="A498" s="956"/>
      <c r="B498" s="956"/>
      <c r="C498" s="956"/>
      <c r="D498" s="956"/>
      <c r="E498" s="956"/>
      <c r="F498" s="956"/>
      <c r="G498" s="956"/>
      <c r="H498" s="956"/>
      <c r="I498" s="956"/>
      <c r="J498" s="956"/>
      <c r="K498" s="956"/>
      <c r="L498" s="956"/>
      <c r="M498" s="956"/>
      <c r="N498" s="956"/>
      <c r="O498" s="956"/>
      <c r="P498" s="956"/>
    </row>
    <row r="499" spans="1:16" s="129" customFormat="1" ht="30.75" customHeight="1">
      <c r="A499" s="956"/>
      <c r="B499" s="956"/>
      <c r="C499" s="956"/>
      <c r="D499" s="956"/>
      <c r="E499" s="956"/>
      <c r="F499" s="956"/>
      <c r="G499" s="956"/>
      <c r="H499" s="956"/>
      <c r="I499" s="956"/>
      <c r="J499" s="956"/>
      <c r="K499" s="956"/>
      <c r="L499" s="956"/>
      <c r="M499" s="956"/>
      <c r="N499" s="956"/>
      <c r="O499" s="956"/>
      <c r="P499" s="956"/>
    </row>
    <row r="500" spans="1:16" s="129" customFormat="1" ht="30.75" customHeight="1">
      <c r="A500" s="956"/>
      <c r="B500" s="956"/>
      <c r="C500" s="956"/>
      <c r="D500" s="956"/>
      <c r="E500" s="956"/>
      <c r="F500" s="956"/>
      <c r="G500" s="956"/>
      <c r="H500" s="956"/>
      <c r="I500" s="956"/>
      <c r="J500" s="956"/>
      <c r="K500" s="956"/>
      <c r="L500" s="956"/>
      <c r="M500" s="956"/>
      <c r="N500" s="956"/>
      <c r="O500" s="956"/>
      <c r="P500" s="956"/>
    </row>
    <row r="501" spans="1:16" s="129" customFormat="1" ht="30.75" customHeight="1">
      <c r="A501" s="956"/>
      <c r="B501" s="956"/>
      <c r="C501" s="956"/>
      <c r="D501" s="956"/>
      <c r="E501" s="956"/>
      <c r="F501" s="956"/>
      <c r="G501" s="956"/>
      <c r="H501" s="956"/>
      <c r="I501" s="956"/>
      <c r="J501" s="956"/>
      <c r="K501" s="956"/>
      <c r="L501" s="956"/>
      <c r="M501" s="956"/>
      <c r="N501" s="956"/>
      <c r="O501" s="956"/>
      <c r="P501" s="956"/>
    </row>
    <row r="502" spans="1:16" s="129" customFormat="1" ht="30.75" customHeight="1">
      <c r="A502" s="956"/>
      <c r="B502" s="956"/>
      <c r="C502" s="956"/>
      <c r="D502" s="956"/>
      <c r="E502" s="956"/>
      <c r="F502" s="956"/>
      <c r="G502" s="956"/>
      <c r="H502" s="956"/>
      <c r="I502" s="956"/>
      <c r="J502" s="956"/>
      <c r="K502" s="956"/>
      <c r="L502" s="956"/>
      <c r="M502" s="956"/>
      <c r="N502" s="956"/>
      <c r="O502" s="956"/>
      <c r="P502" s="956"/>
    </row>
    <row r="503" spans="1:16" s="129" customFormat="1" ht="30.75" customHeight="1">
      <c r="A503" s="956"/>
      <c r="B503" s="956"/>
      <c r="C503" s="956"/>
      <c r="D503" s="956"/>
      <c r="E503" s="956"/>
      <c r="F503" s="956"/>
      <c r="G503" s="956"/>
      <c r="H503" s="956"/>
      <c r="I503" s="956"/>
      <c r="J503" s="956"/>
      <c r="K503" s="956"/>
      <c r="L503" s="956"/>
      <c r="M503" s="956"/>
      <c r="N503" s="956"/>
      <c r="O503" s="956"/>
      <c r="P503" s="956"/>
    </row>
    <row r="504" spans="1:16" s="129" customFormat="1" ht="30.75" customHeight="1">
      <c r="A504" s="956"/>
      <c r="B504" s="956"/>
      <c r="C504" s="956"/>
      <c r="D504" s="956"/>
      <c r="E504" s="956"/>
      <c r="F504" s="956"/>
      <c r="G504" s="956"/>
      <c r="H504" s="956"/>
      <c r="I504" s="956"/>
      <c r="J504" s="956"/>
      <c r="K504" s="956"/>
      <c r="L504" s="956"/>
      <c r="M504" s="956"/>
      <c r="N504" s="956"/>
      <c r="O504" s="956"/>
      <c r="P504" s="956"/>
    </row>
    <row r="505" spans="1:16" s="129" customFormat="1" ht="30.75" customHeight="1">
      <c r="A505" s="956"/>
      <c r="B505" s="956"/>
      <c r="C505" s="956"/>
      <c r="D505" s="956"/>
      <c r="E505" s="956"/>
      <c r="F505" s="956"/>
      <c r="G505" s="956"/>
      <c r="H505" s="956"/>
      <c r="I505" s="956"/>
      <c r="J505" s="956"/>
      <c r="K505" s="956"/>
      <c r="L505" s="956"/>
      <c r="M505" s="956"/>
      <c r="N505" s="956"/>
      <c r="O505" s="956"/>
      <c r="P505" s="956"/>
    </row>
    <row r="506" spans="1:16" s="129" customFormat="1" ht="30.75" customHeight="1">
      <c r="A506" s="956"/>
      <c r="B506" s="956"/>
      <c r="C506" s="956"/>
      <c r="D506" s="956"/>
      <c r="E506" s="956"/>
      <c r="F506" s="956"/>
      <c r="G506" s="956"/>
      <c r="H506" s="956"/>
      <c r="I506" s="956"/>
      <c r="J506" s="956"/>
      <c r="K506" s="956"/>
      <c r="L506" s="956"/>
      <c r="M506" s="956"/>
      <c r="N506" s="956"/>
      <c r="O506" s="956"/>
      <c r="P506" s="956"/>
    </row>
    <row r="507" spans="1:16" s="129" customFormat="1" ht="30.75" customHeight="1">
      <c r="A507" s="956"/>
      <c r="B507" s="956"/>
      <c r="C507" s="956"/>
      <c r="D507" s="956"/>
      <c r="E507" s="956"/>
      <c r="F507" s="956"/>
      <c r="G507" s="956"/>
      <c r="H507" s="956"/>
      <c r="I507" s="956"/>
      <c r="J507" s="956"/>
      <c r="K507" s="956"/>
      <c r="L507" s="956"/>
      <c r="M507" s="956"/>
      <c r="N507" s="956"/>
      <c r="O507" s="956"/>
      <c r="P507" s="956"/>
    </row>
    <row r="508" spans="1:16" s="129" customFormat="1" ht="30.75" customHeight="1">
      <c r="A508" s="956"/>
      <c r="B508" s="956"/>
      <c r="C508" s="956"/>
      <c r="D508" s="956"/>
      <c r="E508" s="956"/>
      <c r="F508" s="956"/>
      <c r="G508" s="956"/>
      <c r="H508" s="956"/>
      <c r="I508" s="956"/>
      <c r="J508" s="956"/>
      <c r="K508" s="956"/>
      <c r="L508" s="956"/>
      <c r="M508" s="956"/>
      <c r="N508" s="956"/>
      <c r="O508" s="956"/>
      <c r="P508" s="956"/>
    </row>
    <row r="509" spans="1:16" s="129" customFormat="1" ht="30.75" customHeight="1">
      <c r="A509" s="956"/>
      <c r="B509" s="956"/>
      <c r="C509" s="956"/>
      <c r="D509" s="956"/>
      <c r="E509" s="956"/>
      <c r="F509" s="956"/>
      <c r="G509" s="956"/>
      <c r="H509" s="956"/>
      <c r="I509" s="956"/>
      <c r="J509" s="956"/>
      <c r="K509" s="956"/>
      <c r="L509" s="956"/>
      <c r="M509" s="956"/>
      <c r="N509" s="956"/>
      <c r="O509" s="956"/>
      <c r="P509" s="956"/>
    </row>
    <row r="510" spans="1:16" s="129" customFormat="1" ht="30.75" customHeight="1">
      <c r="A510" s="956"/>
      <c r="B510" s="956"/>
      <c r="C510" s="956"/>
      <c r="D510" s="956"/>
      <c r="E510" s="956"/>
      <c r="F510" s="956"/>
      <c r="G510" s="956"/>
      <c r="H510" s="956"/>
      <c r="I510" s="956"/>
      <c r="J510" s="956"/>
      <c r="K510" s="956"/>
      <c r="L510" s="956"/>
      <c r="M510" s="956"/>
      <c r="N510" s="956"/>
      <c r="O510" s="956"/>
      <c r="P510" s="956"/>
    </row>
    <row r="511" spans="1:16" s="129" customFormat="1" ht="30.75" customHeight="1">
      <c r="A511" s="956"/>
      <c r="B511" s="956"/>
      <c r="C511" s="956"/>
      <c r="D511" s="956"/>
      <c r="E511" s="956"/>
      <c r="F511" s="956"/>
      <c r="G511" s="956"/>
      <c r="H511" s="956"/>
      <c r="I511" s="956"/>
      <c r="J511" s="956"/>
      <c r="K511" s="956"/>
      <c r="L511" s="956"/>
      <c r="M511" s="956"/>
      <c r="N511" s="956"/>
      <c r="O511" s="956"/>
      <c r="P511" s="956"/>
    </row>
    <row r="512" spans="1:16" s="129" customFormat="1" ht="30.75" customHeight="1">
      <c r="A512" s="956"/>
      <c r="B512" s="956"/>
      <c r="C512" s="956"/>
      <c r="D512" s="956"/>
      <c r="E512" s="956"/>
      <c r="F512" s="956"/>
      <c r="G512" s="956"/>
      <c r="H512" s="956"/>
      <c r="I512" s="956"/>
      <c r="J512" s="956"/>
      <c r="K512" s="956"/>
      <c r="L512" s="956"/>
      <c r="M512" s="956"/>
      <c r="N512" s="956"/>
      <c r="O512" s="956"/>
      <c r="P512" s="956"/>
    </row>
    <row r="513" spans="1:16" s="129" customFormat="1" ht="30.75" customHeight="1">
      <c r="A513" s="956"/>
      <c r="B513" s="956"/>
      <c r="C513" s="956"/>
      <c r="D513" s="956"/>
      <c r="E513" s="956"/>
      <c r="F513" s="956"/>
      <c r="G513" s="956"/>
      <c r="H513" s="956"/>
      <c r="I513" s="956"/>
      <c r="J513" s="956"/>
      <c r="K513" s="956"/>
      <c r="L513" s="956"/>
      <c r="M513" s="956"/>
      <c r="N513" s="956"/>
      <c r="O513" s="956"/>
      <c r="P513" s="956"/>
    </row>
    <row r="514" spans="1:16" s="129" customFormat="1" ht="30.75" customHeight="1">
      <c r="A514" s="956"/>
      <c r="B514" s="956"/>
      <c r="C514" s="956"/>
      <c r="D514" s="956"/>
      <c r="E514" s="956"/>
      <c r="F514" s="956"/>
      <c r="G514" s="956"/>
      <c r="H514" s="956"/>
      <c r="I514" s="956"/>
      <c r="J514" s="956"/>
      <c r="K514" s="956"/>
      <c r="L514" s="956"/>
      <c r="M514" s="956"/>
      <c r="N514" s="956"/>
      <c r="O514" s="956"/>
      <c r="P514" s="956"/>
    </row>
    <row r="515" spans="1:16" s="129" customFormat="1" ht="30.75" customHeight="1">
      <c r="A515" s="956"/>
      <c r="B515" s="956"/>
      <c r="C515" s="956"/>
      <c r="D515" s="956"/>
      <c r="E515" s="956"/>
      <c r="F515" s="956"/>
      <c r="G515" s="956"/>
      <c r="H515" s="956"/>
      <c r="I515" s="956"/>
      <c r="J515" s="956"/>
      <c r="K515" s="956"/>
      <c r="L515" s="956"/>
      <c r="M515" s="956"/>
      <c r="N515" s="956"/>
      <c r="O515" s="956"/>
      <c r="P515" s="956"/>
    </row>
    <row r="516" spans="1:16" s="129" customFormat="1" ht="30.75" customHeight="1">
      <c r="A516" s="956"/>
      <c r="B516" s="956"/>
      <c r="C516" s="956"/>
      <c r="D516" s="956"/>
      <c r="E516" s="956"/>
      <c r="F516" s="956"/>
      <c r="G516" s="956"/>
      <c r="H516" s="956"/>
      <c r="I516" s="956"/>
      <c r="J516" s="956"/>
      <c r="K516" s="956"/>
      <c r="L516" s="956"/>
      <c r="M516" s="956"/>
      <c r="N516" s="956"/>
      <c r="O516" s="956"/>
      <c r="P516" s="956"/>
    </row>
    <row r="517" spans="1:16" s="129" customFormat="1" ht="30.75" customHeight="1">
      <c r="A517" s="956"/>
      <c r="B517" s="956"/>
      <c r="C517" s="956"/>
      <c r="D517" s="956"/>
      <c r="E517" s="956"/>
      <c r="F517" s="956"/>
      <c r="G517" s="956"/>
      <c r="H517" s="956"/>
      <c r="I517" s="956"/>
      <c r="J517" s="956"/>
      <c r="K517" s="956"/>
      <c r="L517" s="956"/>
      <c r="M517" s="956"/>
      <c r="N517" s="956"/>
      <c r="O517" s="956"/>
      <c r="P517" s="956"/>
    </row>
    <row r="518" spans="1:16" s="129" customFormat="1" ht="30.75" customHeight="1">
      <c r="A518" s="956"/>
      <c r="B518" s="956"/>
      <c r="C518" s="956"/>
      <c r="D518" s="956"/>
      <c r="E518" s="956"/>
      <c r="F518" s="956"/>
      <c r="G518" s="956"/>
      <c r="H518" s="956"/>
      <c r="I518" s="956"/>
      <c r="J518" s="956"/>
      <c r="K518" s="956"/>
      <c r="L518" s="956"/>
      <c r="M518" s="956"/>
      <c r="N518" s="956"/>
      <c r="O518" s="956"/>
      <c r="P518" s="956"/>
    </row>
    <row r="519" spans="1:16" s="129" customFormat="1" ht="30.75" customHeight="1">
      <c r="A519" s="956"/>
      <c r="B519" s="956"/>
      <c r="C519" s="956"/>
      <c r="D519" s="956"/>
      <c r="E519" s="956"/>
      <c r="F519" s="956"/>
      <c r="G519" s="956"/>
      <c r="H519" s="956"/>
      <c r="I519" s="956"/>
      <c r="J519" s="956"/>
      <c r="K519" s="956"/>
      <c r="L519" s="956"/>
      <c r="M519" s="956"/>
      <c r="N519" s="956"/>
      <c r="O519" s="956"/>
      <c r="P519" s="956"/>
    </row>
    <row r="520" spans="1:16" s="129" customFormat="1" ht="30.75" customHeight="1">
      <c r="A520" s="956"/>
      <c r="B520" s="956"/>
      <c r="C520" s="956"/>
      <c r="D520" s="956"/>
      <c r="E520" s="956"/>
      <c r="F520" s="956"/>
      <c r="G520" s="956"/>
      <c r="H520" s="956"/>
      <c r="I520" s="956"/>
      <c r="J520" s="956"/>
      <c r="K520" s="956"/>
      <c r="L520" s="956"/>
      <c r="M520" s="956"/>
      <c r="N520" s="956"/>
      <c r="O520" s="956"/>
      <c r="P520" s="956"/>
    </row>
    <row r="521" spans="1:16" s="129" customFormat="1" ht="30.75" customHeight="1">
      <c r="A521" s="956"/>
      <c r="B521" s="956"/>
      <c r="C521" s="956"/>
      <c r="D521" s="956"/>
      <c r="E521" s="956"/>
      <c r="F521" s="956"/>
      <c r="G521" s="956"/>
      <c r="H521" s="956"/>
      <c r="I521" s="956"/>
      <c r="J521" s="956"/>
      <c r="K521" s="956"/>
      <c r="L521" s="956"/>
      <c r="M521" s="956"/>
      <c r="N521" s="956"/>
      <c r="O521" s="956"/>
      <c r="P521" s="956"/>
    </row>
    <row r="522" spans="1:16" s="129" customFormat="1" ht="30.75" customHeight="1">
      <c r="A522" s="956"/>
      <c r="B522" s="956"/>
      <c r="C522" s="956"/>
      <c r="D522" s="956"/>
      <c r="E522" s="956"/>
      <c r="F522" s="956"/>
      <c r="G522" s="956"/>
      <c r="H522" s="956"/>
      <c r="I522" s="956"/>
      <c r="J522" s="956"/>
      <c r="K522" s="956"/>
      <c r="L522" s="956"/>
      <c r="M522" s="956"/>
      <c r="N522" s="956"/>
      <c r="O522" s="956"/>
      <c r="P522" s="956"/>
    </row>
    <row r="523" spans="1:16" s="129" customFormat="1" ht="30.75" customHeight="1">
      <c r="A523" s="956"/>
      <c r="B523" s="956"/>
      <c r="C523" s="956"/>
      <c r="D523" s="956"/>
      <c r="E523" s="956"/>
      <c r="F523" s="956"/>
      <c r="G523" s="956"/>
      <c r="H523" s="956"/>
      <c r="I523" s="956"/>
      <c r="J523" s="956"/>
      <c r="K523" s="956"/>
      <c r="L523" s="956"/>
      <c r="M523" s="956"/>
      <c r="N523" s="956"/>
      <c r="O523" s="956"/>
      <c r="P523" s="956"/>
    </row>
    <row r="524" spans="1:16" s="129" customFormat="1" ht="30.75" customHeight="1">
      <c r="A524" s="956"/>
      <c r="B524" s="956"/>
      <c r="C524" s="956"/>
      <c r="D524" s="956"/>
      <c r="E524" s="956"/>
      <c r="F524" s="956"/>
      <c r="G524" s="956"/>
      <c r="H524" s="956"/>
      <c r="I524" s="956"/>
      <c r="J524" s="956"/>
      <c r="K524" s="956"/>
      <c r="L524" s="956"/>
      <c r="M524" s="956"/>
      <c r="N524" s="956"/>
      <c r="O524" s="956"/>
      <c r="P524" s="956"/>
    </row>
    <row r="525" spans="1:16" s="129" customFormat="1" ht="30.75" customHeight="1">
      <c r="A525" s="956"/>
      <c r="B525" s="956"/>
      <c r="C525" s="956"/>
      <c r="D525" s="956"/>
      <c r="E525" s="956"/>
      <c r="F525" s="956"/>
      <c r="G525" s="956"/>
      <c r="H525" s="956"/>
      <c r="I525" s="956"/>
      <c r="J525" s="956"/>
      <c r="K525" s="956"/>
      <c r="L525" s="956"/>
      <c r="M525" s="956"/>
      <c r="N525" s="956"/>
      <c r="O525" s="956"/>
      <c r="P525" s="956"/>
    </row>
    <row r="526" spans="1:16" s="129" customFormat="1" ht="30.75" customHeight="1">
      <c r="A526" s="956"/>
      <c r="B526" s="956"/>
      <c r="C526" s="956"/>
      <c r="D526" s="956"/>
      <c r="E526" s="956"/>
      <c r="F526" s="956"/>
      <c r="G526" s="956"/>
      <c r="H526" s="956"/>
      <c r="I526" s="956"/>
      <c r="J526" s="956"/>
      <c r="K526" s="956"/>
      <c r="L526" s="956"/>
      <c r="M526" s="956"/>
      <c r="N526" s="956"/>
      <c r="O526" s="956"/>
      <c r="P526" s="956"/>
    </row>
    <row r="527" spans="1:16" s="129" customFormat="1" ht="30.75" customHeight="1">
      <c r="A527" s="956"/>
      <c r="B527" s="956"/>
      <c r="C527" s="956"/>
      <c r="D527" s="956"/>
      <c r="E527" s="956"/>
      <c r="F527" s="956"/>
      <c r="G527" s="956"/>
      <c r="H527" s="956"/>
      <c r="I527" s="956"/>
      <c r="J527" s="956"/>
      <c r="K527" s="956"/>
      <c r="L527" s="956"/>
      <c r="M527" s="956"/>
      <c r="N527" s="956"/>
      <c r="O527" s="956"/>
      <c r="P527" s="956"/>
    </row>
    <row r="528" spans="1:16" s="129" customFormat="1" ht="30.75" customHeight="1">
      <c r="A528" s="956"/>
      <c r="B528" s="956"/>
      <c r="C528" s="956"/>
      <c r="D528" s="956"/>
      <c r="E528" s="956"/>
      <c r="F528" s="956"/>
      <c r="G528" s="956"/>
      <c r="H528" s="956"/>
      <c r="I528" s="956"/>
      <c r="J528" s="956"/>
      <c r="K528" s="956"/>
      <c r="L528" s="956"/>
      <c r="M528" s="956"/>
      <c r="N528" s="956"/>
      <c r="O528" s="956"/>
      <c r="P528" s="956"/>
    </row>
    <row r="529" spans="1:16" s="129" customFormat="1" ht="30.75" customHeight="1">
      <c r="A529" s="956"/>
      <c r="B529" s="956"/>
      <c r="C529" s="956"/>
      <c r="D529" s="956"/>
      <c r="E529" s="956"/>
      <c r="F529" s="956"/>
      <c r="G529" s="956"/>
      <c r="H529" s="956"/>
      <c r="I529" s="956"/>
      <c r="J529" s="956"/>
      <c r="K529" s="956"/>
      <c r="L529" s="956"/>
      <c r="M529" s="956"/>
      <c r="N529" s="956"/>
      <c r="O529" s="956"/>
      <c r="P529" s="956"/>
    </row>
    <row r="530" spans="1:16" s="129" customFormat="1" ht="30.75" customHeight="1">
      <c r="A530" s="956"/>
      <c r="B530" s="956"/>
      <c r="C530" s="956"/>
      <c r="D530" s="956"/>
      <c r="E530" s="956"/>
      <c r="F530" s="956"/>
      <c r="G530" s="956"/>
      <c r="H530" s="956"/>
      <c r="I530" s="956"/>
      <c r="J530" s="956"/>
      <c r="K530" s="956"/>
      <c r="L530" s="956"/>
      <c r="M530" s="956"/>
      <c r="N530" s="956"/>
      <c r="O530" s="956"/>
      <c r="P530" s="956"/>
    </row>
    <row r="531" spans="1:16" s="129" customFormat="1" ht="30.75" customHeight="1">
      <c r="A531" s="956"/>
      <c r="B531" s="956"/>
      <c r="C531" s="956"/>
      <c r="D531" s="956"/>
      <c r="E531" s="956"/>
      <c r="F531" s="956"/>
      <c r="G531" s="956"/>
      <c r="H531" s="956"/>
      <c r="I531" s="956"/>
      <c r="J531" s="956"/>
      <c r="K531" s="956"/>
      <c r="L531" s="956"/>
      <c r="M531" s="956"/>
      <c r="N531" s="956"/>
      <c r="O531" s="956"/>
      <c r="P531" s="956"/>
    </row>
    <row r="532" spans="1:16" s="129" customFormat="1" ht="30.75" customHeight="1">
      <c r="A532" s="956"/>
      <c r="B532" s="956"/>
      <c r="C532" s="956"/>
      <c r="D532" s="956"/>
      <c r="E532" s="956"/>
      <c r="F532" s="956"/>
      <c r="G532" s="956"/>
      <c r="H532" s="956"/>
      <c r="I532" s="956"/>
      <c r="J532" s="956"/>
      <c r="K532" s="956"/>
      <c r="L532" s="956"/>
      <c r="M532" s="956"/>
      <c r="N532" s="956"/>
      <c r="O532" s="956"/>
      <c r="P532" s="956"/>
    </row>
    <row r="533" spans="1:16" s="129" customFormat="1" ht="30.75" customHeight="1">
      <c r="A533" s="956"/>
      <c r="B533" s="956"/>
      <c r="C533" s="956"/>
      <c r="D533" s="956"/>
      <c r="E533" s="956"/>
      <c r="F533" s="956"/>
      <c r="G533" s="956"/>
      <c r="H533" s="956"/>
      <c r="I533" s="956"/>
      <c r="J533" s="956"/>
      <c r="K533" s="956"/>
      <c r="L533" s="956"/>
      <c r="M533" s="956"/>
      <c r="N533" s="956"/>
      <c r="O533" s="956"/>
      <c r="P533" s="956"/>
    </row>
    <row r="534" spans="1:16" s="129" customFormat="1" ht="30.75" customHeight="1">
      <c r="A534" s="956"/>
      <c r="B534" s="956"/>
      <c r="C534" s="956"/>
      <c r="D534" s="956"/>
      <c r="E534" s="956"/>
      <c r="F534" s="956"/>
      <c r="G534" s="956"/>
      <c r="H534" s="956"/>
      <c r="I534" s="956"/>
      <c r="J534" s="956"/>
      <c r="K534" s="956"/>
      <c r="L534" s="956"/>
      <c r="M534" s="956"/>
      <c r="N534" s="956"/>
      <c r="O534" s="956"/>
      <c r="P534" s="956"/>
    </row>
    <row r="535" spans="1:16" s="129" customFormat="1" ht="30.75" customHeight="1">
      <c r="A535" s="956"/>
      <c r="B535" s="956"/>
      <c r="C535" s="956"/>
      <c r="D535" s="956"/>
      <c r="E535" s="956"/>
      <c r="F535" s="956"/>
      <c r="G535" s="956"/>
      <c r="H535" s="956"/>
      <c r="I535" s="956"/>
      <c r="J535" s="956"/>
      <c r="K535" s="956"/>
      <c r="L535" s="956"/>
      <c r="M535" s="956"/>
      <c r="N535" s="956"/>
      <c r="O535" s="956"/>
      <c r="P535" s="956"/>
    </row>
    <row r="536" spans="1:16" s="129" customFormat="1" ht="30.75" customHeight="1">
      <c r="A536" s="956"/>
      <c r="B536" s="956"/>
      <c r="C536" s="956"/>
      <c r="D536" s="956"/>
      <c r="E536" s="956"/>
      <c r="F536" s="956"/>
      <c r="G536" s="956"/>
      <c r="H536" s="956"/>
      <c r="I536" s="956"/>
      <c r="J536" s="956"/>
      <c r="K536" s="956"/>
      <c r="L536" s="956"/>
      <c r="M536" s="956"/>
      <c r="N536" s="956"/>
      <c r="O536" s="956"/>
      <c r="P536" s="956"/>
    </row>
    <row r="537" spans="1:16" s="129" customFormat="1" ht="30.75" customHeight="1">
      <c r="A537" s="956"/>
      <c r="B537" s="956"/>
      <c r="C537" s="956"/>
      <c r="D537" s="956"/>
      <c r="E537" s="956"/>
      <c r="F537" s="956"/>
      <c r="G537" s="956"/>
      <c r="H537" s="956"/>
      <c r="I537" s="956"/>
      <c r="J537" s="956"/>
      <c r="K537" s="956"/>
      <c r="L537" s="956"/>
      <c r="M537" s="956"/>
      <c r="N537" s="956"/>
      <c r="O537" s="956"/>
      <c r="P537" s="956"/>
    </row>
    <row r="538" spans="1:16" s="129" customFormat="1" ht="30.75" customHeight="1">
      <c r="A538" s="956"/>
      <c r="B538" s="956"/>
      <c r="C538" s="956"/>
      <c r="D538" s="956"/>
      <c r="E538" s="956"/>
      <c r="F538" s="956"/>
      <c r="G538" s="956"/>
      <c r="H538" s="956"/>
      <c r="I538" s="956"/>
      <c r="J538" s="956"/>
      <c r="K538" s="956"/>
      <c r="L538" s="956"/>
      <c r="M538" s="956"/>
      <c r="N538" s="956"/>
      <c r="O538" s="956"/>
      <c r="P538" s="956"/>
    </row>
    <row r="539" spans="1:16" s="129" customFormat="1" ht="30.75" customHeight="1">
      <c r="A539" s="956"/>
      <c r="B539" s="956"/>
      <c r="C539" s="956"/>
      <c r="D539" s="956"/>
      <c r="E539" s="956"/>
      <c r="F539" s="956"/>
      <c r="G539" s="956"/>
      <c r="H539" s="956"/>
      <c r="I539" s="956"/>
      <c r="J539" s="956"/>
      <c r="K539" s="956"/>
      <c r="L539" s="956"/>
      <c r="M539" s="956"/>
      <c r="N539" s="956"/>
      <c r="O539" s="956"/>
      <c r="P539" s="956"/>
    </row>
    <row r="540" spans="1:16" s="129" customFormat="1" ht="30.75" customHeight="1">
      <c r="A540" s="956"/>
      <c r="B540" s="956"/>
      <c r="C540" s="956"/>
      <c r="D540" s="956"/>
      <c r="E540" s="956"/>
      <c r="F540" s="956"/>
      <c r="G540" s="956"/>
      <c r="H540" s="956"/>
      <c r="I540" s="956"/>
      <c r="J540" s="956"/>
      <c r="K540" s="956"/>
      <c r="L540" s="956"/>
      <c r="M540" s="956"/>
      <c r="N540" s="956"/>
      <c r="O540" s="956"/>
      <c r="P540" s="956"/>
    </row>
    <row r="541" spans="1:16" s="129" customFormat="1" ht="30.75" customHeight="1">
      <c r="A541" s="956"/>
      <c r="B541" s="956"/>
      <c r="C541" s="956"/>
      <c r="D541" s="956"/>
      <c r="E541" s="956"/>
      <c r="F541" s="956"/>
      <c r="G541" s="956"/>
      <c r="H541" s="956"/>
      <c r="I541" s="956"/>
      <c r="J541" s="956"/>
      <c r="K541" s="956"/>
      <c r="L541" s="956"/>
      <c r="M541" s="956"/>
      <c r="N541" s="956"/>
      <c r="O541" s="956"/>
      <c r="P541" s="956"/>
    </row>
    <row r="542" spans="1:16" s="129" customFormat="1" ht="30.75" customHeight="1">
      <c r="A542" s="956"/>
      <c r="B542" s="956"/>
      <c r="C542" s="956"/>
      <c r="D542" s="956"/>
      <c r="E542" s="956"/>
      <c r="F542" s="956"/>
      <c r="G542" s="956"/>
      <c r="H542" s="956"/>
      <c r="I542" s="956"/>
      <c r="J542" s="956"/>
      <c r="K542" s="956"/>
      <c r="L542" s="956"/>
      <c r="M542" s="956"/>
      <c r="N542" s="956"/>
      <c r="O542" s="956"/>
      <c r="P542" s="956"/>
    </row>
    <row r="543" spans="1:16" s="129" customFormat="1" ht="30.75" customHeight="1">
      <c r="A543" s="956"/>
      <c r="B543" s="956"/>
      <c r="C543" s="956"/>
      <c r="D543" s="956"/>
      <c r="E543" s="956"/>
      <c r="F543" s="956"/>
      <c r="G543" s="956"/>
      <c r="H543" s="956"/>
      <c r="I543" s="956"/>
      <c r="J543" s="956"/>
      <c r="K543" s="956"/>
      <c r="L543" s="956"/>
      <c r="M543" s="956"/>
      <c r="N543" s="956"/>
      <c r="O543" s="956"/>
      <c r="P543" s="956"/>
    </row>
    <row r="544" spans="1:16" s="129" customFormat="1" ht="30.75" customHeight="1">
      <c r="A544" s="956"/>
      <c r="B544" s="956"/>
      <c r="C544" s="956"/>
      <c r="D544" s="956"/>
      <c r="E544" s="956"/>
      <c r="F544" s="956"/>
      <c r="G544" s="956"/>
      <c r="H544" s="956"/>
      <c r="I544" s="956"/>
      <c r="J544" s="956"/>
      <c r="K544" s="956"/>
      <c r="L544" s="956"/>
      <c r="M544" s="956"/>
      <c r="N544" s="956"/>
      <c r="O544" s="956"/>
      <c r="P544" s="956"/>
    </row>
    <row r="545" spans="1:16" s="129" customFormat="1" ht="30.75" customHeight="1">
      <c r="A545" s="956"/>
      <c r="B545" s="956"/>
      <c r="C545" s="956"/>
      <c r="D545" s="956"/>
      <c r="E545" s="956"/>
      <c r="F545" s="956"/>
      <c r="G545" s="956"/>
      <c r="H545" s="956"/>
      <c r="I545" s="956"/>
      <c r="J545" s="956"/>
      <c r="K545" s="956"/>
      <c r="L545" s="956"/>
      <c r="M545" s="956"/>
      <c r="N545" s="956"/>
      <c r="O545" s="956"/>
      <c r="P545" s="956"/>
    </row>
    <row r="546" spans="1:16" s="129" customFormat="1" ht="30.75" customHeight="1">
      <c r="A546" s="956"/>
      <c r="B546" s="956"/>
      <c r="C546" s="956"/>
      <c r="D546" s="956"/>
      <c r="E546" s="956"/>
      <c r="F546" s="956"/>
      <c r="G546" s="956"/>
      <c r="H546" s="956"/>
      <c r="I546" s="956"/>
      <c r="J546" s="956"/>
      <c r="K546" s="956"/>
      <c r="L546" s="956"/>
      <c r="M546" s="956"/>
      <c r="N546" s="956"/>
      <c r="O546" s="956"/>
      <c r="P546" s="956"/>
    </row>
    <row r="547" spans="1:16" s="129" customFormat="1" ht="30.75" customHeight="1">
      <c r="A547" s="956"/>
      <c r="B547" s="956"/>
      <c r="C547" s="956"/>
      <c r="D547" s="956"/>
      <c r="E547" s="956"/>
      <c r="F547" s="956"/>
      <c r="G547" s="956"/>
      <c r="H547" s="956"/>
      <c r="I547" s="956"/>
      <c r="J547" s="956"/>
      <c r="K547" s="956"/>
      <c r="L547" s="956"/>
      <c r="M547" s="956"/>
      <c r="N547" s="956"/>
      <c r="O547" s="956"/>
      <c r="P547" s="956"/>
    </row>
    <row r="548" spans="1:16" s="129" customFormat="1" ht="30.75" customHeight="1">
      <c r="A548" s="956"/>
      <c r="B548" s="956"/>
      <c r="C548" s="956"/>
      <c r="D548" s="956"/>
      <c r="E548" s="956"/>
      <c r="F548" s="956"/>
      <c r="G548" s="956"/>
      <c r="H548" s="956"/>
      <c r="I548" s="956"/>
      <c r="J548" s="956"/>
      <c r="K548" s="956"/>
      <c r="L548" s="956"/>
      <c r="M548" s="956"/>
      <c r="N548" s="956"/>
      <c r="O548" s="956"/>
      <c r="P548" s="956"/>
    </row>
    <row r="549" spans="1:16" s="129" customFormat="1" ht="30.75" customHeight="1">
      <c r="A549" s="956"/>
      <c r="B549" s="956"/>
      <c r="C549" s="956"/>
      <c r="D549" s="956"/>
      <c r="E549" s="956"/>
      <c r="F549" s="956"/>
      <c r="G549" s="956"/>
      <c r="H549" s="956"/>
      <c r="I549" s="956"/>
      <c r="J549" s="956"/>
      <c r="K549" s="956"/>
      <c r="L549" s="956"/>
      <c r="M549" s="956"/>
      <c r="N549" s="956"/>
      <c r="O549" s="956"/>
      <c r="P549" s="956"/>
    </row>
    <row r="550" spans="1:16" s="129" customFormat="1" ht="30.75" customHeight="1">
      <c r="A550" s="956"/>
      <c r="B550" s="956"/>
      <c r="C550" s="956"/>
      <c r="D550" s="956"/>
      <c r="E550" s="956"/>
      <c r="F550" s="956"/>
      <c r="G550" s="956"/>
      <c r="H550" s="956"/>
      <c r="I550" s="956"/>
      <c r="J550" s="956"/>
      <c r="K550" s="956"/>
      <c r="L550" s="956"/>
      <c r="M550" s="956"/>
      <c r="N550" s="956"/>
      <c r="O550" s="956"/>
      <c r="P550" s="956"/>
    </row>
    <row r="551" spans="1:16" s="129" customFormat="1" ht="30.75" customHeight="1">
      <c r="A551" s="956"/>
      <c r="B551" s="956"/>
      <c r="C551" s="956"/>
      <c r="D551" s="956"/>
      <c r="E551" s="956"/>
      <c r="F551" s="956"/>
      <c r="G551" s="956"/>
      <c r="H551" s="956"/>
      <c r="I551" s="956"/>
      <c r="J551" s="956"/>
      <c r="K551" s="956"/>
      <c r="L551" s="956"/>
      <c r="M551" s="956"/>
      <c r="N551" s="956"/>
      <c r="O551" s="956"/>
      <c r="P551" s="956"/>
    </row>
    <row r="552" spans="1:16" s="129" customFormat="1" ht="30.75" customHeight="1">
      <c r="A552" s="956"/>
      <c r="B552" s="956"/>
      <c r="C552" s="956"/>
      <c r="D552" s="956"/>
      <c r="E552" s="956"/>
      <c r="F552" s="956"/>
      <c r="G552" s="956"/>
      <c r="H552" s="956"/>
      <c r="I552" s="956"/>
      <c r="J552" s="956"/>
      <c r="K552" s="956"/>
      <c r="L552" s="956"/>
      <c r="M552" s="956"/>
      <c r="N552" s="956"/>
      <c r="O552" s="956"/>
      <c r="P552" s="956"/>
    </row>
    <row r="553" spans="1:16" s="129" customFormat="1" ht="30.75" customHeight="1">
      <c r="A553" s="956"/>
      <c r="B553" s="956"/>
      <c r="C553" s="956"/>
      <c r="D553" s="956"/>
      <c r="E553" s="956"/>
      <c r="F553" s="956"/>
      <c r="G553" s="956"/>
      <c r="H553" s="956"/>
      <c r="I553" s="956"/>
      <c r="J553" s="956"/>
      <c r="K553" s="956"/>
      <c r="L553" s="956"/>
      <c r="M553" s="956"/>
      <c r="N553" s="956"/>
      <c r="O553" s="956"/>
      <c r="P553" s="956"/>
    </row>
    <row r="554" spans="1:16" s="129" customFormat="1" ht="30.75" customHeight="1">
      <c r="A554" s="956"/>
      <c r="B554" s="956"/>
      <c r="C554" s="956"/>
      <c r="D554" s="956"/>
      <c r="E554" s="956"/>
      <c r="F554" s="956"/>
      <c r="G554" s="956"/>
      <c r="H554" s="956"/>
      <c r="I554" s="956"/>
      <c r="J554" s="956"/>
      <c r="K554" s="956"/>
      <c r="L554" s="956"/>
      <c r="M554" s="956"/>
      <c r="N554" s="956"/>
      <c r="O554" s="956"/>
      <c r="P554" s="956"/>
    </row>
    <row r="555" spans="1:16" s="129" customFormat="1" ht="30.75" customHeight="1">
      <c r="A555" s="956"/>
      <c r="B555" s="956"/>
      <c r="C555" s="956"/>
      <c r="D555" s="956"/>
      <c r="E555" s="956"/>
      <c r="F555" s="956"/>
      <c r="G555" s="956"/>
      <c r="H555" s="956"/>
      <c r="I555" s="956"/>
      <c r="J555" s="956"/>
      <c r="K555" s="956"/>
      <c r="L555" s="956"/>
      <c r="M555" s="956"/>
      <c r="N555" s="956"/>
      <c r="O555" s="956"/>
      <c r="P555" s="956"/>
    </row>
    <row r="556" spans="1:16" s="129" customFormat="1" ht="30.75" customHeight="1">
      <c r="A556" s="956"/>
      <c r="B556" s="956"/>
      <c r="C556" s="956"/>
      <c r="D556" s="956"/>
      <c r="E556" s="956"/>
      <c r="F556" s="956"/>
      <c r="G556" s="956"/>
      <c r="H556" s="956"/>
      <c r="I556" s="956"/>
      <c r="J556" s="956"/>
      <c r="K556" s="956"/>
      <c r="L556" s="956"/>
      <c r="M556" s="956"/>
      <c r="N556" s="956"/>
      <c r="O556" s="956"/>
      <c r="P556" s="956"/>
    </row>
    <row r="557" spans="1:16" s="129" customFormat="1">
      <c r="A557" s="956"/>
      <c r="B557" s="956"/>
      <c r="C557" s="956"/>
      <c r="D557" s="956"/>
      <c r="E557" s="956"/>
      <c r="F557" s="956"/>
      <c r="G557" s="956"/>
      <c r="H557" s="956"/>
      <c r="I557" s="956"/>
      <c r="J557" s="956"/>
      <c r="K557" s="956"/>
      <c r="L557" s="956"/>
      <c r="M557" s="956"/>
      <c r="N557" s="956"/>
      <c r="O557" s="956"/>
      <c r="P557" s="956"/>
    </row>
    <row r="558" spans="1:16" s="129" customFormat="1">
      <c r="A558" s="956"/>
      <c r="B558" s="956"/>
      <c r="C558" s="956"/>
      <c r="D558" s="956"/>
      <c r="E558" s="956"/>
      <c r="F558" s="956"/>
      <c r="G558" s="956"/>
      <c r="H558" s="956"/>
      <c r="I558" s="956"/>
      <c r="J558" s="956"/>
      <c r="K558" s="956"/>
      <c r="L558" s="956"/>
      <c r="M558" s="956"/>
      <c r="N558" s="956"/>
      <c r="O558" s="956"/>
      <c r="P558" s="956"/>
    </row>
    <row r="559" spans="1:16" s="129" customFormat="1">
      <c r="A559" s="956"/>
      <c r="B559" s="956"/>
      <c r="C559" s="956"/>
      <c r="D559" s="956"/>
      <c r="E559" s="956"/>
      <c r="F559" s="956"/>
      <c r="G559" s="956"/>
      <c r="H559" s="956"/>
      <c r="I559" s="956"/>
      <c r="J559" s="956"/>
      <c r="K559" s="956"/>
      <c r="L559" s="956"/>
      <c r="M559" s="956"/>
      <c r="N559" s="956"/>
      <c r="O559" s="956"/>
      <c r="P559" s="956"/>
    </row>
    <row r="560" spans="1:16" s="129" customFormat="1">
      <c r="A560" s="956"/>
      <c r="B560" s="956"/>
      <c r="C560" s="956"/>
      <c r="D560" s="956"/>
      <c r="E560" s="956"/>
      <c r="F560" s="956"/>
      <c r="G560" s="956"/>
      <c r="H560" s="956"/>
      <c r="I560" s="956"/>
      <c r="J560" s="956"/>
      <c r="K560" s="956"/>
      <c r="L560" s="956"/>
      <c r="M560" s="956"/>
      <c r="N560" s="956"/>
      <c r="O560" s="956"/>
      <c r="P560" s="956"/>
    </row>
    <row r="561" spans="1:16" s="129" customFormat="1">
      <c r="A561" s="956"/>
      <c r="B561" s="956"/>
      <c r="C561" s="956"/>
      <c r="D561" s="956"/>
      <c r="E561" s="956"/>
      <c r="F561" s="956"/>
      <c r="G561" s="956"/>
      <c r="H561" s="956"/>
      <c r="I561" s="956"/>
      <c r="J561" s="956"/>
      <c r="K561" s="956"/>
      <c r="L561" s="956"/>
      <c r="M561" s="956"/>
      <c r="N561" s="956"/>
      <c r="O561" s="956"/>
      <c r="P561" s="956"/>
    </row>
    <row r="562" spans="1:16" s="129" customFormat="1">
      <c r="A562" s="956"/>
      <c r="B562" s="956"/>
      <c r="C562" s="956"/>
      <c r="D562" s="956"/>
      <c r="E562" s="956"/>
      <c r="F562" s="956"/>
      <c r="G562" s="956"/>
      <c r="H562" s="956"/>
      <c r="I562" s="956"/>
      <c r="J562" s="956"/>
      <c r="K562" s="956"/>
      <c r="L562" s="956"/>
      <c r="M562" s="956"/>
      <c r="N562" s="956"/>
      <c r="O562" s="956"/>
      <c r="P562" s="956"/>
    </row>
    <row r="563" spans="1:16" s="129" customFormat="1">
      <c r="A563" s="956"/>
      <c r="B563" s="956"/>
      <c r="C563" s="956"/>
      <c r="D563" s="956"/>
      <c r="E563" s="956"/>
      <c r="F563" s="956"/>
      <c r="G563" s="956"/>
      <c r="H563" s="956"/>
      <c r="I563" s="956"/>
      <c r="J563" s="956"/>
      <c r="K563" s="956"/>
      <c r="L563" s="956"/>
      <c r="M563" s="956"/>
      <c r="N563" s="956"/>
      <c r="O563" s="956"/>
      <c r="P563" s="956"/>
    </row>
    <row r="564" spans="1:16" s="129" customFormat="1">
      <c r="A564" s="956"/>
      <c r="B564" s="956"/>
      <c r="C564" s="956"/>
      <c r="D564" s="956"/>
      <c r="E564" s="956"/>
      <c r="F564" s="956"/>
      <c r="G564" s="956"/>
      <c r="H564" s="956"/>
      <c r="I564" s="956"/>
      <c r="J564" s="956"/>
      <c r="K564" s="956"/>
      <c r="L564" s="956"/>
      <c r="M564" s="956"/>
      <c r="N564" s="956"/>
      <c r="O564" s="956"/>
      <c r="P564" s="956"/>
    </row>
    <row r="565" spans="1:16" s="129" customFormat="1">
      <c r="A565" s="956"/>
      <c r="B565" s="956"/>
      <c r="C565" s="956"/>
      <c r="D565" s="956"/>
      <c r="E565" s="956"/>
      <c r="F565" s="956"/>
      <c r="G565" s="956"/>
      <c r="H565" s="956"/>
      <c r="I565" s="956"/>
      <c r="J565" s="956"/>
      <c r="K565" s="956"/>
      <c r="L565" s="956"/>
      <c r="M565" s="956"/>
      <c r="N565" s="956"/>
      <c r="O565" s="956"/>
      <c r="P565" s="956"/>
    </row>
    <row r="566" spans="1:16" s="129" customFormat="1">
      <c r="A566" s="956"/>
      <c r="B566" s="956"/>
      <c r="C566" s="956"/>
      <c r="D566" s="956"/>
      <c r="E566" s="956"/>
      <c r="F566" s="956"/>
      <c r="G566" s="956"/>
      <c r="H566" s="956"/>
      <c r="I566" s="956"/>
      <c r="J566" s="956"/>
      <c r="K566" s="956"/>
      <c r="L566" s="956"/>
      <c r="M566" s="956"/>
      <c r="N566" s="956"/>
      <c r="O566" s="956"/>
      <c r="P566" s="956"/>
    </row>
    <row r="567" spans="1:16" s="129" customFormat="1">
      <c r="A567" s="956"/>
      <c r="B567" s="956"/>
      <c r="C567" s="956"/>
      <c r="D567" s="956"/>
      <c r="E567" s="956"/>
      <c r="F567" s="956"/>
      <c r="G567" s="956"/>
      <c r="H567" s="956"/>
      <c r="I567" s="956"/>
      <c r="J567" s="956"/>
      <c r="K567" s="956"/>
      <c r="L567" s="956"/>
      <c r="M567" s="956"/>
      <c r="N567" s="956"/>
      <c r="O567" s="956"/>
      <c r="P567" s="956"/>
    </row>
    <row r="568" spans="1:16" s="129" customFormat="1">
      <c r="A568" s="956"/>
      <c r="B568" s="956"/>
      <c r="C568" s="956"/>
      <c r="D568" s="956"/>
      <c r="E568" s="956"/>
      <c r="F568" s="956"/>
      <c r="G568" s="956"/>
      <c r="H568" s="956"/>
      <c r="I568" s="956"/>
      <c r="J568" s="956"/>
      <c r="K568" s="956"/>
      <c r="L568" s="956"/>
      <c r="M568" s="956"/>
      <c r="N568" s="956"/>
      <c r="O568" s="956"/>
      <c r="P568" s="956"/>
    </row>
    <row r="569" spans="1:16" s="129" customFormat="1">
      <c r="A569" s="956"/>
      <c r="B569" s="956"/>
      <c r="C569" s="956"/>
      <c r="D569" s="956"/>
      <c r="E569" s="956"/>
      <c r="F569" s="956"/>
      <c r="G569" s="956"/>
      <c r="H569" s="956"/>
      <c r="I569" s="956"/>
      <c r="J569" s="956"/>
      <c r="K569" s="956"/>
      <c r="L569" s="956"/>
      <c r="M569" s="956"/>
      <c r="N569" s="956"/>
      <c r="O569" s="956"/>
      <c r="P569" s="956"/>
    </row>
    <row r="570" spans="1:16" s="129" customFormat="1">
      <c r="A570" s="956"/>
      <c r="B570" s="956"/>
      <c r="C570" s="956"/>
      <c r="D570" s="956"/>
      <c r="E570" s="956"/>
      <c r="F570" s="956"/>
      <c r="G570" s="956"/>
      <c r="H570" s="956"/>
      <c r="I570" s="956"/>
      <c r="J570" s="956"/>
      <c r="K570" s="956"/>
      <c r="L570" s="956"/>
      <c r="M570" s="956"/>
      <c r="N570" s="956"/>
      <c r="O570" s="956"/>
      <c r="P570" s="956"/>
    </row>
    <row r="571" spans="1:16" s="129" customFormat="1">
      <c r="A571" s="956"/>
      <c r="B571" s="956"/>
      <c r="C571" s="956"/>
      <c r="D571" s="956"/>
      <c r="E571" s="956"/>
      <c r="F571" s="956"/>
      <c r="G571" s="956"/>
      <c r="H571" s="956"/>
      <c r="I571" s="956"/>
      <c r="J571" s="956"/>
      <c r="K571" s="956"/>
      <c r="L571" s="956"/>
      <c r="M571" s="956"/>
      <c r="N571" s="956"/>
      <c r="O571" s="956"/>
      <c r="P571" s="956"/>
    </row>
    <row r="572" spans="1:16" s="129" customFormat="1">
      <c r="A572" s="956"/>
      <c r="B572" s="956"/>
      <c r="C572" s="956"/>
      <c r="D572" s="956"/>
      <c r="E572" s="956"/>
      <c r="F572" s="956"/>
      <c r="G572" s="956"/>
      <c r="H572" s="956"/>
      <c r="I572" s="956"/>
      <c r="J572" s="956"/>
      <c r="K572" s="956"/>
      <c r="L572" s="956"/>
      <c r="M572" s="956"/>
      <c r="N572" s="956"/>
      <c r="O572" s="956"/>
      <c r="P572" s="956"/>
    </row>
    <row r="573" spans="1:16" s="129" customFormat="1">
      <c r="A573" s="956"/>
      <c r="B573" s="956"/>
      <c r="C573" s="956"/>
      <c r="D573" s="956"/>
      <c r="E573" s="956"/>
      <c r="F573" s="956"/>
      <c r="G573" s="956"/>
      <c r="H573" s="956"/>
      <c r="I573" s="956"/>
      <c r="J573" s="956"/>
      <c r="K573" s="956"/>
      <c r="L573" s="956"/>
      <c r="M573" s="956"/>
      <c r="N573" s="956"/>
      <c r="O573" s="956"/>
      <c r="P573" s="956"/>
    </row>
    <row r="574" spans="1:16" s="129" customFormat="1">
      <c r="A574" s="956"/>
      <c r="B574" s="956"/>
      <c r="C574" s="956"/>
      <c r="D574" s="956"/>
      <c r="E574" s="956"/>
      <c r="F574" s="956"/>
      <c r="G574" s="956"/>
      <c r="H574" s="956"/>
      <c r="I574" s="956"/>
      <c r="J574" s="956"/>
      <c r="K574" s="956"/>
      <c r="L574" s="956"/>
      <c r="M574" s="956"/>
      <c r="N574" s="956"/>
      <c r="O574" s="956"/>
      <c r="P574" s="956"/>
    </row>
    <row r="575" spans="1:16" s="129" customFormat="1">
      <c r="A575" s="956"/>
      <c r="B575" s="956"/>
      <c r="C575" s="956"/>
      <c r="D575" s="956"/>
      <c r="E575" s="956"/>
      <c r="F575" s="956"/>
      <c r="G575" s="956"/>
      <c r="H575" s="956"/>
      <c r="I575" s="956"/>
      <c r="J575" s="956"/>
      <c r="K575" s="956"/>
      <c r="L575" s="956"/>
      <c r="M575" s="956"/>
      <c r="N575" s="956"/>
      <c r="O575" s="956"/>
      <c r="P575" s="956"/>
    </row>
    <row r="576" spans="1:16" s="129" customFormat="1">
      <c r="A576" s="956"/>
      <c r="B576" s="956"/>
      <c r="C576" s="956"/>
      <c r="D576" s="956"/>
      <c r="E576" s="956"/>
      <c r="F576" s="956"/>
      <c r="G576" s="956"/>
      <c r="H576" s="956"/>
      <c r="I576" s="956"/>
      <c r="J576" s="956"/>
      <c r="K576" s="956"/>
      <c r="L576" s="956"/>
      <c r="M576" s="956"/>
      <c r="N576" s="956"/>
      <c r="O576" s="956"/>
      <c r="P576" s="956"/>
    </row>
    <row r="577" spans="1:16" s="129" customFormat="1">
      <c r="A577" s="956"/>
      <c r="B577" s="956"/>
      <c r="C577" s="956"/>
      <c r="D577" s="956"/>
      <c r="E577" s="956"/>
      <c r="F577" s="956"/>
      <c r="G577" s="956"/>
      <c r="H577" s="956"/>
      <c r="I577" s="956"/>
      <c r="J577" s="956"/>
      <c r="K577" s="956"/>
      <c r="L577" s="956"/>
      <c r="M577" s="956"/>
      <c r="N577" s="956"/>
      <c r="O577" s="956"/>
      <c r="P577" s="956"/>
    </row>
    <row r="578" spans="1:16" s="129" customFormat="1">
      <c r="A578" s="956"/>
      <c r="B578" s="956"/>
      <c r="C578" s="956"/>
      <c r="D578" s="956"/>
      <c r="E578" s="956"/>
      <c r="F578" s="956"/>
      <c r="G578" s="956"/>
      <c r="H578" s="956"/>
      <c r="I578" s="956"/>
      <c r="J578" s="956"/>
      <c r="K578" s="956"/>
      <c r="L578" s="956"/>
      <c r="M578" s="956"/>
      <c r="N578" s="956"/>
      <c r="O578" s="956"/>
      <c r="P578" s="956"/>
    </row>
    <row r="579" spans="1:16" s="129" customFormat="1">
      <c r="A579" s="956"/>
      <c r="B579" s="956"/>
      <c r="C579" s="956"/>
      <c r="D579" s="956"/>
      <c r="E579" s="956"/>
      <c r="F579" s="956"/>
      <c r="G579" s="956"/>
      <c r="H579" s="956"/>
      <c r="I579" s="956"/>
      <c r="J579" s="956"/>
      <c r="K579" s="956"/>
      <c r="L579" s="956"/>
      <c r="M579" s="956"/>
      <c r="N579" s="956"/>
      <c r="O579" s="956"/>
      <c r="P579" s="956"/>
    </row>
    <row r="580" spans="1:16" s="129" customFormat="1">
      <c r="A580" s="956"/>
      <c r="B580" s="956"/>
      <c r="C580" s="956"/>
      <c r="D580" s="956"/>
      <c r="E580" s="956"/>
      <c r="F580" s="956"/>
      <c r="G580" s="956"/>
      <c r="H580" s="956"/>
      <c r="I580" s="956"/>
      <c r="J580" s="956"/>
      <c r="K580" s="956"/>
      <c r="L580" s="956"/>
      <c r="M580" s="956"/>
      <c r="N580" s="956"/>
      <c r="O580" s="956"/>
      <c r="P580" s="956"/>
    </row>
    <row r="581" spans="1:16" s="129" customFormat="1">
      <c r="A581" s="956"/>
      <c r="B581" s="956"/>
      <c r="C581" s="956"/>
      <c r="D581" s="956"/>
      <c r="E581" s="956"/>
      <c r="F581" s="956"/>
      <c r="G581" s="956"/>
      <c r="H581" s="956"/>
      <c r="I581" s="956"/>
      <c r="J581" s="956"/>
      <c r="K581" s="956"/>
      <c r="L581" s="956"/>
      <c r="M581" s="956"/>
      <c r="N581" s="956"/>
      <c r="O581" s="956"/>
      <c r="P581" s="956"/>
    </row>
    <row r="582" spans="1:16" s="129" customFormat="1">
      <c r="A582" s="956"/>
      <c r="B582" s="956"/>
      <c r="C582" s="956"/>
      <c r="D582" s="956"/>
      <c r="E582" s="956"/>
      <c r="F582" s="956"/>
      <c r="G582" s="956"/>
      <c r="H582" s="956"/>
      <c r="I582" s="956"/>
      <c r="J582" s="956"/>
      <c r="K582" s="956"/>
      <c r="L582" s="956"/>
      <c r="M582" s="956"/>
      <c r="N582" s="956"/>
      <c r="O582" s="956"/>
      <c r="P582" s="956"/>
    </row>
    <row r="583" spans="1:16" s="129" customFormat="1">
      <c r="A583" s="956"/>
      <c r="B583" s="956"/>
      <c r="C583" s="956"/>
      <c r="D583" s="956"/>
      <c r="E583" s="956"/>
      <c r="F583" s="956"/>
      <c r="G583" s="956"/>
      <c r="H583" s="956"/>
      <c r="I583" s="956"/>
      <c r="J583" s="956"/>
      <c r="K583" s="956"/>
      <c r="L583" s="956"/>
      <c r="M583" s="956"/>
      <c r="N583" s="956"/>
      <c r="O583" s="956"/>
      <c r="P583" s="956"/>
    </row>
    <row r="584" spans="1:16" s="129" customFormat="1">
      <c r="A584" s="956"/>
      <c r="B584" s="956"/>
      <c r="C584" s="956"/>
      <c r="D584" s="956"/>
      <c r="E584" s="956"/>
      <c r="F584" s="956"/>
      <c r="G584" s="956"/>
      <c r="H584" s="956"/>
      <c r="I584" s="956"/>
      <c r="J584" s="956"/>
      <c r="K584" s="956"/>
      <c r="L584" s="956"/>
      <c r="M584" s="956"/>
      <c r="N584" s="956"/>
      <c r="O584" s="956"/>
      <c r="P584" s="956"/>
    </row>
    <row r="585" spans="1:16" s="129" customFormat="1">
      <c r="A585" s="956"/>
      <c r="B585" s="956"/>
      <c r="C585" s="956"/>
      <c r="D585" s="956"/>
      <c r="E585" s="956"/>
      <c r="F585" s="956"/>
      <c r="G585" s="956"/>
      <c r="H585" s="956"/>
      <c r="I585" s="956"/>
      <c r="J585" s="956"/>
      <c r="K585" s="956"/>
      <c r="L585" s="956"/>
      <c r="M585" s="956"/>
      <c r="N585" s="956"/>
      <c r="O585" s="956"/>
      <c r="P585" s="956"/>
    </row>
    <row r="586" spans="1:16" s="129" customFormat="1">
      <c r="A586" s="956"/>
      <c r="B586" s="956"/>
      <c r="C586" s="956"/>
      <c r="D586" s="956"/>
      <c r="E586" s="956"/>
      <c r="F586" s="956"/>
      <c r="G586" s="956"/>
      <c r="H586" s="956"/>
      <c r="I586" s="956"/>
      <c r="J586" s="956"/>
      <c r="K586" s="956"/>
      <c r="L586" s="956"/>
      <c r="M586" s="956"/>
      <c r="N586" s="956"/>
      <c r="O586" s="956"/>
      <c r="P586" s="956"/>
    </row>
    <row r="587" spans="1:16" s="129" customFormat="1">
      <c r="A587" s="956"/>
      <c r="B587" s="956"/>
      <c r="C587" s="956"/>
      <c r="D587" s="128">
        <v>2013</v>
      </c>
      <c r="E587" s="956"/>
      <c r="F587" s="956"/>
      <c r="G587" s="956"/>
      <c r="H587" s="956"/>
      <c r="I587" s="956"/>
      <c r="J587" s="956"/>
      <c r="K587" s="956">
        <v>2004</v>
      </c>
      <c r="L587" s="956"/>
      <c r="M587" s="956"/>
      <c r="N587" s="956"/>
      <c r="O587" s="956"/>
      <c r="P587" s="956"/>
    </row>
    <row r="588" spans="1:16" s="129" customFormat="1">
      <c r="A588" s="956"/>
      <c r="B588" s="956"/>
      <c r="C588" s="956"/>
      <c r="D588" s="956"/>
      <c r="E588" s="956"/>
      <c r="F588" s="304" t="s">
        <v>79</v>
      </c>
      <c r="G588" s="956"/>
      <c r="H588" s="956"/>
      <c r="I588" s="956"/>
      <c r="J588" s="956"/>
      <c r="K588" s="956"/>
      <c r="L588" s="956"/>
      <c r="M588" s="956"/>
      <c r="N588" s="956"/>
      <c r="O588" s="956"/>
      <c r="P588" s="956"/>
    </row>
    <row r="589" spans="1:16">
      <c r="F589" s="305">
        <v>119465</v>
      </c>
      <c r="N589" s="376" t="s">
        <v>79</v>
      </c>
    </row>
    <row r="590" spans="1:16" ht="36">
      <c r="A590" s="825" t="s">
        <v>549</v>
      </c>
      <c r="B590" s="826" t="s">
        <v>535</v>
      </c>
      <c r="C590" s="825" t="s">
        <v>549</v>
      </c>
      <c r="D590" s="827" t="s">
        <v>541</v>
      </c>
      <c r="E590" s="367">
        <v>0</v>
      </c>
      <c r="F590" s="305">
        <v>26370</v>
      </c>
      <c r="G590" s="372">
        <f t="shared" ref="G590:G600" si="0">(F590/$F$589)*100</f>
        <v>22.073410622358015</v>
      </c>
      <c r="K590" s="828" t="s">
        <v>1434</v>
      </c>
      <c r="L590" s="829">
        <v>0</v>
      </c>
      <c r="N590" s="376">
        <v>73615</v>
      </c>
    </row>
    <row r="591" spans="1:16" ht="36">
      <c r="A591" s="830"/>
      <c r="B591" s="826" t="s">
        <v>534</v>
      </c>
      <c r="C591" s="830"/>
      <c r="D591" s="831" t="s">
        <v>544</v>
      </c>
      <c r="E591" s="271">
        <v>0.60352675410499301</v>
      </c>
      <c r="F591" s="305">
        <v>4252</v>
      </c>
      <c r="G591" s="372">
        <f t="shared" si="0"/>
        <v>3.5592014397522282</v>
      </c>
      <c r="H591" s="373" t="s">
        <v>544</v>
      </c>
      <c r="J591" s="128" t="s">
        <v>549</v>
      </c>
      <c r="K591" s="831" t="s">
        <v>544</v>
      </c>
      <c r="L591" s="271">
        <v>0.60993004143177343</v>
      </c>
      <c r="M591" s="271">
        <f>(N591/$N$590)*100</f>
        <v>24.643075460164368</v>
      </c>
      <c r="N591" s="376">
        <v>18141</v>
      </c>
    </row>
    <row r="592" spans="1:16" ht="48">
      <c r="A592" s="830"/>
      <c r="B592" s="826" t="s">
        <v>533</v>
      </c>
      <c r="C592" s="830"/>
      <c r="D592" s="826" t="s">
        <v>1434</v>
      </c>
      <c r="E592" s="271">
        <v>0.70804814727401388</v>
      </c>
      <c r="F592" s="305">
        <v>3308</v>
      </c>
      <c r="G592" s="372">
        <f t="shared" si="0"/>
        <v>2.769011844473277</v>
      </c>
      <c r="H592" s="374" t="s">
        <v>547</v>
      </c>
      <c r="K592" s="831" t="s">
        <v>547</v>
      </c>
      <c r="L592" s="271">
        <v>0.73082931467771517</v>
      </c>
      <c r="M592" s="271">
        <f t="shared" ref="M592:M607" si="1">(N592/$N$590)*100</f>
        <v>3.5644909325545067</v>
      </c>
      <c r="N592" s="376">
        <v>2624</v>
      </c>
    </row>
    <row r="593" spans="1:14" ht="48">
      <c r="A593" s="832"/>
      <c r="B593" s="826" t="s">
        <v>532</v>
      </c>
      <c r="C593" s="832"/>
      <c r="D593" s="831" t="s">
        <v>547</v>
      </c>
      <c r="E593" s="271">
        <v>0.90781887454061039</v>
      </c>
      <c r="F593" s="305">
        <v>1188</v>
      </c>
      <c r="G593" s="372">
        <f t="shared" si="0"/>
        <v>0.99443351609257935</v>
      </c>
      <c r="H593" s="374" t="s">
        <v>542</v>
      </c>
      <c r="K593" s="831" t="s">
        <v>542</v>
      </c>
      <c r="L593" s="271">
        <v>1.1030360660191536</v>
      </c>
      <c r="M593" s="271">
        <f t="shared" si="1"/>
        <v>1.9045031583237111</v>
      </c>
      <c r="N593" s="376">
        <v>1402</v>
      </c>
    </row>
    <row r="594" spans="1:14" ht="48">
      <c r="A594" s="826" t="s">
        <v>548</v>
      </c>
      <c r="B594" s="833"/>
      <c r="C594" s="833"/>
      <c r="D594" s="831" t="s">
        <v>542</v>
      </c>
      <c r="E594" s="271">
        <v>1.2365555143464004</v>
      </c>
      <c r="F594" s="305">
        <v>4162</v>
      </c>
      <c r="G594" s="372">
        <f t="shared" si="0"/>
        <v>3.4838655673209726</v>
      </c>
      <c r="H594" s="375" t="s">
        <v>546</v>
      </c>
      <c r="K594" s="831" t="s">
        <v>546</v>
      </c>
      <c r="L594" s="271">
        <v>1.438565509746655</v>
      </c>
      <c r="M594" s="271" t="e">
        <f t="shared" si="1"/>
        <v>#VALUE!</v>
      </c>
      <c r="N594" s="376" t="s">
        <v>39</v>
      </c>
    </row>
    <row r="595" spans="1:14" ht="48">
      <c r="A595" s="831" t="s">
        <v>547</v>
      </c>
      <c r="B595" s="834"/>
      <c r="C595" s="834"/>
      <c r="D595" s="831" t="s">
        <v>546</v>
      </c>
      <c r="E595" s="271">
        <v>1.8872854782696686</v>
      </c>
      <c r="F595" s="305">
        <v>1191</v>
      </c>
      <c r="G595" s="372">
        <f t="shared" si="0"/>
        <v>0.99694471184028788</v>
      </c>
      <c r="H595" s="835" t="s">
        <v>548</v>
      </c>
      <c r="I595" s="836"/>
      <c r="J595" s="836"/>
      <c r="K595" s="837" t="s">
        <v>538</v>
      </c>
      <c r="L595" s="271">
        <v>1.5078448685729811</v>
      </c>
      <c r="M595" s="271">
        <f t="shared" si="1"/>
        <v>3.0985532839774503</v>
      </c>
      <c r="N595" s="376">
        <v>2281</v>
      </c>
    </row>
    <row r="596" spans="1:14" ht="12.75" customHeight="1">
      <c r="A596" s="831" t="s">
        <v>546</v>
      </c>
      <c r="B596" s="834"/>
      <c r="C596" s="834"/>
      <c r="D596" s="831" t="s">
        <v>538</v>
      </c>
      <c r="E596" s="271">
        <v>2.0946424356856213</v>
      </c>
      <c r="F596" s="305">
        <v>2120</v>
      </c>
      <c r="G596" s="372">
        <f t="shared" si="0"/>
        <v>1.7745783283806973</v>
      </c>
      <c r="H596" s="831" t="s">
        <v>547</v>
      </c>
      <c r="I596" s="834"/>
      <c r="J596" s="834"/>
      <c r="K596" s="826" t="s">
        <v>1435</v>
      </c>
      <c r="L596" s="271">
        <v>1.9045031583237111</v>
      </c>
      <c r="M596" s="271">
        <f t="shared" si="1"/>
        <v>0.73082931467771517</v>
      </c>
      <c r="N596" s="376">
        <v>538</v>
      </c>
    </row>
    <row r="597" spans="1:14" ht="24">
      <c r="A597" s="831" t="s">
        <v>545</v>
      </c>
      <c r="B597" s="834"/>
      <c r="C597" s="834"/>
      <c r="D597" s="826" t="s">
        <v>1435</v>
      </c>
      <c r="E597" s="271">
        <v>2.1426885599649372</v>
      </c>
      <c r="F597" s="305">
        <v>15776</v>
      </c>
      <c r="G597" s="372">
        <f t="shared" si="0"/>
        <v>13.205541371949945</v>
      </c>
      <c r="H597" s="831" t="s">
        <v>546</v>
      </c>
      <c r="I597" s="834"/>
      <c r="J597" s="834"/>
      <c r="K597" s="826" t="s">
        <v>548</v>
      </c>
      <c r="L597" s="271">
        <v>3.0985532839774503</v>
      </c>
      <c r="M597" s="271">
        <f t="shared" si="1"/>
        <v>1.438565509746655</v>
      </c>
      <c r="N597" s="376">
        <v>1059</v>
      </c>
    </row>
    <row r="598" spans="1:14" ht="24" customHeight="1">
      <c r="A598" s="831" t="s">
        <v>544</v>
      </c>
      <c r="B598" s="834"/>
      <c r="C598" s="834"/>
      <c r="D598" s="826" t="s">
        <v>548</v>
      </c>
      <c r="E598" s="271">
        <v>3.2620789642267098</v>
      </c>
      <c r="F598" s="305">
        <v>765</v>
      </c>
      <c r="G598" s="372">
        <f t="shared" si="0"/>
        <v>0.64035491566567615</v>
      </c>
      <c r="H598" s="831" t="s">
        <v>545</v>
      </c>
      <c r="I598" s="834"/>
      <c r="J598" s="834"/>
      <c r="K598" s="831" t="s">
        <v>541</v>
      </c>
      <c r="L598" s="271">
        <v>3.1148543095836447</v>
      </c>
      <c r="M598" s="271">
        <f t="shared" si="1"/>
        <v>9.748013312504245</v>
      </c>
      <c r="N598" s="376">
        <v>7176</v>
      </c>
    </row>
    <row r="599" spans="1:14" ht="12.75" customHeight="1">
      <c r="A599" s="826" t="s">
        <v>543</v>
      </c>
      <c r="B599" s="833"/>
      <c r="C599" s="833"/>
      <c r="D599" s="826" t="s">
        <v>1436</v>
      </c>
      <c r="E599" s="271">
        <v>3.5570990255909063</v>
      </c>
      <c r="F599" s="305">
        <v>6470</v>
      </c>
      <c r="G599" s="372">
        <f t="shared" si="0"/>
        <v>5.4158121625580717</v>
      </c>
      <c r="H599" s="831" t="s">
        <v>544</v>
      </c>
      <c r="I599" s="834"/>
      <c r="J599" s="834"/>
      <c r="K599" s="826" t="s">
        <v>1436</v>
      </c>
      <c r="L599" s="271">
        <v>3.5644909325545067</v>
      </c>
      <c r="M599" s="271">
        <f t="shared" si="1"/>
        <v>0.60993004143177343</v>
      </c>
      <c r="N599" s="376">
        <v>449</v>
      </c>
    </row>
    <row r="600" spans="1:14" ht="36" customHeight="1">
      <c r="A600" s="831" t="s">
        <v>542</v>
      </c>
      <c r="B600" s="834"/>
      <c r="C600" s="834"/>
      <c r="D600" s="831" t="s">
        <v>539</v>
      </c>
      <c r="E600" s="271">
        <v>4.2525034559492916</v>
      </c>
      <c r="F600" s="305">
        <v>1876</v>
      </c>
      <c r="G600" s="372">
        <f t="shared" si="0"/>
        <v>1.57033440756707</v>
      </c>
      <c r="H600" s="826" t="s">
        <v>543</v>
      </c>
      <c r="I600" s="833"/>
      <c r="J600" s="833"/>
      <c r="K600" s="826" t="s">
        <v>543</v>
      </c>
      <c r="L600" s="271">
        <v>4.4909325545065544</v>
      </c>
      <c r="M600" s="271">
        <f t="shared" si="1"/>
        <v>4.4909325545065544</v>
      </c>
      <c r="N600" s="376">
        <v>3306</v>
      </c>
    </row>
    <row r="601" spans="1:14" ht="36" customHeight="1">
      <c r="A601" s="831" t="s">
        <v>541</v>
      </c>
      <c r="B601" s="834"/>
      <c r="C601" s="834"/>
      <c r="D601" s="826" t="s">
        <v>543</v>
      </c>
      <c r="E601" s="271">
        <v>5.0254560167234219</v>
      </c>
      <c r="F601" s="305" t="s">
        <v>39</v>
      </c>
      <c r="G601" s="305" t="s">
        <v>39</v>
      </c>
      <c r="H601" s="831" t="s">
        <v>542</v>
      </c>
      <c r="I601" s="834"/>
      <c r="J601" s="834"/>
      <c r="K601" s="831" t="s">
        <v>539</v>
      </c>
      <c r="L601" s="271">
        <v>5.4825782788833797</v>
      </c>
      <c r="M601" s="271">
        <f t="shared" si="1"/>
        <v>1.1030360660191536</v>
      </c>
      <c r="N601" s="376">
        <v>812</v>
      </c>
    </row>
    <row r="602" spans="1:14" ht="36">
      <c r="A602" s="831" t="s">
        <v>540</v>
      </c>
      <c r="B602" s="834"/>
      <c r="C602" s="834"/>
      <c r="D602" s="831" t="s">
        <v>537</v>
      </c>
      <c r="E602" s="271">
        <v>9.3091473077312212</v>
      </c>
      <c r="F602" s="305">
        <v>18466</v>
      </c>
      <c r="G602" s="372">
        <f>(F602/$F$589)*100</f>
        <v>15.457246892395263</v>
      </c>
      <c r="H602" s="831" t="s">
        <v>541</v>
      </c>
      <c r="I602" s="834"/>
      <c r="J602" s="834"/>
      <c r="K602" s="831" t="s">
        <v>537</v>
      </c>
      <c r="L602" s="271">
        <v>6.6358758405216323</v>
      </c>
      <c r="M602" s="271">
        <f t="shared" si="1"/>
        <v>3.1148543095836447</v>
      </c>
      <c r="N602" s="376">
        <v>2293</v>
      </c>
    </row>
    <row r="603" spans="1:14" ht="24" customHeight="1">
      <c r="A603" s="831" t="s">
        <v>539</v>
      </c>
      <c r="B603" s="834"/>
      <c r="C603" s="834"/>
      <c r="D603" s="831" t="s">
        <v>545</v>
      </c>
      <c r="E603" s="271">
        <v>11.860649381300789</v>
      </c>
      <c r="F603" s="305">
        <v>6246</v>
      </c>
      <c r="G603" s="372">
        <f>(F603/$F$589)*100</f>
        <v>5.2283095467291671</v>
      </c>
      <c r="H603" s="831" t="s">
        <v>540</v>
      </c>
      <c r="I603" s="834"/>
      <c r="J603" s="834"/>
      <c r="K603" s="831" t="s">
        <v>545</v>
      </c>
      <c r="L603" s="271">
        <v>9.748013312504245</v>
      </c>
      <c r="M603" s="271">
        <f t="shared" si="1"/>
        <v>18.505739319432184</v>
      </c>
      <c r="N603" s="376">
        <v>13623</v>
      </c>
    </row>
    <row r="604" spans="1:14" ht="36" customHeight="1">
      <c r="A604" s="831" t="s">
        <v>538</v>
      </c>
      <c r="B604" s="834"/>
      <c r="C604" s="834"/>
      <c r="D604" s="831" t="s">
        <v>540</v>
      </c>
      <c r="E604" s="271">
        <v>14.875754408442571</v>
      </c>
      <c r="F604" s="305">
        <v>2905</v>
      </c>
      <c r="G604" s="372">
        <f>(F604/$F$589)*100</f>
        <v>2.4316745490310971</v>
      </c>
      <c r="H604" s="831" t="s">
        <v>539</v>
      </c>
      <c r="I604" s="834"/>
      <c r="J604" s="834"/>
      <c r="K604" s="831" t="s">
        <v>536</v>
      </c>
      <c r="L604" s="271">
        <v>13.421177749100046</v>
      </c>
      <c r="M604" s="271">
        <f t="shared" si="1"/>
        <v>5.4825782788833797</v>
      </c>
      <c r="N604" s="376">
        <v>4036</v>
      </c>
    </row>
    <row r="605" spans="1:14" ht="36" customHeight="1">
      <c r="A605" s="831" t="s">
        <v>537</v>
      </c>
      <c r="B605" s="834"/>
      <c r="C605" s="834"/>
      <c r="D605" s="831" t="s">
        <v>536</v>
      </c>
      <c r="E605" s="271">
        <v>15.906638794295189</v>
      </c>
      <c r="F605" s="305">
        <v>10579</v>
      </c>
      <c r="G605" s="372">
        <f>(F605/$F$589)*100</f>
        <v>8.8553132716695266</v>
      </c>
      <c r="H605" s="831" t="s">
        <v>538</v>
      </c>
      <c r="I605" s="834"/>
      <c r="J605" s="834"/>
      <c r="K605" s="831" t="s">
        <v>540</v>
      </c>
      <c r="L605" s="271">
        <v>18.505739319432184</v>
      </c>
      <c r="M605" s="271">
        <f t="shared" si="1"/>
        <v>1.5078448685729811</v>
      </c>
      <c r="N605" s="128">
        <v>1110</v>
      </c>
    </row>
    <row r="606" spans="1:14" ht="36">
      <c r="A606" s="831" t="s">
        <v>536</v>
      </c>
      <c r="B606" s="834"/>
      <c r="C606" s="834"/>
      <c r="D606" s="826" t="s">
        <v>1437</v>
      </c>
      <c r="E606" s="271">
        <v>22.370106881553649</v>
      </c>
      <c r="F606" s="305">
        <v>13792</v>
      </c>
      <c r="G606" s="372">
        <f>(F606/$F$589)*100</f>
        <v>11.544803917465368</v>
      </c>
      <c r="H606" s="831" t="s">
        <v>537</v>
      </c>
      <c r="I606" s="834"/>
      <c r="J606" s="834"/>
      <c r="K606" s="826" t="s">
        <v>1437</v>
      </c>
      <c r="L606" s="271">
        <v>24.643075460164368</v>
      </c>
      <c r="M606" s="271">
        <f t="shared" si="1"/>
        <v>6.6358758405216323</v>
      </c>
      <c r="N606" s="128">
        <v>4885</v>
      </c>
    </row>
    <row r="607" spans="1:14" ht="12.75" customHeight="1">
      <c r="H607" s="831" t="s">
        <v>536</v>
      </c>
      <c r="I607" s="834"/>
      <c r="J607" s="834"/>
      <c r="K607" s="838"/>
      <c r="L607" s="829"/>
      <c r="M607" s="271">
        <f t="shared" si="1"/>
        <v>13.421177749100046</v>
      </c>
      <c r="N607" s="128">
        <v>9880</v>
      </c>
    </row>
    <row r="611" spans="1:17">
      <c r="A611" s="1065" t="s">
        <v>549</v>
      </c>
      <c r="B611" s="1065"/>
      <c r="C611" s="1065"/>
      <c r="D611" s="1065"/>
      <c r="E611" s="1065" t="s">
        <v>548</v>
      </c>
      <c r="F611" s="1063" t="s">
        <v>547</v>
      </c>
      <c r="G611" s="1063" t="s">
        <v>546</v>
      </c>
      <c r="H611" s="1063" t="s">
        <v>545</v>
      </c>
      <c r="I611" s="1063" t="s">
        <v>544</v>
      </c>
      <c r="J611" s="1065" t="s">
        <v>543</v>
      </c>
      <c r="K611" s="1063" t="s">
        <v>542</v>
      </c>
      <c r="L611" s="1063" t="s">
        <v>541</v>
      </c>
      <c r="M611" s="1063" t="s">
        <v>540</v>
      </c>
      <c r="N611" s="1063" t="s">
        <v>539</v>
      </c>
      <c r="O611" s="1063" t="s">
        <v>538</v>
      </c>
      <c r="P611" s="1063" t="s">
        <v>537</v>
      </c>
      <c r="Q611" s="1063" t="s">
        <v>536</v>
      </c>
    </row>
    <row r="612" spans="1:17">
      <c r="A612" s="1065" t="s">
        <v>535</v>
      </c>
      <c r="B612" s="1065" t="s">
        <v>534</v>
      </c>
      <c r="C612" s="1065" t="s">
        <v>533</v>
      </c>
      <c r="D612" s="1065" t="s">
        <v>532</v>
      </c>
      <c r="E612" s="1065"/>
      <c r="F612" s="1063"/>
      <c r="G612" s="1063"/>
      <c r="H612" s="1063"/>
      <c r="I612" s="1063"/>
      <c r="J612" s="1065"/>
      <c r="K612" s="1063"/>
      <c r="L612" s="1063"/>
      <c r="M612" s="1063"/>
      <c r="N612" s="1063"/>
      <c r="O612" s="1063"/>
      <c r="P612" s="1063"/>
      <c r="Q612" s="1063"/>
    </row>
    <row r="613" spans="1:17">
      <c r="A613" s="1065"/>
      <c r="B613" s="1065"/>
      <c r="C613" s="1065"/>
      <c r="D613" s="1065"/>
      <c r="E613" s="1065"/>
      <c r="F613" s="1063"/>
      <c r="G613" s="1063"/>
      <c r="H613" s="1063"/>
      <c r="I613" s="1063"/>
      <c r="J613" s="1065"/>
      <c r="K613" s="1063"/>
      <c r="L613" s="1063"/>
      <c r="M613" s="1063"/>
      <c r="N613" s="1063"/>
      <c r="O613" s="1063"/>
      <c r="P613" s="1063"/>
      <c r="Q613" s="1063"/>
    </row>
    <row r="614" spans="1:17">
      <c r="A614" s="1066"/>
      <c r="B614" s="1066"/>
      <c r="C614" s="1066"/>
      <c r="D614" s="1066"/>
      <c r="E614" s="1066"/>
      <c r="F614" s="1064"/>
      <c r="G614" s="1064"/>
      <c r="H614" s="1064"/>
      <c r="I614" s="1064"/>
      <c r="J614" s="1066"/>
      <c r="K614" s="1064"/>
      <c r="L614" s="1064"/>
      <c r="M614" s="1064"/>
      <c r="N614" s="1064"/>
      <c r="O614" s="1064"/>
      <c r="P614" s="1064"/>
      <c r="Q614" s="1064"/>
    </row>
    <row r="615" spans="1:17">
      <c r="A615" s="372">
        <v>22.073410622358015</v>
      </c>
      <c r="B615" s="372">
        <v>3.5592014397522282</v>
      </c>
      <c r="C615" s="372">
        <v>2.769011844473277</v>
      </c>
      <c r="D615" s="372">
        <v>0.99443351609257935</v>
      </c>
      <c r="E615" s="372">
        <v>3.4838655673209726</v>
      </c>
      <c r="F615" s="372">
        <v>0.99694471184028788</v>
      </c>
      <c r="G615" s="372">
        <v>1.7745783283806973</v>
      </c>
      <c r="H615" s="372">
        <v>13.205541371949945</v>
      </c>
      <c r="I615" s="372">
        <v>0.64035491566567615</v>
      </c>
      <c r="J615" s="372">
        <v>5.4158121625580717</v>
      </c>
      <c r="K615" s="372">
        <v>1.57033440756707</v>
      </c>
      <c r="L615" s="372" t="s">
        <v>39</v>
      </c>
      <c r="M615" s="372">
        <v>15.457246892395263</v>
      </c>
      <c r="N615" s="372">
        <v>5.2283095467291671</v>
      </c>
      <c r="O615" s="372">
        <v>2.4316745490310971</v>
      </c>
      <c r="P615" s="372">
        <v>8.8553132716695266</v>
      </c>
      <c r="Q615" s="372">
        <v>11.544803917465368</v>
      </c>
    </row>
    <row r="616" spans="1:17">
      <c r="A616" s="947">
        <v>24.643075460164368</v>
      </c>
      <c r="B616" s="947">
        <v>3.5644909325545067</v>
      </c>
      <c r="C616" s="947">
        <v>1.9045031583237111</v>
      </c>
      <c r="D616" s="947" t="s">
        <v>39</v>
      </c>
      <c r="E616" s="947">
        <v>3.0985532839774503</v>
      </c>
      <c r="F616" s="947">
        <v>0.73082931467771517</v>
      </c>
      <c r="G616" s="947">
        <v>1.438565509746655</v>
      </c>
      <c r="H616" s="947">
        <v>9.748013312504245</v>
      </c>
      <c r="I616" s="947">
        <v>0.60993004143177343</v>
      </c>
      <c r="J616" s="947">
        <v>4.4909325545065544</v>
      </c>
      <c r="K616" s="947">
        <v>1.1030360660191536</v>
      </c>
      <c r="L616" s="947">
        <v>3.1148543095836447</v>
      </c>
      <c r="M616" s="947">
        <v>18.505739319432184</v>
      </c>
      <c r="N616" s="947">
        <v>5.4825782788833797</v>
      </c>
      <c r="O616" s="947">
        <v>1.5078448685729811</v>
      </c>
      <c r="P616" s="947">
        <v>6.6358758405216323</v>
      </c>
      <c r="Q616" s="947">
        <v>13.421177749100046</v>
      </c>
    </row>
    <row r="620" spans="1:17">
      <c r="E620" s="128">
        <v>2013</v>
      </c>
      <c r="K620" s="128">
        <v>2004</v>
      </c>
    </row>
    <row r="621" spans="1:17" ht="25.5" customHeight="1">
      <c r="A621" s="826" t="s">
        <v>1551</v>
      </c>
      <c r="B621" s="833"/>
      <c r="C621" s="1019"/>
      <c r="D621" s="952" t="s">
        <v>541</v>
      </c>
      <c r="E621" s="372" t="s">
        <v>39</v>
      </c>
      <c r="J621" s="1020" t="s">
        <v>1552</v>
      </c>
      <c r="K621" s="947" t="s">
        <v>39</v>
      </c>
    </row>
    <row r="622" spans="1:17" ht="25.5" customHeight="1">
      <c r="A622" s="826" t="s">
        <v>1436</v>
      </c>
      <c r="B622" s="833"/>
      <c r="C622" s="1019"/>
      <c r="D622" s="831" t="s">
        <v>544</v>
      </c>
      <c r="E622" s="372">
        <v>0.64035491566567615</v>
      </c>
      <c r="J622" s="831" t="s">
        <v>544</v>
      </c>
      <c r="K622" s="947">
        <v>0.60993004143177343</v>
      </c>
    </row>
    <row r="623" spans="1:17" ht="25.5" customHeight="1">
      <c r="A623" s="826" t="s">
        <v>1435</v>
      </c>
      <c r="B623" s="833"/>
      <c r="C623" s="1019"/>
      <c r="D623" s="826" t="s">
        <v>1552</v>
      </c>
      <c r="E623" s="372">
        <v>0.99443351609257935</v>
      </c>
      <c r="J623" s="831" t="s">
        <v>547</v>
      </c>
      <c r="K623" s="947">
        <v>0.73082931467771517</v>
      </c>
    </row>
    <row r="624" spans="1:17" ht="25.5" customHeight="1">
      <c r="A624" s="826" t="s">
        <v>1552</v>
      </c>
      <c r="B624" s="833"/>
      <c r="C624" s="1019"/>
      <c r="D624" s="831" t="s">
        <v>547</v>
      </c>
      <c r="E624" s="372">
        <v>0.99694471184028788</v>
      </c>
      <c r="J624" s="831" t="s">
        <v>542</v>
      </c>
      <c r="K624" s="947">
        <v>1.1030360660191536</v>
      </c>
    </row>
    <row r="625" spans="2:11" ht="25.5" customHeight="1">
      <c r="B625" s="833"/>
      <c r="C625" s="833"/>
      <c r="D625" s="831" t="s">
        <v>542</v>
      </c>
      <c r="E625" s="372">
        <v>1.57033440756707</v>
      </c>
      <c r="J625" s="831" t="s">
        <v>546</v>
      </c>
      <c r="K625" s="947">
        <v>1.438565509746655</v>
      </c>
    </row>
    <row r="626" spans="2:11" ht="25.5" customHeight="1">
      <c r="B626" s="834"/>
      <c r="C626" s="834"/>
      <c r="D626" s="831" t="s">
        <v>546</v>
      </c>
      <c r="E626" s="372">
        <v>1.7745783283806973</v>
      </c>
      <c r="J626" s="831" t="s">
        <v>538</v>
      </c>
      <c r="K626" s="947">
        <v>1.5078448685729811</v>
      </c>
    </row>
    <row r="627" spans="2:11" ht="25.5" customHeight="1">
      <c r="B627" s="834"/>
      <c r="C627" s="834"/>
      <c r="D627" s="831" t="s">
        <v>538</v>
      </c>
      <c r="E627" s="372">
        <v>2.4316745490310971</v>
      </c>
      <c r="J627" s="826" t="s">
        <v>1435</v>
      </c>
      <c r="K627" s="947">
        <v>1.9045031583237111</v>
      </c>
    </row>
    <row r="628" spans="2:11" ht="25.5" customHeight="1">
      <c r="B628" s="834"/>
      <c r="C628" s="834"/>
      <c r="D628" s="826" t="s">
        <v>1435</v>
      </c>
      <c r="E628" s="372">
        <v>2.769011844473277</v>
      </c>
      <c r="J628" s="826" t="s">
        <v>548</v>
      </c>
      <c r="K628" s="947">
        <v>3.0985532839774503</v>
      </c>
    </row>
    <row r="629" spans="2:11" ht="25.5" customHeight="1">
      <c r="B629" s="834"/>
      <c r="C629" s="834"/>
      <c r="D629" s="826" t="s">
        <v>548</v>
      </c>
      <c r="E629" s="372">
        <v>3.4838655673209726</v>
      </c>
      <c r="J629" s="831" t="s">
        <v>541</v>
      </c>
      <c r="K629" s="947">
        <v>3.1148543095836447</v>
      </c>
    </row>
    <row r="630" spans="2:11" ht="25.5" customHeight="1">
      <c r="B630" s="833"/>
      <c r="C630" s="833"/>
      <c r="D630" s="826" t="s">
        <v>1436</v>
      </c>
      <c r="E630" s="372">
        <v>3.5592014397522282</v>
      </c>
      <c r="J630" s="826" t="s">
        <v>1436</v>
      </c>
      <c r="K630" s="947">
        <v>3.5644909325545067</v>
      </c>
    </row>
    <row r="631" spans="2:11" ht="25.5" customHeight="1">
      <c r="B631" s="834"/>
      <c r="C631" s="834"/>
      <c r="D631" s="831" t="s">
        <v>539</v>
      </c>
      <c r="E631" s="372">
        <v>5.2283095467291671</v>
      </c>
      <c r="J631" s="826" t="s">
        <v>543</v>
      </c>
      <c r="K631" s="947">
        <v>4.4909325545065544</v>
      </c>
    </row>
    <row r="632" spans="2:11" ht="25.5" customHeight="1">
      <c r="B632" s="834"/>
      <c r="C632" s="834"/>
      <c r="D632" s="826" t="s">
        <v>543</v>
      </c>
      <c r="E632" s="372">
        <v>5.4158121625580717</v>
      </c>
      <c r="J632" s="831" t="s">
        <v>539</v>
      </c>
      <c r="K632" s="947">
        <v>5.4825782788833797</v>
      </c>
    </row>
    <row r="633" spans="2:11" ht="25.5" customHeight="1">
      <c r="B633" s="834"/>
      <c r="C633" s="834"/>
      <c r="D633" s="831" t="s">
        <v>537</v>
      </c>
      <c r="E633" s="372">
        <v>8.8553132716695266</v>
      </c>
      <c r="J633" s="831" t="s">
        <v>537</v>
      </c>
      <c r="K633" s="947">
        <v>6.6358758405216323</v>
      </c>
    </row>
    <row r="634" spans="2:11" ht="25.5" customHeight="1">
      <c r="B634" s="834"/>
      <c r="C634" s="834"/>
      <c r="D634" s="831" t="s">
        <v>536</v>
      </c>
      <c r="E634" s="372">
        <v>11.544803917465368</v>
      </c>
      <c r="J634" s="831" t="s">
        <v>545</v>
      </c>
      <c r="K634" s="947">
        <v>9.748013312504245</v>
      </c>
    </row>
    <row r="635" spans="2:11" ht="25.5" customHeight="1">
      <c r="B635" s="834"/>
      <c r="C635" s="834"/>
      <c r="D635" s="831" t="s">
        <v>545</v>
      </c>
      <c r="E635" s="372">
        <v>13.205541371949945</v>
      </c>
      <c r="J635" s="831" t="s">
        <v>536</v>
      </c>
      <c r="K635" s="947">
        <v>13.421177749100046</v>
      </c>
    </row>
    <row r="636" spans="2:11" ht="25.5" customHeight="1">
      <c r="B636" s="834"/>
      <c r="C636" s="834"/>
      <c r="D636" s="831" t="s">
        <v>540</v>
      </c>
      <c r="E636" s="372">
        <v>15.457246892395263</v>
      </c>
      <c r="J636" s="831" t="s">
        <v>540</v>
      </c>
      <c r="K636" s="947">
        <v>18.505739319432184</v>
      </c>
    </row>
    <row r="637" spans="2:11" ht="25.5" customHeight="1">
      <c r="B637" s="953"/>
      <c r="C637" s="953"/>
      <c r="D637" s="826" t="s">
        <v>1551</v>
      </c>
      <c r="E637" s="372">
        <v>22.073410622358015</v>
      </c>
      <c r="J637" s="826" t="s">
        <v>1551</v>
      </c>
      <c r="K637" s="947">
        <v>24.643075460164368</v>
      </c>
    </row>
  </sheetData>
  <mergeCells count="23">
    <mergeCell ref="G611:G614"/>
    <mergeCell ref="H611:H614"/>
    <mergeCell ref="A1:Q1"/>
    <mergeCell ref="A2:P2"/>
    <mergeCell ref="A44:P44"/>
    <mergeCell ref="A45:P45"/>
    <mergeCell ref="A46:P46"/>
    <mergeCell ref="O611:O614"/>
    <mergeCell ref="P611:P614"/>
    <mergeCell ref="Q611:Q614"/>
    <mergeCell ref="A612:A614"/>
    <mergeCell ref="B612:B614"/>
    <mergeCell ref="C612:C614"/>
    <mergeCell ref="D612:D614"/>
    <mergeCell ref="I611:I614"/>
    <mergeCell ref="J611:J614"/>
    <mergeCell ref="K611:K614"/>
    <mergeCell ref="L611:L614"/>
    <mergeCell ref="M611:M614"/>
    <mergeCell ref="N611:N614"/>
    <mergeCell ref="A611:D611"/>
    <mergeCell ref="E611:E614"/>
    <mergeCell ref="F611:F614"/>
  </mergeCells>
  <hyperlinks>
    <hyperlink ref="R1" location="INDICE!A12" display="INDICE"/>
  </hyperlinks>
  <printOptions horizontalCentered="1"/>
  <pageMargins left="0.51181102362204722" right="0.51181102362204722" top="1.1023622047244095" bottom="0.51181102362204722" header="0.11811023622047245" footer="0.23622047244094491"/>
  <pageSetup paperSize="9" scale="70" firstPageNumber="27" orientation="landscape" useFirstPageNumber="1" r:id="rId1"/>
  <headerFooter scaleWithDoc="0">
    <oddHeader>&amp;C&amp;G</oddHeader>
    <oddFooter>&amp;C&amp;12 27</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6"/>
  <sheetViews>
    <sheetView showGridLines="0" zoomScale="90" zoomScaleNormal="90" zoomScalePageLayoutView="87" workbookViewId="0">
      <selection activeCell="A2" sqref="A2:AA2"/>
    </sheetView>
  </sheetViews>
  <sheetFormatPr baseColWidth="10" defaultRowHeight="11.25"/>
  <cols>
    <col min="1" max="1" width="11" style="216" customWidth="1"/>
    <col min="2" max="2" width="9.7109375" style="216" customWidth="1"/>
    <col min="3" max="3" width="7.140625" style="216" customWidth="1"/>
    <col min="4" max="4" width="7.42578125" style="216" customWidth="1"/>
    <col min="5" max="5" width="7.140625" style="216" customWidth="1"/>
    <col min="6" max="6" width="7.42578125" style="216" customWidth="1"/>
    <col min="7" max="7" width="7.7109375" style="216" customWidth="1"/>
    <col min="8" max="8" width="8.140625" style="216" bestFit="1" customWidth="1"/>
    <col min="9" max="9" width="8.42578125" style="216" bestFit="1" customWidth="1"/>
    <col min="10" max="10" width="8.140625" style="216" customWidth="1"/>
    <col min="11" max="11" width="9.85546875" style="216" bestFit="1" customWidth="1"/>
    <col min="12" max="12" width="8.140625" style="216" bestFit="1" customWidth="1"/>
    <col min="13" max="13" width="11.140625" style="216" customWidth="1"/>
    <col min="14" max="15" width="8.140625" style="216" bestFit="1" customWidth="1"/>
    <col min="16" max="16" width="9.85546875" style="216" bestFit="1" customWidth="1"/>
    <col min="17" max="17" width="8.140625" style="216" bestFit="1" customWidth="1"/>
    <col min="18" max="18" width="9.140625" style="216" customWidth="1"/>
    <col min="19" max="20" width="8.140625" style="216" bestFit="1" customWidth="1"/>
    <col min="21" max="21" width="8.7109375" style="216" bestFit="1" customWidth="1"/>
    <col min="22" max="22" width="7.140625" style="216" bestFit="1" customWidth="1"/>
    <col min="23" max="23" width="7.28515625" style="216" bestFit="1" customWidth="1"/>
    <col min="24" max="24" width="8.140625" style="216" bestFit="1" customWidth="1"/>
    <col min="25" max="25" width="7.28515625" style="216" customWidth="1"/>
    <col min="26" max="26" width="6.28515625" style="216" customWidth="1"/>
    <col min="27" max="27" width="9.85546875" style="216" customWidth="1"/>
    <col min="28" max="28" width="12.85546875" style="216" customWidth="1"/>
    <col min="29" max="29" width="11.42578125" style="216"/>
    <col min="30" max="30" width="9.85546875" style="216" customWidth="1"/>
    <col min="31" max="31" width="10.7109375" style="216" customWidth="1"/>
    <col min="32" max="34" width="8.7109375" style="216" customWidth="1"/>
    <col min="35" max="16384" width="11.42578125" style="216"/>
  </cols>
  <sheetData>
    <row r="1" spans="1:34" s="161" customFormat="1" ht="21" customHeight="1"/>
    <row r="2" spans="1:34" s="161" customFormat="1" ht="54.75" customHeight="1">
      <c r="A2" s="1051" t="s">
        <v>1541</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262" t="s">
        <v>577</v>
      </c>
    </row>
    <row r="3" spans="1:34" ht="68.25" customHeight="1">
      <c r="B3" s="464" t="s">
        <v>564</v>
      </c>
      <c r="C3" s="465" t="s">
        <v>369</v>
      </c>
      <c r="D3" s="465" t="s">
        <v>368</v>
      </c>
      <c r="E3" s="465" t="s">
        <v>367</v>
      </c>
      <c r="F3" s="465" t="s">
        <v>366</v>
      </c>
      <c r="G3" s="465" t="s">
        <v>365</v>
      </c>
      <c r="H3" s="464" t="s">
        <v>563</v>
      </c>
      <c r="I3" s="464" t="s">
        <v>363</v>
      </c>
      <c r="J3" s="465" t="s">
        <v>362</v>
      </c>
      <c r="K3" s="465" t="s">
        <v>361</v>
      </c>
      <c r="L3" s="464" t="s">
        <v>562</v>
      </c>
      <c r="M3" s="464" t="s">
        <v>1438</v>
      </c>
      <c r="N3" s="465" t="s">
        <v>104</v>
      </c>
      <c r="O3" s="464" t="s">
        <v>561</v>
      </c>
      <c r="P3" s="465" t="s">
        <v>356</v>
      </c>
      <c r="Q3" s="464" t="s">
        <v>560</v>
      </c>
      <c r="R3" s="465" t="s">
        <v>354</v>
      </c>
      <c r="S3" s="464" t="s">
        <v>620</v>
      </c>
      <c r="T3" s="464" t="s">
        <v>559</v>
      </c>
      <c r="U3" s="465" t="s">
        <v>33</v>
      </c>
      <c r="V3" s="464" t="s">
        <v>558</v>
      </c>
      <c r="W3" s="466" t="s">
        <v>557</v>
      </c>
      <c r="X3" s="467" t="s">
        <v>556</v>
      </c>
      <c r="Y3" s="468" t="s">
        <v>37</v>
      </c>
      <c r="Z3" s="467" t="s">
        <v>555</v>
      </c>
      <c r="AA3" s="464" t="s">
        <v>554</v>
      </c>
      <c r="AB3" s="217"/>
      <c r="AD3" s="217"/>
      <c r="AE3" s="225"/>
      <c r="AF3" s="225"/>
      <c r="AG3" s="225"/>
      <c r="AH3" s="225"/>
    </row>
    <row r="4" spans="1:34" ht="16.5" customHeight="1">
      <c r="A4" s="472" t="s">
        <v>704</v>
      </c>
      <c r="B4" s="473"/>
      <c r="C4" s="474"/>
      <c r="D4" s="474"/>
      <c r="E4" s="474"/>
      <c r="F4" s="474"/>
      <c r="G4" s="474"/>
      <c r="H4" s="474"/>
      <c r="I4" s="474"/>
      <c r="J4" s="474"/>
      <c r="K4" s="474"/>
      <c r="L4" s="474"/>
      <c r="M4" s="474"/>
      <c r="N4" s="474"/>
      <c r="O4" s="474"/>
      <c r="P4" s="474"/>
      <c r="Q4" s="474"/>
      <c r="R4" s="474"/>
      <c r="S4" s="474"/>
      <c r="T4" s="474"/>
      <c r="U4" s="474"/>
      <c r="V4" s="474"/>
      <c r="W4" s="474"/>
      <c r="X4" s="475"/>
      <c r="Y4" s="475"/>
      <c r="Z4" s="475"/>
      <c r="AA4" s="476"/>
      <c r="AB4" s="217"/>
      <c r="AD4" s="217"/>
      <c r="AE4" s="225"/>
      <c r="AF4" s="225"/>
      <c r="AG4" s="225"/>
      <c r="AH4" s="225"/>
    </row>
    <row r="5" spans="1:34" ht="16.5" customHeight="1">
      <c r="A5" s="839" t="s">
        <v>549</v>
      </c>
      <c r="B5" s="840">
        <v>26000</v>
      </c>
      <c r="C5" s="841">
        <v>1734</v>
      </c>
      <c r="D5" s="842">
        <v>259</v>
      </c>
      <c r="E5" s="842">
        <v>429</v>
      </c>
      <c r="F5" s="842">
        <v>216</v>
      </c>
      <c r="G5" s="842">
        <v>475</v>
      </c>
      <c r="H5" s="842">
        <v>726</v>
      </c>
      <c r="I5" s="842">
        <v>668</v>
      </c>
      <c r="J5" s="841">
        <v>1069</v>
      </c>
      <c r="K5" s="841">
        <v>6267</v>
      </c>
      <c r="L5" s="841">
        <v>701</v>
      </c>
      <c r="M5" s="842">
        <v>549</v>
      </c>
      <c r="N5" s="841">
        <v>1098</v>
      </c>
      <c r="O5" s="842">
        <v>618</v>
      </c>
      <c r="P5" s="841">
        <v>6266</v>
      </c>
      <c r="Q5" s="841">
        <v>865</v>
      </c>
      <c r="R5" s="841">
        <v>2083</v>
      </c>
      <c r="S5" s="842">
        <v>461</v>
      </c>
      <c r="T5" s="842">
        <v>337</v>
      </c>
      <c r="U5" s="842">
        <v>296</v>
      </c>
      <c r="V5" s="842">
        <v>105</v>
      </c>
      <c r="W5" s="842">
        <v>218</v>
      </c>
      <c r="X5" s="842">
        <v>232</v>
      </c>
      <c r="Y5" s="842">
        <v>234</v>
      </c>
      <c r="Z5" s="842">
        <v>94</v>
      </c>
      <c r="AA5" s="843"/>
      <c r="AB5" s="217"/>
      <c r="AD5" s="217"/>
      <c r="AE5" s="225"/>
      <c r="AF5" s="225"/>
      <c r="AG5" s="225"/>
      <c r="AH5" s="225"/>
    </row>
    <row r="6" spans="1:34" ht="16.5" customHeight="1">
      <c r="A6" s="844" t="s">
        <v>617</v>
      </c>
      <c r="B6" s="845">
        <v>15774749</v>
      </c>
      <c r="C6" s="846">
        <v>781919</v>
      </c>
      <c r="D6" s="846">
        <v>197708</v>
      </c>
      <c r="E6" s="846">
        <v>249297</v>
      </c>
      <c r="F6" s="846">
        <v>176662</v>
      </c>
      <c r="G6" s="846">
        <v>444398</v>
      </c>
      <c r="H6" s="846">
        <v>491753</v>
      </c>
      <c r="I6" s="846">
        <v>432543</v>
      </c>
      <c r="J6" s="846">
        <v>484529</v>
      </c>
      <c r="K6" s="846">
        <v>2835373</v>
      </c>
      <c r="L6" s="846">
        <v>544090</v>
      </c>
      <c r="M6" s="846">
        <v>403063</v>
      </c>
      <c r="N6" s="846">
        <v>653400</v>
      </c>
      <c r="O6" s="846">
        <v>581010</v>
      </c>
      <c r="P6" s="846">
        <v>3963541</v>
      </c>
      <c r="Q6" s="846">
        <v>841767</v>
      </c>
      <c r="R6" s="846">
        <v>1467111</v>
      </c>
      <c r="S6" s="846">
        <v>342408</v>
      </c>
      <c r="T6" s="846">
        <v>166345</v>
      </c>
      <c r="U6" s="846">
        <v>114805</v>
      </c>
      <c r="V6" s="846">
        <v>94373</v>
      </c>
      <c r="W6" s="846">
        <v>102684</v>
      </c>
      <c r="X6" s="846">
        <v>195759</v>
      </c>
      <c r="Y6" s="846">
        <v>146058</v>
      </c>
      <c r="Z6" s="846">
        <v>28000</v>
      </c>
      <c r="AA6" s="847">
        <v>36153</v>
      </c>
      <c r="AB6" s="217"/>
      <c r="AD6" s="217"/>
      <c r="AE6" s="225"/>
      <c r="AF6" s="225"/>
      <c r="AG6" s="225"/>
      <c r="AH6" s="225"/>
    </row>
    <row r="7" spans="1:34" ht="16.5" customHeight="1">
      <c r="A7" s="470" t="s">
        <v>10</v>
      </c>
      <c r="B7" s="848">
        <f t="shared" ref="B7:Z7" si="0">B5/B6*10000</f>
        <v>16.48203721022756</v>
      </c>
      <c r="C7" s="848">
        <f t="shared" si="0"/>
        <v>22.176210067794745</v>
      </c>
      <c r="D7" s="848">
        <f t="shared" si="0"/>
        <v>13.100127460699618</v>
      </c>
      <c r="E7" s="848">
        <f t="shared" si="0"/>
        <v>17.208389992659356</v>
      </c>
      <c r="F7" s="848">
        <f t="shared" si="0"/>
        <v>12.226738064779068</v>
      </c>
      <c r="G7" s="848">
        <f t="shared" si="0"/>
        <v>10.68861696047237</v>
      </c>
      <c r="H7" s="848">
        <f t="shared" si="0"/>
        <v>14.763509322769766</v>
      </c>
      <c r="I7" s="848">
        <f t="shared" si="0"/>
        <v>15.443551276982866</v>
      </c>
      <c r="J7" s="848">
        <f t="shared" si="0"/>
        <v>22.062662915945179</v>
      </c>
      <c r="K7" s="848">
        <f t="shared" si="0"/>
        <v>22.102912033090533</v>
      </c>
      <c r="L7" s="848">
        <f t="shared" si="0"/>
        <v>12.88389788454116</v>
      </c>
      <c r="M7" s="848">
        <f t="shared" si="0"/>
        <v>13.620699493627546</v>
      </c>
      <c r="N7" s="848">
        <f t="shared" si="0"/>
        <v>16.804407713498623</v>
      </c>
      <c r="O7" s="848">
        <f t="shared" si="0"/>
        <v>10.636649971601177</v>
      </c>
      <c r="P7" s="848">
        <f t="shared" si="0"/>
        <v>15.809095957377506</v>
      </c>
      <c r="Q7" s="848">
        <f t="shared" si="0"/>
        <v>10.276002741851366</v>
      </c>
      <c r="R7" s="848">
        <f t="shared" si="0"/>
        <v>14.197971387304708</v>
      </c>
      <c r="S7" s="848">
        <f t="shared" si="0"/>
        <v>13.463470479661689</v>
      </c>
      <c r="T7" s="848">
        <f t="shared" si="0"/>
        <v>20.259100063121828</v>
      </c>
      <c r="U7" s="848">
        <f t="shared" si="0"/>
        <v>25.782849179042721</v>
      </c>
      <c r="V7" s="848">
        <f t="shared" si="0"/>
        <v>11.12606359869878</v>
      </c>
      <c r="W7" s="848">
        <f t="shared" si="0"/>
        <v>21.23018191733863</v>
      </c>
      <c r="X7" s="848">
        <f t="shared" si="0"/>
        <v>11.851306964175338</v>
      </c>
      <c r="Y7" s="848">
        <f t="shared" si="0"/>
        <v>16.021032740418192</v>
      </c>
      <c r="Z7" s="848">
        <f t="shared" si="0"/>
        <v>33.571428571428569</v>
      </c>
      <c r="AA7" s="849" t="s">
        <v>39</v>
      </c>
      <c r="AB7" s="217"/>
      <c r="AD7" s="217"/>
      <c r="AE7" s="225"/>
      <c r="AF7" s="225"/>
      <c r="AG7" s="225"/>
      <c r="AH7" s="225"/>
    </row>
    <row r="8" spans="1:34" s="235" customFormat="1" ht="16.5" customHeight="1">
      <c r="A8" s="850" t="s">
        <v>705</v>
      </c>
      <c r="B8" s="851"/>
      <c r="C8" s="852"/>
      <c r="D8" s="852"/>
      <c r="E8" s="852"/>
      <c r="F8" s="852"/>
      <c r="G8" s="852"/>
      <c r="H8" s="852"/>
      <c r="I8" s="852"/>
      <c r="J8" s="852"/>
      <c r="K8" s="852"/>
      <c r="L8" s="852"/>
      <c r="M8" s="852"/>
      <c r="N8" s="852"/>
      <c r="O8" s="852"/>
      <c r="P8" s="852"/>
      <c r="Q8" s="852"/>
      <c r="R8" s="852"/>
      <c r="S8" s="852"/>
      <c r="T8" s="852"/>
      <c r="U8" s="852"/>
      <c r="V8" s="852"/>
      <c r="W8" s="852"/>
      <c r="X8" s="853"/>
      <c r="Y8" s="853"/>
      <c r="Z8" s="853"/>
      <c r="AA8" s="854"/>
      <c r="AB8" s="237"/>
      <c r="AD8" s="237"/>
      <c r="AE8" s="236"/>
      <c r="AF8" s="236"/>
      <c r="AG8" s="236"/>
      <c r="AH8" s="236"/>
    </row>
    <row r="9" spans="1:34" s="235" customFormat="1" ht="16.5" customHeight="1">
      <c r="A9" s="855" t="s">
        <v>1549</v>
      </c>
      <c r="B9" s="856">
        <v>16506.25</v>
      </c>
      <c r="C9" s="856">
        <v>1337</v>
      </c>
      <c r="D9" s="856">
        <v>154.69999999999999</v>
      </c>
      <c r="E9" s="856">
        <v>283.8</v>
      </c>
      <c r="F9" s="856">
        <v>137.19999999999999</v>
      </c>
      <c r="G9" s="856">
        <v>262.2</v>
      </c>
      <c r="H9" s="856">
        <v>410.8</v>
      </c>
      <c r="I9" s="856">
        <v>351.15</v>
      </c>
      <c r="J9" s="856">
        <v>698.35</v>
      </c>
      <c r="K9" s="856">
        <v>4224.75</v>
      </c>
      <c r="L9" s="856">
        <v>494.5</v>
      </c>
      <c r="M9" s="856">
        <v>272.39999999999998</v>
      </c>
      <c r="N9" s="856">
        <v>559</v>
      </c>
      <c r="O9" s="856">
        <v>303.05</v>
      </c>
      <c r="P9" s="856">
        <v>4501.3999999999996</v>
      </c>
      <c r="Q9" s="856">
        <v>573.1</v>
      </c>
      <c r="R9" s="856">
        <v>1226.1500000000001</v>
      </c>
      <c r="S9" s="856">
        <v>172.45</v>
      </c>
      <c r="T9" s="856">
        <v>124.9</v>
      </c>
      <c r="U9" s="856">
        <v>97.9</v>
      </c>
      <c r="V9" s="856">
        <v>82.3</v>
      </c>
      <c r="W9" s="856">
        <v>89.35</v>
      </c>
      <c r="X9" s="856">
        <v>85.75</v>
      </c>
      <c r="Y9" s="856">
        <v>52.05</v>
      </c>
      <c r="Z9" s="856">
        <v>12</v>
      </c>
      <c r="AA9" s="856" t="s">
        <v>39</v>
      </c>
      <c r="AB9" s="237"/>
      <c r="AD9" s="237"/>
      <c r="AE9" s="236"/>
      <c r="AF9" s="236"/>
      <c r="AG9" s="236"/>
      <c r="AH9" s="236"/>
    </row>
    <row r="10" spans="1:34" s="235" customFormat="1" ht="16.5" customHeight="1">
      <c r="A10" s="857" t="s">
        <v>617</v>
      </c>
      <c r="B10" s="858">
        <v>13551875</v>
      </c>
      <c r="C10" s="859">
        <v>667464</v>
      </c>
      <c r="D10" s="859">
        <v>182984</v>
      </c>
      <c r="E10" s="859">
        <v>223905</v>
      </c>
      <c r="F10" s="859">
        <v>164866</v>
      </c>
      <c r="G10" s="859">
        <v>386143</v>
      </c>
      <c r="H10" s="859">
        <v>441401</v>
      </c>
      <c r="I10" s="859">
        <v>378681</v>
      </c>
      <c r="J10" s="859">
        <v>439740</v>
      </c>
      <c r="K10" s="859">
        <v>2350432</v>
      </c>
      <c r="L10" s="859">
        <v>483475</v>
      </c>
      <c r="M10" s="859">
        <v>325087</v>
      </c>
      <c r="N10" s="859">
        <v>643628</v>
      </c>
      <c r="O10" s="859">
        <v>483431</v>
      </c>
      <c r="P10" s="859">
        <v>3403258</v>
      </c>
      <c r="Q10" s="859">
        <v>722579</v>
      </c>
      <c r="R10" s="859">
        <v>1303781</v>
      </c>
      <c r="S10" s="859">
        <v>268856</v>
      </c>
      <c r="T10" s="859">
        <v>131005</v>
      </c>
      <c r="U10" s="859">
        <v>90283</v>
      </c>
      <c r="V10" s="859">
        <v>71279</v>
      </c>
      <c r="W10" s="859">
        <v>85212</v>
      </c>
      <c r="X10" s="859">
        <v>148925</v>
      </c>
      <c r="Y10" s="859">
        <v>103725</v>
      </c>
      <c r="Z10" s="859">
        <v>21367</v>
      </c>
      <c r="AA10" s="860">
        <v>30368</v>
      </c>
      <c r="AB10" s="237"/>
      <c r="AD10" s="237"/>
      <c r="AE10" s="236"/>
      <c r="AF10" s="236"/>
      <c r="AG10" s="236"/>
      <c r="AH10" s="236"/>
    </row>
    <row r="11" spans="1:34" s="235" customFormat="1" ht="16.5" customHeight="1">
      <c r="A11" s="861" t="s">
        <v>10</v>
      </c>
      <c r="B11" s="862">
        <f t="shared" ref="B11:Z11" si="1">B9/B10*10000</f>
        <v>12.180048886224229</v>
      </c>
      <c r="C11" s="862">
        <f t="shared" si="1"/>
        <v>20.031042872724225</v>
      </c>
      <c r="D11" s="862">
        <f t="shared" si="1"/>
        <v>8.454291085559392</v>
      </c>
      <c r="E11" s="862">
        <f t="shared" si="1"/>
        <v>12.675018422991895</v>
      </c>
      <c r="F11" s="862">
        <f t="shared" si="1"/>
        <v>8.3219099147186206</v>
      </c>
      <c r="G11" s="862">
        <f t="shared" si="1"/>
        <v>6.7902305622528436</v>
      </c>
      <c r="H11" s="862">
        <f t="shared" si="1"/>
        <v>9.3067301614631592</v>
      </c>
      <c r="I11" s="862">
        <f t="shared" si="1"/>
        <v>9.2729764630388107</v>
      </c>
      <c r="J11" s="862">
        <f t="shared" si="1"/>
        <v>15.880975121662802</v>
      </c>
      <c r="K11" s="862">
        <f t="shared" si="1"/>
        <v>17.974355352547956</v>
      </c>
      <c r="L11" s="862">
        <f t="shared" si="1"/>
        <v>10.228036609959149</v>
      </c>
      <c r="M11" s="862">
        <f t="shared" si="1"/>
        <v>8.3792953886190453</v>
      </c>
      <c r="N11" s="862">
        <f t="shared" si="1"/>
        <v>8.6851411063533597</v>
      </c>
      <c r="O11" s="862">
        <f t="shared" si="1"/>
        <v>6.2687332835502891</v>
      </c>
      <c r="P11" s="862">
        <f t="shared" si="1"/>
        <v>13.226737438066698</v>
      </c>
      <c r="Q11" s="862">
        <f t="shared" si="1"/>
        <v>7.931312700756596</v>
      </c>
      <c r="R11" s="862">
        <f t="shared" si="1"/>
        <v>9.4045702460766041</v>
      </c>
      <c r="S11" s="862">
        <f t="shared" si="1"/>
        <v>6.4142143005921382</v>
      </c>
      <c r="T11" s="862">
        <f t="shared" si="1"/>
        <v>9.5339872523949474</v>
      </c>
      <c r="U11" s="862">
        <f t="shared" si="1"/>
        <v>10.84368042710145</v>
      </c>
      <c r="V11" s="862">
        <f t="shared" si="1"/>
        <v>11.546177696095624</v>
      </c>
      <c r="W11" s="862">
        <f t="shared" si="1"/>
        <v>10.48561235506736</v>
      </c>
      <c r="X11" s="862">
        <f t="shared" si="1"/>
        <v>5.7579318448883665</v>
      </c>
      <c r="Y11" s="862">
        <f t="shared" si="1"/>
        <v>5.018076644974693</v>
      </c>
      <c r="Z11" s="862">
        <f t="shared" si="1"/>
        <v>5.6161370337436232</v>
      </c>
      <c r="AA11" s="862" t="s">
        <v>39</v>
      </c>
      <c r="AB11" s="237"/>
      <c r="AD11" s="237"/>
      <c r="AE11" s="236"/>
      <c r="AF11" s="236"/>
      <c r="AG11" s="236"/>
      <c r="AH11" s="236"/>
    </row>
    <row r="12" spans="1:34" s="235" customFormat="1" ht="4.5" customHeight="1">
      <c r="A12" s="471"/>
      <c r="B12" s="239"/>
      <c r="C12" s="239"/>
      <c r="D12" s="239"/>
      <c r="E12" s="239"/>
      <c r="F12" s="239"/>
      <c r="G12" s="239"/>
      <c r="H12" s="239"/>
      <c r="I12" s="239"/>
      <c r="J12" s="239"/>
      <c r="K12" s="239"/>
      <c r="L12" s="239"/>
      <c r="M12" s="240"/>
      <c r="N12" s="239"/>
      <c r="O12" s="239"/>
      <c r="P12" s="239"/>
      <c r="Q12" s="239"/>
      <c r="R12" s="239"/>
      <c r="S12" s="240"/>
      <c r="T12" s="239"/>
      <c r="U12" s="239"/>
      <c r="V12" s="239"/>
      <c r="W12" s="239"/>
      <c r="X12" s="239"/>
      <c r="Y12" s="239"/>
      <c r="Z12" s="239"/>
      <c r="AA12" s="239"/>
      <c r="AB12" s="237"/>
      <c r="AD12" s="237"/>
      <c r="AE12" s="236"/>
      <c r="AF12" s="236"/>
      <c r="AG12" s="236"/>
      <c r="AH12" s="236"/>
    </row>
    <row r="13" spans="1:34" s="235" customFormat="1" ht="12.75" customHeight="1">
      <c r="A13" s="266" t="s">
        <v>1548</v>
      </c>
      <c r="B13" s="239"/>
      <c r="C13" s="239"/>
      <c r="D13" s="239"/>
      <c r="E13" s="239"/>
      <c r="F13" s="239"/>
      <c r="G13" s="239"/>
      <c r="H13" s="239"/>
      <c r="I13" s="239"/>
      <c r="J13" s="239"/>
      <c r="K13" s="239"/>
      <c r="L13" s="239"/>
      <c r="M13" s="240"/>
      <c r="N13" s="239"/>
      <c r="O13" s="239"/>
      <c r="P13" s="239"/>
      <c r="Q13" s="239"/>
      <c r="R13" s="239"/>
      <c r="S13" s="240"/>
      <c r="T13" s="239"/>
      <c r="U13" s="239"/>
      <c r="V13" s="239"/>
      <c r="W13" s="239"/>
      <c r="X13" s="239"/>
      <c r="Y13" s="239"/>
      <c r="Z13" s="239"/>
      <c r="AA13" s="239"/>
      <c r="AB13" s="237"/>
      <c r="AD13" s="237"/>
      <c r="AE13" s="236"/>
      <c r="AF13" s="236"/>
      <c r="AG13" s="236"/>
      <c r="AH13" s="236"/>
    </row>
    <row r="14" spans="1:34" s="159" customFormat="1" ht="12" customHeight="1">
      <c r="A14" s="199" t="s">
        <v>618</v>
      </c>
      <c r="B14" s="234"/>
      <c r="C14" s="234"/>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3"/>
      <c r="AD14" s="233"/>
      <c r="AE14" s="232"/>
      <c r="AF14" s="232"/>
      <c r="AG14" s="232"/>
      <c r="AH14" s="232"/>
    </row>
    <row r="15" spans="1:34" s="159" customFormat="1" ht="14.25" customHeight="1">
      <c r="A15" s="199" t="s">
        <v>619</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3"/>
      <c r="AD15" s="233"/>
      <c r="AE15" s="232"/>
      <c r="AF15" s="232"/>
      <c r="AG15" s="232"/>
      <c r="AH15" s="232"/>
    </row>
    <row r="16" spans="1:34" ht="14.25" customHeight="1">
      <c r="A16" s="1068" t="s">
        <v>1547</v>
      </c>
      <c r="B16" s="1068"/>
      <c r="C16" s="1068"/>
      <c r="D16" s="1068"/>
      <c r="E16" s="1068"/>
      <c r="F16" s="1068"/>
      <c r="G16" s="1068"/>
      <c r="H16" s="1068"/>
      <c r="I16" s="1068"/>
      <c r="J16" s="1068"/>
      <c r="K16" s="1068"/>
      <c r="L16" s="1068"/>
      <c r="M16" s="1068"/>
      <c r="N16" s="1068"/>
      <c r="O16" s="1068"/>
      <c r="P16" s="1068"/>
      <c r="Q16" s="1068"/>
      <c r="R16" s="1068"/>
      <c r="S16" s="1068"/>
      <c r="T16" s="1068"/>
      <c r="U16" s="1068"/>
      <c r="V16" s="1068"/>
      <c r="W16" s="1068"/>
      <c r="X16" s="1068"/>
      <c r="Y16" s="1068"/>
      <c r="Z16" s="1068"/>
      <c r="AA16" s="1068"/>
      <c r="AB16" s="217"/>
      <c r="AD16" s="217"/>
      <c r="AE16" s="225"/>
      <c r="AF16" s="225"/>
      <c r="AG16" s="225"/>
      <c r="AH16" s="225"/>
    </row>
    <row r="17" spans="2:34" ht="9" customHeight="1">
      <c r="B17" s="230"/>
      <c r="C17" s="230"/>
      <c r="D17" s="231"/>
      <c r="E17" s="231"/>
      <c r="F17" s="231"/>
      <c r="G17" s="230"/>
      <c r="H17" s="230"/>
      <c r="I17" s="230"/>
      <c r="V17" s="219"/>
      <c r="W17" s="222"/>
      <c r="X17" s="220"/>
      <c r="Y17" s="220"/>
      <c r="Z17" s="220"/>
      <c r="AA17" s="219"/>
      <c r="AB17" s="217"/>
      <c r="AD17" s="217"/>
      <c r="AE17" s="225"/>
      <c r="AF17" s="225"/>
      <c r="AG17" s="225"/>
      <c r="AH17" s="225"/>
    </row>
    <row r="18" spans="2:34" ht="12.75" customHeight="1">
      <c r="B18" s="230"/>
      <c r="C18" s="230"/>
      <c r="D18" s="230"/>
      <c r="E18" s="230"/>
      <c r="F18" s="230"/>
      <c r="G18" s="230"/>
      <c r="H18" s="230"/>
      <c r="I18" s="230"/>
      <c r="V18" s="219"/>
      <c r="W18" s="222"/>
      <c r="X18" s="220"/>
      <c r="Y18" s="220"/>
      <c r="Z18" s="220"/>
      <c r="AA18" s="219"/>
      <c r="AB18" s="217"/>
      <c r="AD18" s="217"/>
      <c r="AE18" s="225"/>
      <c r="AF18" s="225"/>
      <c r="AG18" s="225"/>
      <c r="AH18" s="225"/>
    </row>
    <row r="19" spans="2:34" ht="14.1" customHeight="1">
      <c r="B19" s="221"/>
      <c r="C19" s="182"/>
      <c r="D19" s="229"/>
      <c r="E19" s="227"/>
      <c r="F19" s="228"/>
      <c r="G19" s="227"/>
      <c r="H19" s="227"/>
      <c r="I19" s="226"/>
      <c r="V19" s="219"/>
      <c r="W19" s="222"/>
      <c r="X19" s="220"/>
      <c r="Y19" s="220"/>
      <c r="Z19" s="220"/>
      <c r="AA19" s="219"/>
      <c r="AB19" s="217"/>
      <c r="AD19" s="217"/>
      <c r="AE19" s="225"/>
      <c r="AF19" s="225"/>
      <c r="AG19" s="225"/>
      <c r="AH19" s="225"/>
    </row>
    <row r="20" spans="2:34" ht="14.1" customHeight="1">
      <c r="B20" s="221"/>
      <c r="C20" s="183"/>
      <c r="F20" s="224"/>
      <c r="G20" s="217"/>
      <c r="H20" s="218"/>
      <c r="I20" s="223"/>
      <c r="V20" s="219"/>
      <c r="W20" s="222"/>
      <c r="X20" s="220"/>
      <c r="Y20" s="220"/>
      <c r="Z20" s="220"/>
      <c r="AA20" s="219"/>
      <c r="AB20" s="217"/>
      <c r="AD20" s="217"/>
      <c r="AE20" s="225"/>
      <c r="AF20" s="225"/>
      <c r="AG20" s="225"/>
      <c r="AH20" s="225"/>
    </row>
    <row r="21" spans="2:34" ht="14.1" customHeight="1">
      <c r="B21" s="221"/>
      <c r="C21" s="183"/>
      <c r="D21" s="220"/>
      <c r="E21" s="220"/>
      <c r="F21" s="224"/>
      <c r="G21" s="217"/>
      <c r="H21" s="218"/>
      <c r="I21" s="223"/>
      <c r="V21" s="219"/>
      <c r="W21" s="222"/>
      <c r="X21" s="220"/>
      <c r="Y21" s="220"/>
      <c r="Z21" s="220"/>
      <c r="AA21" s="219"/>
      <c r="AB21" s="217"/>
      <c r="AD21" s="217"/>
      <c r="AE21" s="225"/>
      <c r="AF21" s="225"/>
      <c r="AG21" s="225"/>
      <c r="AH21" s="225"/>
    </row>
    <row r="22" spans="2:34" ht="14.1" customHeight="1">
      <c r="B22" s="221"/>
      <c r="C22" s="183"/>
      <c r="D22" s="220"/>
      <c r="E22" s="220"/>
      <c r="F22" s="224"/>
      <c r="G22" s="217"/>
      <c r="H22" s="218"/>
      <c r="I22" s="223"/>
      <c r="V22" s="219"/>
      <c r="W22" s="222"/>
      <c r="X22" s="220"/>
      <c r="Y22" s="220"/>
      <c r="Z22" s="220"/>
      <c r="AA22" s="219"/>
      <c r="AB22" s="217"/>
      <c r="AD22" s="217"/>
      <c r="AE22" s="225"/>
      <c r="AF22" s="225"/>
      <c r="AG22" s="225"/>
      <c r="AH22" s="225"/>
    </row>
    <row r="23" spans="2:34" ht="14.1" customHeight="1">
      <c r="B23" s="221"/>
      <c r="C23" s="183"/>
      <c r="D23" s="220"/>
      <c r="E23" s="220"/>
      <c r="F23" s="224"/>
      <c r="G23" s="217"/>
      <c r="H23" s="218"/>
      <c r="I23" s="223"/>
      <c r="V23" s="219"/>
      <c r="W23" s="222"/>
      <c r="X23" s="220"/>
      <c r="Y23" s="220"/>
      <c r="Z23" s="220"/>
      <c r="AA23" s="219"/>
      <c r="AB23" s="217"/>
      <c r="AD23" s="217"/>
      <c r="AE23" s="225"/>
      <c r="AF23" s="225"/>
      <c r="AG23" s="225"/>
      <c r="AH23" s="225"/>
    </row>
    <row r="24" spans="2:34" ht="14.1" customHeight="1">
      <c r="B24" s="221"/>
      <c r="C24" s="183"/>
      <c r="D24" s="220"/>
      <c r="E24" s="220"/>
      <c r="F24" s="224"/>
      <c r="G24" s="217"/>
      <c r="H24" s="218"/>
      <c r="I24" s="223"/>
      <c r="V24" s="219"/>
      <c r="W24" s="222"/>
      <c r="X24" s="220"/>
      <c r="Y24" s="220"/>
      <c r="Z24" s="220"/>
      <c r="AA24" s="219"/>
      <c r="AB24" s="217"/>
      <c r="AD24" s="217"/>
      <c r="AE24" s="225"/>
      <c r="AF24" s="225"/>
      <c r="AG24" s="225"/>
      <c r="AH24" s="225"/>
    </row>
    <row r="25" spans="2:34" ht="14.1" customHeight="1">
      <c r="B25" s="221"/>
      <c r="C25" s="183"/>
      <c r="D25" s="220"/>
      <c r="E25" s="220"/>
      <c r="F25" s="224"/>
      <c r="G25" s="217"/>
      <c r="H25" s="218"/>
      <c r="I25" s="223"/>
      <c r="V25" s="219"/>
      <c r="W25" s="222"/>
      <c r="X25" s="220"/>
      <c r="Y25" s="220"/>
      <c r="Z25" s="220"/>
      <c r="AA25" s="219"/>
      <c r="AB25" s="217"/>
      <c r="AD25" s="217"/>
      <c r="AE25" s="225"/>
      <c r="AF25" s="225"/>
      <c r="AG25" s="225"/>
      <c r="AH25" s="225"/>
    </row>
    <row r="26" spans="2:34" ht="14.1" customHeight="1">
      <c r="B26" s="221"/>
      <c r="C26" s="183"/>
      <c r="D26" s="220"/>
      <c r="E26" s="220"/>
      <c r="F26" s="224"/>
      <c r="G26" s="217"/>
      <c r="H26" s="218"/>
      <c r="I26" s="223"/>
      <c r="V26" s="219"/>
      <c r="W26" s="222"/>
      <c r="X26" s="220"/>
      <c r="Y26" s="220"/>
      <c r="Z26" s="220"/>
      <c r="AA26" s="219"/>
      <c r="AB26" s="217"/>
      <c r="AD26" s="217"/>
      <c r="AE26" s="225"/>
      <c r="AF26" s="225"/>
      <c r="AG26" s="225"/>
      <c r="AH26" s="225"/>
    </row>
    <row r="27" spans="2:34" ht="14.1" customHeight="1">
      <c r="B27" s="221"/>
      <c r="C27" s="183"/>
      <c r="D27" s="220"/>
      <c r="E27" s="220"/>
      <c r="F27" s="224"/>
      <c r="G27" s="217"/>
      <c r="H27" s="218"/>
      <c r="I27" s="223"/>
      <c r="V27" s="219"/>
      <c r="W27" s="222"/>
      <c r="X27" s="220"/>
      <c r="Y27" s="220"/>
      <c r="Z27" s="220"/>
      <c r="AA27" s="219"/>
      <c r="AB27" s="217"/>
      <c r="AD27" s="217"/>
      <c r="AE27" s="225"/>
      <c r="AF27" s="225"/>
      <c r="AG27" s="225"/>
      <c r="AH27" s="225"/>
    </row>
    <row r="28" spans="2:34" ht="14.1" customHeight="1">
      <c r="B28" s="221"/>
      <c r="C28" s="183"/>
      <c r="D28" s="220"/>
      <c r="E28" s="220"/>
      <c r="F28" s="224"/>
      <c r="G28" s="217"/>
      <c r="H28" s="218"/>
      <c r="I28" s="223"/>
      <c r="V28" s="219"/>
      <c r="W28" s="222"/>
      <c r="X28" s="220"/>
      <c r="Y28" s="220"/>
      <c r="Z28" s="220"/>
      <c r="AA28" s="219"/>
      <c r="AB28" s="217"/>
      <c r="AD28" s="217"/>
      <c r="AE28" s="225"/>
      <c r="AF28" s="225"/>
      <c r="AG28" s="225"/>
      <c r="AH28" s="225"/>
    </row>
    <row r="29" spans="2:34" ht="14.1" customHeight="1">
      <c r="B29" s="221"/>
      <c r="C29" s="183"/>
      <c r="D29" s="220"/>
      <c r="E29" s="220"/>
      <c r="F29" s="224"/>
      <c r="G29" s="217"/>
      <c r="H29" s="218"/>
      <c r="I29" s="223"/>
      <c r="V29" s="219"/>
      <c r="W29" s="222"/>
      <c r="X29" s="220"/>
      <c r="Y29" s="220"/>
      <c r="Z29" s="220"/>
      <c r="AA29" s="219"/>
      <c r="AB29" s="217"/>
      <c r="AD29" s="217"/>
      <c r="AE29" s="225"/>
      <c r="AF29" s="225"/>
      <c r="AG29" s="225"/>
      <c r="AH29" s="225"/>
    </row>
    <row r="30" spans="2:34" ht="14.1" customHeight="1">
      <c r="B30" s="221"/>
      <c r="C30" s="183"/>
      <c r="D30" s="220"/>
      <c r="E30" s="220"/>
      <c r="F30" s="224"/>
      <c r="G30" s="217"/>
      <c r="I30" s="223"/>
      <c r="V30" s="219"/>
      <c r="W30" s="222"/>
      <c r="X30" s="220"/>
      <c r="Y30" s="220"/>
      <c r="Z30" s="220"/>
      <c r="AA30" s="219"/>
      <c r="AB30" s="217"/>
      <c r="AD30" s="217"/>
      <c r="AE30" s="225"/>
      <c r="AF30" s="225"/>
      <c r="AG30" s="225"/>
      <c r="AH30" s="225"/>
    </row>
    <row r="31" spans="2:34" ht="14.1" customHeight="1">
      <c r="B31" s="221"/>
      <c r="C31" s="183"/>
      <c r="D31" s="220"/>
      <c r="E31" s="220"/>
      <c r="F31" s="224"/>
      <c r="G31" s="217"/>
      <c r="I31" s="223"/>
      <c r="V31" s="219"/>
      <c r="W31" s="222"/>
      <c r="X31" s="220"/>
      <c r="Y31" s="220"/>
      <c r="Z31" s="220"/>
      <c r="AA31" s="219"/>
      <c r="AB31" s="217"/>
      <c r="AD31" s="217"/>
      <c r="AE31" s="225"/>
      <c r="AF31" s="225"/>
      <c r="AG31" s="225"/>
      <c r="AH31" s="225"/>
    </row>
    <row r="32" spans="2:34" ht="14.1" customHeight="1">
      <c r="B32" s="221"/>
      <c r="C32" s="183"/>
      <c r="D32" s="220"/>
      <c r="E32" s="220"/>
      <c r="F32" s="224"/>
      <c r="G32" s="217"/>
      <c r="I32" s="223"/>
      <c r="V32" s="219"/>
      <c r="W32" s="222"/>
      <c r="X32" s="220"/>
      <c r="Y32" s="220"/>
      <c r="Z32" s="220"/>
      <c r="AA32" s="219"/>
      <c r="AB32" s="217"/>
      <c r="AD32" s="217"/>
      <c r="AE32" s="225"/>
      <c r="AF32" s="225"/>
      <c r="AG32" s="225"/>
      <c r="AH32" s="225"/>
    </row>
    <row r="33" spans="2:34" ht="14.1" customHeight="1">
      <c r="B33" s="221"/>
      <c r="C33" s="183"/>
      <c r="D33" s="220"/>
      <c r="E33" s="220"/>
      <c r="F33" s="224"/>
      <c r="G33" s="217"/>
      <c r="H33" s="218"/>
      <c r="I33" s="223"/>
      <c r="V33" s="219"/>
      <c r="W33" s="222"/>
      <c r="X33" s="220"/>
      <c r="Y33" s="220"/>
      <c r="Z33" s="220"/>
      <c r="AA33" s="219"/>
      <c r="AB33" s="217"/>
      <c r="AD33" s="217"/>
      <c r="AE33" s="225"/>
      <c r="AF33" s="225"/>
      <c r="AG33" s="225"/>
      <c r="AH33" s="225"/>
    </row>
    <row r="34" spans="2:34" ht="14.1" customHeight="1">
      <c r="B34" s="221"/>
      <c r="C34" s="183"/>
      <c r="D34" s="220"/>
      <c r="E34" s="220"/>
      <c r="F34" s="224"/>
      <c r="G34" s="217"/>
      <c r="H34" s="218"/>
      <c r="I34" s="223"/>
      <c r="V34" s="219"/>
      <c r="W34" s="222"/>
      <c r="X34" s="220"/>
      <c r="Y34" s="220"/>
      <c r="Z34" s="220"/>
      <c r="AA34" s="219"/>
      <c r="AB34" s="217"/>
      <c r="AD34" s="217"/>
      <c r="AE34" s="225"/>
      <c r="AF34" s="225"/>
      <c r="AG34" s="225"/>
      <c r="AH34" s="225"/>
    </row>
    <row r="35" spans="2:34" ht="14.1" customHeight="1">
      <c r="B35" s="221"/>
      <c r="C35" s="183"/>
      <c r="D35" s="220"/>
      <c r="E35" s="220"/>
      <c r="F35" s="224"/>
      <c r="G35" s="217"/>
      <c r="H35" s="218"/>
      <c r="I35" s="223"/>
      <c r="V35" s="219"/>
      <c r="W35" s="222"/>
      <c r="AA35" s="219"/>
      <c r="AB35" s="217"/>
      <c r="AD35" s="217"/>
      <c r="AE35" s="225"/>
      <c r="AF35" s="225"/>
      <c r="AG35" s="225"/>
      <c r="AH35" s="225"/>
    </row>
    <row r="36" spans="2:34" ht="14.1" customHeight="1">
      <c r="B36" s="221"/>
      <c r="C36" s="183"/>
      <c r="D36" s="220"/>
      <c r="E36" s="220"/>
      <c r="F36" s="224"/>
      <c r="G36" s="217"/>
      <c r="H36" s="218"/>
      <c r="I36" s="223"/>
      <c r="V36" s="219"/>
      <c r="W36" s="222"/>
      <c r="X36" s="220"/>
      <c r="Y36" s="220"/>
      <c r="Z36" s="220"/>
      <c r="AA36" s="219"/>
      <c r="AB36" s="217"/>
      <c r="AD36" s="217"/>
    </row>
    <row r="37" spans="2:34" ht="14.1" customHeight="1">
      <c r="B37" s="221"/>
      <c r="C37" s="183"/>
      <c r="D37" s="220"/>
      <c r="E37" s="220"/>
      <c r="F37" s="224"/>
      <c r="G37" s="217"/>
      <c r="H37" s="218"/>
      <c r="I37" s="223"/>
      <c r="V37" s="219"/>
      <c r="W37" s="222"/>
      <c r="X37" s="220"/>
      <c r="Y37" s="220"/>
      <c r="Z37" s="220"/>
      <c r="AA37" s="219"/>
      <c r="AB37" s="217"/>
      <c r="AD37" s="217"/>
    </row>
    <row r="38" spans="2:34" ht="14.1" customHeight="1">
      <c r="B38" s="221"/>
      <c r="C38" s="183"/>
      <c r="D38" s="220"/>
      <c r="E38" s="220"/>
      <c r="F38" s="224"/>
      <c r="G38" s="217"/>
      <c r="H38" s="218"/>
      <c r="I38" s="223"/>
      <c r="V38" s="219"/>
      <c r="W38" s="222"/>
      <c r="X38" s="220"/>
      <c r="Y38" s="220"/>
      <c r="Z38" s="220"/>
      <c r="AA38" s="219"/>
      <c r="AB38" s="217"/>
      <c r="AD38" s="217"/>
    </row>
    <row r="39" spans="2:34" ht="14.1" customHeight="1">
      <c r="B39" s="221"/>
      <c r="C39" s="183"/>
      <c r="D39" s="220"/>
      <c r="E39" s="220"/>
      <c r="F39" s="224"/>
      <c r="G39" s="217"/>
      <c r="H39" s="218"/>
      <c r="I39" s="223"/>
      <c r="V39" s="219"/>
      <c r="W39" s="222"/>
      <c r="X39" s="220"/>
      <c r="Y39" s="220"/>
      <c r="Z39" s="220"/>
      <c r="AA39" s="219"/>
      <c r="AB39" s="217"/>
      <c r="AD39" s="217"/>
    </row>
    <row r="40" spans="2:34" ht="14.1" customHeight="1">
      <c r="B40" s="221"/>
      <c r="C40" s="183"/>
      <c r="D40" s="220"/>
      <c r="E40" s="220"/>
      <c r="F40" s="224"/>
      <c r="G40" s="217"/>
      <c r="H40" s="218"/>
      <c r="I40" s="223"/>
      <c r="V40" s="219"/>
      <c r="W40" s="222"/>
      <c r="X40" s="220"/>
      <c r="Y40" s="220"/>
      <c r="Z40" s="220"/>
      <c r="AA40" s="219"/>
      <c r="AB40" s="217"/>
      <c r="AD40" s="217"/>
    </row>
    <row r="41" spans="2:34" ht="14.1" customHeight="1">
      <c r="B41" s="221"/>
      <c r="C41" s="183"/>
      <c r="D41" s="220"/>
      <c r="E41" s="220"/>
      <c r="F41" s="224"/>
      <c r="G41" s="217"/>
      <c r="H41" s="218"/>
      <c r="I41" s="223"/>
      <c r="V41" s="219"/>
      <c r="W41" s="222"/>
      <c r="X41" s="220"/>
      <c r="Y41" s="220"/>
      <c r="Z41" s="220"/>
      <c r="AA41" s="219"/>
      <c r="AB41" s="217"/>
      <c r="AD41" s="217"/>
    </row>
    <row r="42" spans="2:34" ht="14.1" customHeight="1">
      <c r="B42" s="221"/>
      <c r="C42" s="183"/>
      <c r="D42" s="220"/>
      <c r="E42" s="220"/>
      <c r="F42" s="224"/>
      <c r="G42" s="217"/>
      <c r="H42" s="218"/>
      <c r="I42" s="223"/>
      <c r="V42" s="219"/>
      <c r="W42" s="222"/>
      <c r="X42" s="220"/>
      <c r="Y42" s="220"/>
      <c r="Z42" s="220"/>
      <c r="AA42" s="219"/>
      <c r="AB42" s="217"/>
      <c r="AD42" s="217"/>
    </row>
    <row r="43" spans="2:34" ht="14.1" customHeight="1">
      <c r="B43" s="221"/>
      <c r="C43" s="183"/>
      <c r="D43" s="220"/>
      <c r="E43" s="220"/>
      <c r="F43" s="224"/>
      <c r="G43" s="217"/>
      <c r="H43" s="218"/>
      <c r="I43" s="223"/>
      <c r="V43" s="219"/>
      <c r="W43" s="222"/>
      <c r="X43" s="220"/>
      <c r="Y43" s="220"/>
      <c r="Z43" s="220"/>
      <c r="AA43" s="219"/>
      <c r="AB43" s="217"/>
      <c r="AD43" s="217"/>
    </row>
    <row r="44" spans="2:34" ht="14.1" hidden="1" customHeight="1">
      <c r="B44" s="221"/>
      <c r="C44" s="1057" t="s">
        <v>552</v>
      </c>
      <c r="D44" s="1057"/>
      <c r="E44" s="1057"/>
      <c r="F44" s="1057"/>
      <c r="G44" s="1057"/>
      <c r="H44" s="1057"/>
      <c r="I44" s="1057"/>
      <c r="J44" s="1057"/>
      <c r="K44" s="1057"/>
      <c r="L44" s="1057"/>
      <c r="M44" s="1057"/>
      <c r="N44" s="1057"/>
      <c r="O44" s="1057"/>
      <c r="P44" s="1057"/>
      <c r="Q44" s="1057"/>
      <c r="R44" s="1057"/>
      <c r="S44" s="1057"/>
      <c r="T44" s="1057"/>
      <c r="U44" s="1057"/>
      <c r="V44" s="1057"/>
      <c r="W44" s="1057"/>
      <c r="X44" s="1057"/>
      <c r="Y44" s="220"/>
      <c r="Z44" s="220"/>
      <c r="AA44" s="219"/>
      <c r="AB44" s="217"/>
      <c r="AD44" s="217"/>
    </row>
    <row r="45" spans="2:34" ht="54.75" hidden="1" customHeight="1">
      <c r="B45" s="221"/>
      <c r="C45" s="1057"/>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220"/>
      <c r="Z45" s="220"/>
      <c r="AA45" s="219"/>
      <c r="AB45" s="217"/>
      <c r="AD45" s="217"/>
    </row>
    <row r="49" ht="9" customHeight="1"/>
    <row r="50" hidden="1"/>
    <row r="51" hidden="1"/>
    <row r="52" hidden="1"/>
    <row r="53" hidden="1"/>
    <row r="54" hidden="1"/>
    <row r="55" hidden="1"/>
    <row r="56" hidden="1"/>
  </sheetData>
  <mergeCells count="3">
    <mergeCell ref="A2:AA2"/>
    <mergeCell ref="C44:X45"/>
    <mergeCell ref="A16:AA16"/>
  </mergeCells>
  <hyperlinks>
    <hyperlink ref="AB2" location="INDICE!A12" display="INDICE"/>
  </hyperlinks>
  <printOptions horizontalCentered="1"/>
  <pageMargins left="0.51181102362204722" right="0.51181102362204722" top="1.1023622047244095" bottom="0.51181102362204722" header="0.11811023622047245" footer="0.23622047244094491"/>
  <pageSetup paperSize="9" scale="60" firstPageNumber="28" orientation="landscape" useFirstPageNumber="1" r:id="rId1"/>
  <headerFooter scaleWithDoc="0">
    <oddHeader>&amp;C&amp;G</oddHeader>
    <oddFooter>&amp;C&amp;12 28</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J60"/>
  <sheetViews>
    <sheetView showGridLines="0" topLeftCell="F1" zoomScale="90" zoomScaleNormal="90" zoomScalePageLayoutView="98" workbookViewId="0">
      <selection activeCell="B2" sqref="B2:AB2"/>
    </sheetView>
  </sheetViews>
  <sheetFormatPr baseColWidth="10" defaultRowHeight="11.25"/>
  <cols>
    <col min="1" max="1" width="0.140625" style="216" customWidth="1"/>
    <col min="2" max="2" width="10.28515625" style="216" customWidth="1"/>
    <col min="3" max="3" width="9.85546875" style="216" bestFit="1" customWidth="1"/>
    <col min="4" max="7" width="7.42578125" style="216" bestFit="1" customWidth="1"/>
    <col min="8" max="8" width="7.85546875" style="216" bestFit="1" customWidth="1"/>
    <col min="9" max="9" width="7.5703125" style="216" bestFit="1" customWidth="1"/>
    <col min="10" max="11" width="7.42578125" style="216" bestFit="1" customWidth="1"/>
    <col min="12" max="12" width="8.85546875" style="216" bestFit="1" customWidth="1"/>
    <col min="13" max="13" width="7.42578125" style="216" bestFit="1" customWidth="1"/>
    <col min="14" max="14" width="7.85546875" style="216" customWidth="1"/>
    <col min="15" max="16" width="7.42578125" style="216" bestFit="1" customWidth="1"/>
    <col min="17" max="17" width="8.85546875" style="216" bestFit="1" customWidth="1"/>
    <col min="18" max="18" width="7.42578125" style="216" bestFit="1" customWidth="1"/>
    <col min="19" max="19" width="8.85546875" style="216" bestFit="1" customWidth="1"/>
    <col min="20" max="20" width="7.42578125" style="216" bestFit="1" customWidth="1"/>
    <col min="21" max="21" width="8" style="216" bestFit="1" customWidth="1"/>
    <col min="22" max="22" width="7.42578125" style="216" bestFit="1" customWidth="1"/>
    <col min="23" max="23" width="6.42578125" style="216" bestFit="1" customWidth="1"/>
    <col min="24" max="24" width="7.85546875" style="216" customWidth="1"/>
    <col min="25" max="25" width="7.42578125" style="216" bestFit="1" customWidth="1"/>
    <col min="26" max="26" width="7.28515625" style="216" customWidth="1"/>
    <col min="27" max="27" width="7" style="216" customWidth="1"/>
    <col min="28" max="28" width="9.140625" style="216" customWidth="1"/>
    <col min="29" max="29" width="11.85546875" style="216" customWidth="1"/>
    <col min="30" max="30" width="12.85546875" style="216" customWidth="1"/>
    <col min="31" max="31" width="11.42578125" style="216"/>
    <col min="32" max="32" width="9.85546875" style="216" customWidth="1"/>
    <col min="33" max="33" width="10.7109375" style="216" customWidth="1"/>
    <col min="34" max="36" width="8.7109375" style="216" customWidth="1"/>
    <col min="37" max="16384" width="11.42578125" style="216"/>
  </cols>
  <sheetData>
    <row r="2" spans="2:36" s="161" customFormat="1" ht="49.5" customHeight="1">
      <c r="B2" s="1051" t="s">
        <v>1542</v>
      </c>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262" t="s">
        <v>577</v>
      </c>
    </row>
    <row r="3" spans="2:36" ht="66" customHeight="1">
      <c r="C3" s="464" t="s">
        <v>573</v>
      </c>
      <c r="D3" s="465" t="s">
        <v>369</v>
      </c>
      <c r="E3" s="465" t="s">
        <v>368</v>
      </c>
      <c r="F3" s="465" t="s">
        <v>367</v>
      </c>
      <c r="G3" s="465" t="s">
        <v>366</v>
      </c>
      <c r="H3" s="465" t="s">
        <v>365</v>
      </c>
      <c r="I3" s="464" t="s">
        <v>572</v>
      </c>
      <c r="J3" s="464" t="s">
        <v>571</v>
      </c>
      <c r="K3" s="465" t="s">
        <v>362</v>
      </c>
      <c r="L3" s="465" t="s">
        <v>361</v>
      </c>
      <c r="M3" s="464" t="s">
        <v>570</v>
      </c>
      <c r="N3" s="464" t="s">
        <v>1439</v>
      </c>
      <c r="O3" s="465" t="s">
        <v>104</v>
      </c>
      <c r="P3" s="464" t="s">
        <v>569</v>
      </c>
      <c r="Q3" s="465" t="s">
        <v>356</v>
      </c>
      <c r="R3" s="464" t="s">
        <v>560</v>
      </c>
      <c r="S3" s="465" t="s">
        <v>354</v>
      </c>
      <c r="T3" s="464" t="s">
        <v>622</v>
      </c>
      <c r="U3" s="464" t="s">
        <v>568</v>
      </c>
      <c r="V3" s="465" t="s">
        <v>33</v>
      </c>
      <c r="W3" s="464" t="s">
        <v>558</v>
      </c>
      <c r="X3" s="466" t="s">
        <v>567</v>
      </c>
      <c r="Y3" s="467" t="s">
        <v>556</v>
      </c>
      <c r="Z3" s="468" t="s">
        <v>37</v>
      </c>
      <c r="AA3" s="467" t="s">
        <v>566</v>
      </c>
      <c r="AB3" s="464" t="s">
        <v>565</v>
      </c>
      <c r="AC3" s="218"/>
      <c r="AD3" s="217"/>
      <c r="AF3" s="217"/>
      <c r="AG3" s="225"/>
      <c r="AH3" s="225"/>
      <c r="AI3" s="225"/>
      <c r="AJ3" s="225"/>
    </row>
    <row r="4" spans="2:36" ht="16.5" customHeight="1">
      <c r="B4" s="472" t="s">
        <v>704</v>
      </c>
      <c r="C4" s="477"/>
      <c r="D4" s="478"/>
      <c r="E4" s="478"/>
      <c r="F4" s="478"/>
      <c r="G4" s="478"/>
      <c r="H4" s="478"/>
      <c r="I4" s="478"/>
      <c r="J4" s="478"/>
      <c r="K4" s="478"/>
      <c r="L4" s="478"/>
      <c r="M4" s="478"/>
      <c r="N4" s="478"/>
      <c r="O4" s="478"/>
      <c r="P4" s="478"/>
      <c r="Q4" s="478"/>
      <c r="R4" s="478"/>
      <c r="S4" s="478"/>
      <c r="T4" s="478"/>
      <c r="U4" s="478"/>
      <c r="V4" s="478"/>
      <c r="W4" s="478"/>
      <c r="X4" s="478"/>
      <c r="Y4" s="479"/>
      <c r="Z4" s="479"/>
      <c r="AA4" s="479"/>
      <c r="AB4" s="480"/>
      <c r="AC4" s="218"/>
      <c r="AD4" s="217"/>
      <c r="AF4" s="217"/>
      <c r="AG4" s="225"/>
      <c r="AH4" s="225"/>
      <c r="AI4" s="225"/>
      <c r="AJ4" s="225"/>
    </row>
    <row r="5" spans="2:36" ht="16.5" customHeight="1">
      <c r="B5" s="469" t="s">
        <v>3</v>
      </c>
      <c r="C5" s="840">
        <v>4162</v>
      </c>
      <c r="D5" s="842">
        <v>264</v>
      </c>
      <c r="E5" s="842">
        <v>83</v>
      </c>
      <c r="F5" s="842">
        <v>101</v>
      </c>
      <c r="G5" s="842">
        <v>79</v>
      </c>
      <c r="H5" s="842">
        <v>156</v>
      </c>
      <c r="I5" s="842">
        <v>142</v>
      </c>
      <c r="J5" s="842">
        <v>119</v>
      </c>
      <c r="K5" s="842">
        <v>178</v>
      </c>
      <c r="L5" s="842">
        <v>746</v>
      </c>
      <c r="M5" s="842">
        <v>129</v>
      </c>
      <c r="N5" s="842">
        <v>49</v>
      </c>
      <c r="O5" s="842">
        <v>196</v>
      </c>
      <c r="P5" s="842">
        <v>133</v>
      </c>
      <c r="Q5" s="842">
        <v>761</v>
      </c>
      <c r="R5" s="842">
        <v>168</v>
      </c>
      <c r="S5" s="842">
        <v>308</v>
      </c>
      <c r="T5" s="842">
        <v>85</v>
      </c>
      <c r="U5" s="842">
        <v>100</v>
      </c>
      <c r="V5" s="842">
        <v>68</v>
      </c>
      <c r="W5" s="842">
        <v>65</v>
      </c>
      <c r="X5" s="842">
        <v>78</v>
      </c>
      <c r="Y5" s="842">
        <v>58</v>
      </c>
      <c r="Z5" s="842">
        <v>71</v>
      </c>
      <c r="AA5" s="842">
        <v>25</v>
      </c>
      <c r="AB5" s="863" t="s">
        <v>39</v>
      </c>
      <c r="AC5" s="218"/>
      <c r="AD5" s="217"/>
      <c r="AF5" s="217"/>
      <c r="AG5" s="225"/>
      <c r="AH5" s="225"/>
      <c r="AI5" s="225"/>
      <c r="AJ5" s="225"/>
    </row>
    <row r="6" spans="2:36" ht="16.5" customHeight="1">
      <c r="B6" s="481" t="s">
        <v>617</v>
      </c>
      <c r="C6" s="858">
        <v>15774749</v>
      </c>
      <c r="D6" s="859">
        <v>781919</v>
      </c>
      <c r="E6" s="859">
        <v>197708</v>
      </c>
      <c r="F6" s="859">
        <v>249297</v>
      </c>
      <c r="G6" s="859">
        <v>176662</v>
      </c>
      <c r="H6" s="859">
        <v>444398</v>
      </c>
      <c r="I6" s="859">
        <v>491753</v>
      </c>
      <c r="J6" s="859">
        <v>432543</v>
      </c>
      <c r="K6" s="859">
        <v>484529</v>
      </c>
      <c r="L6" s="859">
        <v>2835373</v>
      </c>
      <c r="M6" s="859">
        <v>544090</v>
      </c>
      <c r="N6" s="859">
        <v>403063</v>
      </c>
      <c r="O6" s="859">
        <v>653400</v>
      </c>
      <c r="P6" s="859">
        <v>581010</v>
      </c>
      <c r="Q6" s="859">
        <v>3963541</v>
      </c>
      <c r="R6" s="859">
        <v>841767</v>
      </c>
      <c r="S6" s="859">
        <v>1467111</v>
      </c>
      <c r="T6" s="859">
        <v>342408</v>
      </c>
      <c r="U6" s="859">
        <v>166345</v>
      </c>
      <c r="V6" s="859">
        <v>114805</v>
      </c>
      <c r="W6" s="859">
        <v>94373</v>
      </c>
      <c r="X6" s="859">
        <v>102684</v>
      </c>
      <c r="Y6" s="859">
        <v>195759</v>
      </c>
      <c r="Z6" s="859">
        <v>146058</v>
      </c>
      <c r="AA6" s="859">
        <v>28000</v>
      </c>
      <c r="AB6" s="864">
        <v>36153</v>
      </c>
      <c r="AC6" s="218"/>
      <c r="AD6" s="217"/>
      <c r="AF6" s="217"/>
      <c r="AG6" s="225"/>
      <c r="AH6" s="225"/>
      <c r="AI6" s="225"/>
      <c r="AJ6" s="225"/>
    </row>
    <row r="7" spans="2:36" ht="16.5" customHeight="1">
      <c r="B7" s="470" t="s">
        <v>10</v>
      </c>
      <c r="C7" s="848">
        <f t="shared" ref="C7:AA7" si="0">C5/C6*10000</f>
        <v>2.6383938026525811</v>
      </c>
      <c r="D7" s="848">
        <f t="shared" si="0"/>
        <v>3.3763087992490268</v>
      </c>
      <c r="E7" s="848">
        <f t="shared" si="0"/>
        <v>4.1981103445485264</v>
      </c>
      <c r="F7" s="848">
        <f t="shared" si="0"/>
        <v>4.0513925157543005</v>
      </c>
      <c r="G7" s="848">
        <f t="shared" si="0"/>
        <v>4.4718162366553083</v>
      </c>
      <c r="H7" s="848">
        <f t="shared" si="0"/>
        <v>3.5103668333340834</v>
      </c>
      <c r="I7" s="848">
        <f t="shared" si="0"/>
        <v>2.8876285452249402</v>
      </c>
      <c r="J7" s="848">
        <f t="shared" si="0"/>
        <v>2.7511715598217981</v>
      </c>
      <c r="K7" s="848">
        <f t="shared" si="0"/>
        <v>3.6736707193996643</v>
      </c>
      <c r="L7" s="848">
        <f t="shared" si="0"/>
        <v>2.6310471320704538</v>
      </c>
      <c r="M7" s="848">
        <f t="shared" si="0"/>
        <v>2.3709312797515114</v>
      </c>
      <c r="N7" s="848">
        <f t="shared" si="0"/>
        <v>1.2156908473365207</v>
      </c>
      <c r="O7" s="848">
        <f t="shared" si="0"/>
        <v>2.9996939087848178</v>
      </c>
      <c r="P7" s="848">
        <f t="shared" si="0"/>
        <v>2.289117226897988</v>
      </c>
      <c r="Q7" s="848">
        <f t="shared" si="0"/>
        <v>1.9200003229435496</v>
      </c>
      <c r="R7" s="848">
        <f t="shared" si="0"/>
        <v>1.9958016885907859</v>
      </c>
      <c r="S7" s="848">
        <f t="shared" si="0"/>
        <v>2.0993639881372301</v>
      </c>
      <c r="T7" s="848">
        <f t="shared" si="0"/>
        <v>2.4824186350786195</v>
      </c>
      <c r="U7" s="848">
        <f t="shared" si="0"/>
        <v>6.0116023926177524</v>
      </c>
      <c r="V7" s="848">
        <f t="shared" si="0"/>
        <v>5.9230869735638692</v>
      </c>
      <c r="W7" s="848">
        <f t="shared" si="0"/>
        <v>6.8875631801468646</v>
      </c>
      <c r="X7" s="848">
        <f t="shared" si="0"/>
        <v>7.5961201355615282</v>
      </c>
      <c r="Y7" s="848">
        <f t="shared" si="0"/>
        <v>2.9628267410438345</v>
      </c>
      <c r="Z7" s="848">
        <f t="shared" si="0"/>
        <v>4.86108258363116</v>
      </c>
      <c r="AA7" s="848">
        <f t="shared" si="0"/>
        <v>8.9285714285714288</v>
      </c>
      <c r="AB7" s="849" t="s">
        <v>39</v>
      </c>
      <c r="AC7" s="218"/>
      <c r="AD7" s="217"/>
      <c r="AF7" s="217"/>
      <c r="AG7" s="225"/>
      <c r="AH7" s="225"/>
      <c r="AI7" s="225"/>
      <c r="AJ7" s="225"/>
    </row>
    <row r="8" spans="2:36" s="235" customFormat="1" ht="16.5" customHeight="1">
      <c r="B8" s="850" t="s">
        <v>705</v>
      </c>
      <c r="C8" s="865"/>
      <c r="D8" s="852"/>
      <c r="E8" s="852"/>
      <c r="F8" s="852"/>
      <c r="G8" s="852"/>
      <c r="H8" s="852"/>
      <c r="I8" s="852"/>
      <c r="J8" s="852"/>
      <c r="K8" s="852"/>
      <c r="L8" s="852"/>
      <c r="M8" s="852"/>
      <c r="N8" s="852"/>
      <c r="O8" s="852"/>
      <c r="P8" s="852"/>
      <c r="Q8" s="852"/>
      <c r="R8" s="852"/>
      <c r="S8" s="852"/>
      <c r="T8" s="852"/>
      <c r="U8" s="852"/>
      <c r="V8" s="852"/>
      <c r="W8" s="852"/>
      <c r="X8" s="852"/>
      <c r="Y8" s="853"/>
      <c r="Z8" s="853"/>
      <c r="AA8" s="853"/>
      <c r="AB8" s="854"/>
      <c r="AC8" s="238"/>
      <c r="AD8" s="237"/>
      <c r="AF8" s="237"/>
      <c r="AG8" s="236"/>
      <c r="AH8" s="236"/>
      <c r="AI8" s="236"/>
      <c r="AJ8" s="236"/>
    </row>
    <row r="9" spans="2:36" s="235" customFormat="1" ht="16.5" customHeight="1">
      <c r="B9" s="469" t="s">
        <v>3</v>
      </c>
      <c r="C9" s="840">
        <v>2281</v>
      </c>
      <c r="D9" s="842">
        <v>129</v>
      </c>
      <c r="E9" s="842">
        <v>52</v>
      </c>
      <c r="F9" s="842">
        <v>57</v>
      </c>
      <c r="G9" s="842">
        <v>56</v>
      </c>
      <c r="H9" s="842">
        <v>71</v>
      </c>
      <c r="I9" s="842">
        <v>111</v>
      </c>
      <c r="J9" s="842">
        <v>76</v>
      </c>
      <c r="K9" s="842">
        <v>71</v>
      </c>
      <c r="L9" s="842">
        <v>516</v>
      </c>
      <c r="M9" s="842">
        <v>88</v>
      </c>
      <c r="N9" s="840">
        <v>17</v>
      </c>
      <c r="O9" s="842">
        <v>79</v>
      </c>
      <c r="P9" s="842">
        <v>73</v>
      </c>
      <c r="Q9" s="842">
        <v>434</v>
      </c>
      <c r="R9" s="842">
        <v>74</v>
      </c>
      <c r="S9" s="842">
        <v>143</v>
      </c>
      <c r="T9" s="840">
        <v>27</v>
      </c>
      <c r="U9" s="842">
        <v>49</v>
      </c>
      <c r="V9" s="842">
        <v>32</v>
      </c>
      <c r="W9" s="842">
        <v>44</v>
      </c>
      <c r="X9" s="842">
        <v>27</v>
      </c>
      <c r="Y9" s="842">
        <v>32</v>
      </c>
      <c r="Z9" s="842">
        <v>15</v>
      </c>
      <c r="AA9" s="842">
        <v>8</v>
      </c>
      <c r="AB9" s="863" t="s">
        <v>39</v>
      </c>
      <c r="AC9" s="238"/>
      <c r="AD9" s="237"/>
      <c r="AF9" s="237"/>
      <c r="AG9" s="236"/>
      <c r="AH9" s="236"/>
      <c r="AI9" s="236"/>
      <c r="AJ9" s="236"/>
    </row>
    <row r="10" spans="2:36" s="235" customFormat="1" ht="16.5" customHeight="1">
      <c r="B10" s="481" t="s">
        <v>617</v>
      </c>
      <c r="C10" s="858">
        <v>13551875</v>
      </c>
      <c r="D10" s="866">
        <v>667464</v>
      </c>
      <c r="E10" s="866">
        <v>182984</v>
      </c>
      <c r="F10" s="866">
        <v>223905</v>
      </c>
      <c r="G10" s="866">
        <v>164866</v>
      </c>
      <c r="H10" s="866">
        <v>386143</v>
      </c>
      <c r="I10" s="866">
        <v>441401</v>
      </c>
      <c r="J10" s="866">
        <v>378681</v>
      </c>
      <c r="K10" s="866">
        <v>439740</v>
      </c>
      <c r="L10" s="866">
        <v>2350432</v>
      </c>
      <c r="M10" s="866">
        <v>483475</v>
      </c>
      <c r="N10" s="867">
        <v>325087</v>
      </c>
      <c r="O10" s="866">
        <v>643628</v>
      </c>
      <c r="P10" s="866">
        <v>483431</v>
      </c>
      <c r="Q10" s="866">
        <v>3403258</v>
      </c>
      <c r="R10" s="866">
        <v>722579</v>
      </c>
      <c r="S10" s="866">
        <v>1303781</v>
      </c>
      <c r="T10" s="867">
        <v>268856</v>
      </c>
      <c r="U10" s="866">
        <v>131005</v>
      </c>
      <c r="V10" s="866">
        <v>90283</v>
      </c>
      <c r="W10" s="866">
        <v>71279</v>
      </c>
      <c r="X10" s="866">
        <v>85212</v>
      </c>
      <c r="Y10" s="866">
        <v>148925</v>
      </c>
      <c r="Z10" s="866">
        <v>103725</v>
      </c>
      <c r="AA10" s="866">
        <v>21367</v>
      </c>
      <c r="AB10" s="860">
        <v>30368</v>
      </c>
      <c r="AC10" s="238"/>
      <c r="AD10" s="237"/>
      <c r="AF10" s="237"/>
      <c r="AG10" s="236"/>
      <c r="AH10" s="236"/>
      <c r="AI10" s="236"/>
      <c r="AJ10" s="236"/>
    </row>
    <row r="11" spans="2:36" s="235" customFormat="1" ht="16.5" customHeight="1">
      <c r="B11" s="861" t="s">
        <v>10</v>
      </c>
      <c r="C11" s="862">
        <f t="shared" ref="C11:AA11" si="1">C9/C10*10000</f>
        <v>1.6831619240879951</v>
      </c>
      <c r="D11" s="862">
        <f t="shared" si="1"/>
        <v>1.93268850454856</v>
      </c>
      <c r="E11" s="862">
        <f t="shared" si="1"/>
        <v>2.841778516154418</v>
      </c>
      <c r="F11" s="862">
        <f t="shared" si="1"/>
        <v>2.5457225162457289</v>
      </c>
      <c r="G11" s="862">
        <f t="shared" si="1"/>
        <v>3.3966979243749469</v>
      </c>
      <c r="H11" s="862">
        <f t="shared" si="1"/>
        <v>1.838697063005156</v>
      </c>
      <c r="I11" s="862">
        <f t="shared" si="1"/>
        <v>2.5147201750788963</v>
      </c>
      <c r="J11" s="862">
        <f t="shared" si="1"/>
        <v>2.0069662856071471</v>
      </c>
      <c r="K11" s="862">
        <f t="shared" si="1"/>
        <v>1.6145904398053395</v>
      </c>
      <c r="L11" s="862">
        <f t="shared" si="1"/>
        <v>2.1953411117615826</v>
      </c>
      <c r="M11" s="862">
        <f t="shared" si="1"/>
        <v>1.8201561611251875</v>
      </c>
      <c r="N11" s="862">
        <f t="shared" si="1"/>
        <v>0.52293693688151177</v>
      </c>
      <c r="O11" s="862">
        <f t="shared" si="1"/>
        <v>1.2274170794309756</v>
      </c>
      <c r="P11" s="862">
        <f t="shared" si="1"/>
        <v>1.5100396954270618</v>
      </c>
      <c r="Q11" s="862">
        <f t="shared" si="1"/>
        <v>1.2752486000179828</v>
      </c>
      <c r="R11" s="862">
        <f t="shared" si="1"/>
        <v>1.0241094745349644</v>
      </c>
      <c r="S11" s="862">
        <f t="shared" si="1"/>
        <v>1.0968099703861309</v>
      </c>
      <c r="T11" s="862">
        <f t="shared" si="1"/>
        <v>1.004255065908888</v>
      </c>
      <c r="U11" s="862">
        <f t="shared" si="1"/>
        <v>3.7403152551429337</v>
      </c>
      <c r="V11" s="862">
        <f t="shared" si="1"/>
        <v>3.5444103541087468</v>
      </c>
      <c r="W11" s="862">
        <f t="shared" si="1"/>
        <v>6.172926107268621</v>
      </c>
      <c r="X11" s="862">
        <f t="shared" si="1"/>
        <v>3.168567807351077</v>
      </c>
      <c r="Y11" s="862">
        <f t="shared" si="1"/>
        <v>2.148732583515192</v>
      </c>
      <c r="Z11" s="862">
        <f t="shared" si="1"/>
        <v>1.4461315979754157</v>
      </c>
      <c r="AA11" s="862">
        <f t="shared" si="1"/>
        <v>3.7440913558290823</v>
      </c>
      <c r="AB11" s="868" t="s">
        <v>39</v>
      </c>
      <c r="AC11" s="238"/>
      <c r="AD11" s="237"/>
      <c r="AF11" s="237"/>
      <c r="AG11" s="236"/>
      <c r="AH11" s="236"/>
      <c r="AI11" s="236"/>
      <c r="AJ11" s="236"/>
    </row>
    <row r="12" spans="2:36" s="235" customFormat="1" ht="3.75" customHeight="1">
      <c r="B12" s="19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38"/>
      <c r="AD12" s="237"/>
      <c r="AF12" s="237"/>
      <c r="AG12" s="236"/>
      <c r="AH12" s="236"/>
      <c r="AI12" s="236"/>
      <c r="AJ12" s="236"/>
    </row>
    <row r="13" spans="2:36" s="235" customFormat="1" ht="14.25" customHeight="1">
      <c r="B13" s="266" t="s">
        <v>615</v>
      </c>
      <c r="C13" s="239"/>
      <c r="D13" s="239"/>
      <c r="E13" s="239"/>
      <c r="F13" s="239"/>
      <c r="G13" s="239"/>
      <c r="H13" s="239"/>
      <c r="I13" s="239"/>
      <c r="J13" s="239"/>
      <c r="K13" s="239"/>
      <c r="L13" s="239"/>
      <c r="M13" s="239"/>
      <c r="N13" s="240"/>
      <c r="O13" s="239"/>
      <c r="P13" s="239"/>
      <c r="Q13" s="239"/>
      <c r="R13" s="239"/>
      <c r="S13" s="239"/>
      <c r="T13" s="240"/>
      <c r="U13" s="239"/>
      <c r="V13" s="239"/>
      <c r="W13" s="267"/>
      <c r="X13" s="267"/>
      <c r="Y13" s="267"/>
      <c r="Z13" s="267"/>
      <c r="AA13" s="267"/>
      <c r="AB13" s="267"/>
      <c r="AC13" s="238"/>
      <c r="AD13" s="237"/>
      <c r="AF13" s="237"/>
      <c r="AG13" s="236"/>
      <c r="AH13" s="236"/>
      <c r="AI13" s="236"/>
      <c r="AJ13" s="236"/>
    </row>
    <row r="14" spans="2:36" ht="12" customHeight="1">
      <c r="B14" s="199" t="s">
        <v>618</v>
      </c>
      <c r="C14" s="234"/>
      <c r="D14" s="234"/>
      <c r="E14" s="234"/>
      <c r="F14" s="234"/>
      <c r="G14" s="234"/>
      <c r="H14" s="234"/>
      <c r="I14" s="234"/>
      <c r="J14" s="234"/>
      <c r="K14" s="234"/>
      <c r="L14" s="234"/>
      <c r="M14" s="234"/>
      <c r="N14" s="234"/>
      <c r="O14" s="234"/>
      <c r="P14" s="234"/>
      <c r="Q14" s="234"/>
      <c r="R14" s="234"/>
      <c r="S14" s="234"/>
      <c r="T14" s="234"/>
      <c r="U14" s="234"/>
      <c r="V14" s="234"/>
      <c r="W14" s="248"/>
      <c r="X14" s="248"/>
      <c r="Y14" s="248"/>
      <c r="Z14" s="248"/>
      <c r="AA14" s="248"/>
      <c r="AB14" s="248"/>
      <c r="AC14" s="218"/>
      <c r="AD14" s="217"/>
      <c r="AF14" s="217"/>
      <c r="AG14" s="225"/>
      <c r="AH14" s="225"/>
      <c r="AI14" s="225"/>
      <c r="AJ14" s="225"/>
    </row>
    <row r="15" spans="2:36" ht="12.75" customHeight="1">
      <c r="B15" s="199" t="s">
        <v>621</v>
      </c>
      <c r="C15" s="234"/>
      <c r="D15" s="234"/>
      <c r="E15" s="234"/>
      <c r="F15" s="234"/>
      <c r="G15" s="234"/>
      <c r="H15" s="234"/>
      <c r="I15" s="234"/>
      <c r="J15" s="234"/>
      <c r="K15" s="234"/>
      <c r="L15" s="234"/>
      <c r="M15" s="234"/>
      <c r="N15" s="234"/>
      <c r="O15" s="234"/>
      <c r="P15" s="234"/>
      <c r="Q15" s="234"/>
      <c r="R15" s="234"/>
      <c r="S15" s="234"/>
      <c r="T15" s="234"/>
      <c r="U15" s="234"/>
      <c r="V15" s="234"/>
      <c r="X15" s="222"/>
      <c r="Y15" s="220"/>
      <c r="Z15" s="220"/>
      <c r="AA15" s="220"/>
      <c r="AC15" s="218"/>
      <c r="AD15" s="217"/>
      <c r="AF15" s="217"/>
      <c r="AG15" s="225"/>
      <c r="AH15" s="225"/>
      <c r="AI15" s="225"/>
      <c r="AJ15" s="225"/>
    </row>
    <row r="16" spans="2:36" ht="19.5" customHeight="1">
      <c r="C16" s="242"/>
      <c r="M16" s="235"/>
      <c r="N16" s="235"/>
      <c r="W16" s="219"/>
      <c r="X16" s="222"/>
      <c r="Y16" s="220"/>
      <c r="Z16" s="220"/>
      <c r="AA16" s="220"/>
      <c r="AC16" s="218"/>
      <c r="AD16" s="217"/>
      <c r="AF16" s="217"/>
      <c r="AG16" s="225"/>
      <c r="AH16" s="225"/>
      <c r="AI16" s="225"/>
      <c r="AJ16" s="225"/>
    </row>
    <row r="17" spans="3:36" ht="12.75" customHeight="1">
      <c r="C17" s="242"/>
      <c r="D17" s="230"/>
      <c r="E17" s="231"/>
      <c r="F17" s="231"/>
      <c r="G17" s="231"/>
      <c r="H17" s="230"/>
      <c r="I17" s="230"/>
      <c r="J17" s="230"/>
      <c r="W17" s="219"/>
      <c r="X17" s="222"/>
      <c r="Y17" s="220"/>
      <c r="Z17" s="220"/>
      <c r="AA17" s="220"/>
      <c r="AB17" s="219"/>
      <c r="AC17" s="218"/>
      <c r="AD17" s="217"/>
      <c r="AF17" s="217"/>
      <c r="AG17" s="225"/>
      <c r="AH17" s="225"/>
      <c r="AI17" s="225"/>
      <c r="AJ17" s="225"/>
    </row>
    <row r="18" spans="3:36" ht="12.75" customHeight="1">
      <c r="C18" s="230"/>
      <c r="D18" s="230"/>
      <c r="E18" s="230"/>
      <c r="F18" s="230"/>
      <c r="G18" s="230"/>
      <c r="H18" s="230"/>
      <c r="I18" s="230"/>
      <c r="J18" s="230"/>
      <c r="W18" s="219"/>
      <c r="X18" s="222"/>
      <c r="Y18" s="220"/>
      <c r="Z18" s="220"/>
      <c r="AA18" s="220"/>
      <c r="AB18" s="219"/>
      <c r="AC18" s="218"/>
      <c r="AD18" s="217"/>
      <c r="AF18" s="217"/>
      <c r="AG18" s="225"/>
      <c r="AH18" s="225"/>
      <c r="AI18" s="225"/>
      <c r="AJ18" s="225"/>
    </row>
    <row r="19" spans="3:36" ht="14.1" customHeight="1">
      <c r="C19" s="221"/>
      <c r="D19" s="182"/>
      <c r="E19" s="229"/>
      <c r="F19" s="227"/>
      <c r="G19" s="228"/>
      <c r="H19" s="227"/>
      <c r="I19" s="227"/>
      <c r="J19" s="226"/>
      <c r="W19" s="219"/>
      <c r="X19" s="222"/>
      <c r="Y19" s="220"/>
      <c r="Z19" s="220"/>
      <c r="AA19" s="220"/>
      <c r="AB19" s="219"/>
      <c r="AC19" s="218"/>
      <c r="AD19" s="217"/>
      <c r="AF19" s="217"/>
      <c r="AG19" s="225"/>
      <c r="AH19" s="225"/>
      <c r="AI19" s="225"/>
      <c r="AJ19" s="225"/>
    </row>
    <row r="20" spans="3:36" ht="14.1" customHeight="1">
      <c r="C20" s="221"/>
      <c r="D20" s="183"/>
      <c r="G20" s="224"/>
      <c r="H20" s="217"/>
      <c r="I20" s="218"/>
      <c r="J20" s="223"/>
      <c r="W20" s="219"/>
      <c r="X20" s="222"/>
      <c r="Y20" s="220"/>
      <c r="Z20" s="220"/>
      <c r="AA20" s="220"/>
      <c r="AB20" s="219"/>
      <c r="AC20" s="218"/>
      <c r="AD20" s="217"/>
      <c r="AF20" s="217"/>
      <c r="AG20" s="225"/>
      <c r="AH20" s="225"/>
      <c r="AI20" s="225"/>
      <c r="AJ20" s="225"/>
    </row>
    <row r="21" spans="3:36" ht="14.1" customHeight="1">
      <c r="C21" s="221"/>
      <c r="D21" s="183"/>
      <c r="E21" s="220"/>
      <c r="F21" s="220"/>
      <c r="G21" s="224"/>
      <c r="H21" s="217"/>
      <c r="I21" s="218"/>
      <c r="J21" s="223"/>
      <c r="W21" s="219"/>
      <c r="X21" s="222"/>
      <c r="Y21" s="220"/>
      <c r="Z21" s="220"/>
      <c r="AA21" s="220"/>
      <c r="AB21" s="219"/>
      <c r="AC21" s="218"/>
      <c r="AD21" s="217"/>
      <c r="AF21" s="217"/>
      <c r="AG21" s="225"/>
      <c r="AH21" s="225"/>
      <c r="AI21" s="225"/>
      <c r="AJ21" s="225"/>
    </row>
    <row r="22" spans="3:36" ht="14.1" customHeight="1">
      <c r="C22" s="221"/>
      <c r="D22" s="183"/>
      <c r="E22" s="220"/>
      <c r="F22" s="220"/>
      <c r="G22" s="224"/>
      <c r="H22" s="217"/>
      <c r="I22" s="218"/>
      <c r="J22" s="223"/>
      <c r="W22" s="219"/>
      <c r="X22" s="222"/>
      <c r="Y22" s="220"/>
      <c r="Z22" s="220"/>
      <c r="AA22" s="220"/>
      <c r="AB22" s="219"/>
      <c r="AC22" s="218"/>
      <c r="AD22" s="217"/>
      <c r="AF22" s="217"/>
      <c r="AG22" s="225"/>
      <c r="AH22" s="225"/>
      <c r="AI22" s="225"/>
      <c r="AJ22" s="225"/>
    </row>
    <row r="23" spans="3:36" ht="14.1" customHeight="1">
      <c r="C23" s="221"/>
      <c r="D23" s="183"/>
      <c r="E23" s="220"/>
      <c r="F23" s="220"/>
      <c r="G23" s="224"/>
      <c r="H23" s="217"/>
      <c r="I23" s="218"/>
      <c r="J23" s="223"/>
      <c r="W23" s="219"/>
      <c r="X23" s="222"/>
      <c r="Y23" s="220"/>
      <c r="Z23" s="220"/>
      <c r="AA23" s="220"/>
      <c r="AB23" s="219"/>
      <c r="AC23" s="218"/>
      <c r="AD23" s="217"/>
      <c r="AF23" s="217"/>
      <c r="AG23" s="225"/>
      <c r="AH23" s="225"/>
      <c r="AI23" s="225"/>
      <c r="AJ23" s="225"/>
    </row>
    <row r="24" spans="3:36" ht="14.1" customHeight="1">
      <c r="C24" s="221"/>
      <c r="D24" s="183"/>
      <c r="E24" s="220"/>
      <c r="F24" s="220"/>
      <c r="G24" s="224"/>
      <c r="H24" s="217"/>
      <c r="I24" s="218"/>
      <c r="J24" s="223"/>
      <c r="W24" s="219"/>
      <c r="X24" s="222"/>
      <c r="Y24" s="220"/>
      <c r="Z24" s="220"/>
      <c r="AA24" s="220"/>
      <c r="AB24" s="219"/>
      <c r="AC24" s="218"/>
      <c r="AD24" s="217"/>
      <c r="AF24" s="217"/>
      <c r="AG24" s="225"/>
      <c r="AH24" s="225"/>
      <c r="AI24" s="225"/>
      <c r="AJ24" s="225"/>
    </row>
    <row r="25" spans="3:36" ht="14.1" customHeight="1">
      <c r="C25" s="221"/>
      <c r="D25" s="183"/>
      <c r="E25" s="220"/>
      <c r="F25" s="220"/>
      <c r="G25" s="224"/>
      <c r="H25" s="217"/>
      <c r="I25" s="218"/>
      <c r="J25" s="223"/>
      <c r="W25" s="219"/>
      <c r="X25" s="222"/>
      <c r="Y25" s="220"/>
      <c r="Z25" s="220"/>
      <c r="AA25" s="220"/>
      <c r="AB25" s="219"/>
      <c r="AC25" s="218"/>
      <c r="AD25" s="217"/>
      <c r="AF25" s="217"/>
      <c r="AG25" s="225"/>
      <c r="AH25" s="225"/>
      <c r="AI25" s="225"/>
      <c r="AJ25" s="225"/>
    </row>
    <row r="26" spans="3:36" ht="14.1" customHeight="1">
      <c r="C26" s="221"/>
      <c r="D26" s="183"/>
      <c r="E26" s="220"/>
      <c r="F26" s="220"/>
      <c r="G26" s="224"/>
      <c r="H26" s="217"/>
      <c r="I26" s="218"/>
      <c r="J26" s="223"/>
      <c r="W26" s="219"/>
      <c r="X26" s="222"/>
      <c r="Y26" s="220"/>
      <c r="Z26" s="220"/>
      <c r="AA26" s="220"/>
      <c r="AB26" s="219"/>
      <c r="AC26" s="218"/>
      <c r="AD26" s="217"/>
      <c r="AF26" s="217"/>
      <c r="AG26" s="225"/>
      <c r="AH26" s="225"/>
      <c r="AI26" s="225"/>
      <c r="AJ26" s="225"/>
    </row>
    <row r="27" spans="3:36" ht="14.1" customHeight="1">
      <c r="C27" s="221"/>
      <c r="D27" s="183"/>
      <c r="E27" s="220"/>
      <c r="F27" s="220"/>
      <c r="G27" s="224"/>
      <c r="H27" s="217"/>
      <c r="I27" s="218"/>
      <c r="J27" s="223"/>
      <c r="W27" s="219"/>
      <c r="X27" s="222"/>
      <c r="Y27" s="220"/>
      <c r="Z27" s="220"/>
      <c r="AA27" s="220"/>
      <c r="AB27" s="219"/>
      <c r="AC27" s="218"/>
      <c r="AD27" s="217"/>
      <c r="AF27" s="217"/>
      <c r="AG27" s="225"/>
      <c r="AH27" s="225"/>
      <c r="AI27" s="225"/>
      <c r="AJ27" s="225"/>
    </row>
    <row r="28" spans="3:36" ht="14.1" customHeight="1">
      <c r="C28" s="221"/>
      <c r="D28" s="183"/>
      <c r="E28" s="220"/>
      <c r="F28" s="220"/>
      <c r="G28" s="224"/>
      <c r="H28" s="217"/>
      <c r="I28" s="218"/>
      <c r="J28" s="223"/>
      <c r="W28" s="219"/>
      <c r="X28" s="222"/>
      <c r="Y28" s="220"/>
      <c r="Z28" s="220"/>
      <c r="AA28" s="220"/>
      <c r="AB28" s="219"/>
      <c r="AC28" s="218"/>
      <c r="AD28" s="217"/>
      <c r="AF28" s="217"/>
      <c r="AG28" s="225"/>
      <c r="AH28" s="225"/>
      <c r="AI28" s="225"/>
      <c r="AJ28" s="225"/>
    </row>
    <row r="29" spans="3:36" ht="14.1" customHeight="1">
      <c r="C29" s="221"/>
      <c r="D29" s="183"/>
      <c r="E29" s="220"/>
      <c r="F29" s="220"/>
      <c r="G29" s="224"/>
      <c r="H29" s="217"/>
      <c r="I29" s="218"/>
      <c r="J29" s="223"/>
      <c r="W29" s="219"/>
      <c r="X29" s="222"/>
      <c r="Y29" s="220"/>
      <c r="Z29" s="220"/>
      <c r="AA29" s="220"/>
      <c r="AB29" s="219"/>
      <c r="AC29" s="218"/>
      <c r="AD29" s="217"/>
      <c r="AF29" s="217"/>
      <c r="AG29" s="225"/>
      <c r="AH29" s="225"/>
      <c r="AI29" s="225"/>
      <c r="AJ29" s="225"/>
    </row>
    <row r="30" spans="3:36" ht="14.1" customHeight="1">
      <c r="C30" s="221"/>
      <c r="D30" s="183"/>
      <c r="E30" s="220"/>
      <c r="F30" s="220"/>
      <c r="G30" s="224"/>
      <c r="H30" s="217"/>
      <c r="J30" s="223"/>
      <c r="W30" s="219"/>
      <c r="X30" s="222"/>
      <c r="Y30" s="220"/>
      <c r="Z30" s="220"/>
      <c r="AA30" s="220"/>
      <c r="AB30" s="219"/>
      <c r="AC30" s="218"/>
      <c r="AD30" s="217"/>
      <c r="AF30" s="217"/>
      <c r="AG30" s="225"/>
      <c r="AH30" s="225"/>
      <c r="AI30" s="225"/>
      <c r="AJ30" s="225"/>
    </row>
    <row r="31" spans="3:36" ht="14.1" customHeight="1">
      <c r="C31" s="221"/>
      <c r="D31" s="183"/>
      <c r="E31" s="220"/>
      <c r="F31" s="220"/>
      <c r="G31" s="224"/>
      <c r="H31" s="217"/>
      <c r="J31" s="223"/>
      <c r="W31" s="219"/>
      <c r="X31" s="222"/>
      <c r="Y31" s="220"/>
      <c r="Z31" s="220"/>
      <c r="AA31" s="220"/>
      <c r="AB31" s="219"/>
      <c r="AC31" s="218"/>
      <c r="AD31" s="217"/>
      <c r="AF31" s="217"/>
      <c r="AG31" s="225"/>
      <c r="AH31" s="225"/>
      <c r="AI31" s="225"/>
      <c r="AJ31" s="225"/>
    </row>
    <row r="32" spans="3:36" ht="14.1" customHeight="1">
      <c r="C32" s="221"/>
      <c r="D32" s="183"/>
      <c r="E32" s="220"/>
      <c r="F32" s="220"/>
      <c r="G32" s="224"/>
      <c r="H32" s="217"/>
      <c r="J32" s="223"/>
      <c r="W32" s="219"/>
      <c r="X32" s="222"/>
      <c r="Y32" s="220"/>
      <c r="Z32" s="220"/>
      <c r="AA32" s="220"/>
      <c r="AB32" s="219"/>
      <c r="AC32" s="218"/>
      <c r="AD32" s="217"/>
      <c r="AF32" s="217"/>
      <c r="AG32" s="225"/>
      <c r="AH32" s="225"/>
      <c r="AI32" s="225"/>
      <c r="AJ32" s="225"/>
    </row>
    <row r="33" spans="3:36" ht="14.1" customHeight="1">
      <c r="C33" s="221"/>
      <c r="D33" s="183"/>
      <c r="E33" s="220"/>
      <c r="F33" s="220"/>
      <c r="G33" s="224"/>
      <c r="H33" s="217"/>
      <c r="I33" s="218"/>
      <c r="J33" s="223"/>
      <c r="W33" s="219"/>
      <c r="X33" s="222"/>
      <c r="Y33" s="220"/>
      <c r="Z33" s="220"/>
      <c r="AA33" s="220"/>
      <c r="AB33" s="219"/>
      <c r="AC33" s="218"/>
      <c r="AD33" s="217"/>
      <c r="AF33" s="217"/>
      <c r="AG33" s="225"/>
      <c r="AH33" s="225"/>
      <c r="AI33" s="225"/>
      <c r="AJ33" s="225"/>
    </row>
    <row r="34" spans="3:36" ht="14.1" customHeight="1">
      <c r="C34" s="221"/>
      <c r="D34" s="183"/>
      <c r="E34" s="220"/>
      <c r="F34" s="220"/>
      <c r="G34" s="224"/>
      <c r="H34" s="217"/>
      <c r="I34" s="218"/>
      <c r="J34" s="223"/>
      <c r="W34" s="219"/>
      <c r="X34" s="222"/>
      <c r="Y34" s="220"/>
      <c r="Z34" s="220"/>
      <c r="AA34" s="220"/>
      <c r="AB34" s="219"/>
      <c r="AC34" s="218"/>
      <c r="AD34" s="217"/>
      <c r="AF34" s="217"/>
      <c r="AG34" s="225"/>
      <c r="AH34" s="225"/>
      <c r="AI34" s="225"/>
      <c r="AJ34" s="225"/>
    </row>
    <row r="35" spans="3:36" ht="14.1" customHeight="1">
      <c r="C35" s="221"/>
      <c r="D35" s="183"/>
      <c r="E35" s="220"/>
      <c r="F35" s="220"/>
      <c r="G35" s="224"/>
      <c r="H35" s="217"/>
      <c r="I35" s="218"/>
      <c r="J35" s="223"/>
      <c r="W35" s="219"/>
      <c r="X35" s="222"/>
      <c r="AB35" s="219"/>
      <c r="AC35" s="218"/>
      <c r="AD35" s="217"/>
      <c r="AF35" s="217"/>
      <c r="AG35" s="225"/>
      <c r="AH35" s="225"/>
      <c r="AI35" s="225"/>
      <c r="AJ35" s="225"/>
    </row>
    <row r="36" spans="3:36" ht="14.1" customHeight="1">
      <c r="C36" s="221"/>
      <c r="D36" s="183"/>
      <c r="E36" s="220"/>
      <c r="F36" s="220"/>
      <c r="G36" s="224"/>
      <c r="H36" s="217"/>
      <c r="I36" s="218"/>
      <c r="J36" s="223"/>
      <c r="W36" s="219"/>
      <c r="X36" s="222"/>
      <c r="Y36" s="220"/>
      <c r="Z36" s="220"/>
      <c r="AA36" s="220"/>
      <c r="AB36" s="219"/>
      <c r="AC36" s="218"/>
      <c r="AD36" s="217"/>
      <c r="AF36" s="217"/>
    </row>
    <row r="37" spans="3:36" ht="14.1" customHeight="1">
      <c r="C37" s="221"/>
      <c r="D37" s="183"/>
      <c r="E37" s="220"/>
      <c r="F37" s="220"/>
      <c r="G37" s="224"/>
      <c r="H37" s="217"/>
      <c r="I37" s="218"/>
      <c r="J37" s="223"/>
      <c r="W37" s="219"/>
      <c r="X37" s="222"/>
      <c r="Y37" s="220"/>
      <c r="Z37" s="220"/>
      <c r="AA37" s="220"/>
      <c r="AB37" s="219"/>
      <c r="AC37" s="218"/>
      <c r="AD37" s="217"/>
      <c r="AF37" s="217"/>
    </row>
    <row r="38" spans="3:36" ht="14.1" customHeight="1">
      <c r="C38" s="221"/>
      <c r="D38" s="183"/>
      <c r="E38" s="220"/>
      <c r="F38" s="220"/>
      <c r="G38" s="224"/>
      <c r="H38" s="217"/>
      <c r="I38" s="218"/>
      <c r="J38" s="223"/>
      <c r="W38" s="219"/>
      <c r="X38" s="222"/>
      <c r="Y38" s="220"/>
      <c r="Z38" s="220"/>
      <c r="AA38" s="220"/>
      <c r="AB38" s="219"/>
      <c r="AC38" s="218"/>
      <c r="AD38" s="217"/>
      <c r="AF38" s="217"/>
    </row>
    <row r="39" spans="3:36" ht="14.1" customHeight="1">
      <c r="C39" s="221"/>
      <c r="D39" s="183"/>
      <c r="E39" s="220"/>
      <c r="F39" s="220"/>
      <c r="G39" s="224"/>
      <c r="H39" s="217"/>
      <c r="I39" s="218"/>
      <c r="J39" s="223"/>
      <c r="W39" s="219"/>
      <c r="X39" s="222"/>
      <c r="Y39" s="220"/>
      <c r="Z39" s="220"/>
      <c r="AA39" s="220"/>
      <c r="AB39" s="219"/>
      <c r="AC39" s="218"/>
      <c r="AD39" s="217"/>
      <c r="AF39" s="217"/>
    </row>
    <row r="40" spans="3:36" ht="14.1" customHeight="1">
      <c r="C40" s="221"/>
      <c r="D40" s="183"/>
      <c r="E40" s="220"/>
      <c r="F40" s="220"/>
      <c r="G40" s="224"/>
      <c r="H40" s="217"/>
      <c r="I40" s="218"/>
      <c r="J40" s="223"/>
      <c r="W40" s="219"/>
      <c r="X40" s="222"/>
      <c r="Y40" s="220"/>
      <c r="Z40" s="220"/>
      <c r="AA40" s="220"/>
      <c r="AB40" s="219"/>
      <c r="AC40" s="218"/>
      <c r="AD40" s="217"/>
      <c r="AF40" s="217"/>
    </row>
    <row r="41" spans="3:36" ht="14.1" customHeight="1">
      <c r="C41" s="221"/>
      <c r="D41" s="183"/>
      <c r="E41" s="220"/>
      <c r="F41" s="220"/>
      <c r="G41" s="224"/>
      <c r="H41" s="217"/>
      <c r="I41" s="218"/>
      <c r="J41" s="223"/>
      <c r="W41" s="219"/>
      <c r="X41" s="222"/>
      <c r="Y41" s="220"/>
      <c r="Z41" s="220"/>
      <c r="AA41" s="220"/>
      <c r="AB41" s="219"/>
      <c r="AC41" s="218"/>
      <c r="AD41" s="217"/>
      <c r="AF41" s="217"/>
    </row>
    <row r="42" spans="3:36" ht="14.1" customHeight="1">
      <c r="C42" s="221"/>
      <c r="D42" s="183"/>
      <c r="E42" s="220"/>
      <c r="F42" s="220"/>
      <c r="G42" s="224"/>
      <c r="H42" s="217"/>
      <c r="I42" s="218"/>
      <c r="J42" s="223"/>
      <c r="W42" s="219"/>
      <c r="X42" s="222"/>
      <c r="Y42" s="220"/>
      <c r="Z42" s="220"/>
      <c r="AA42" s="220"/>
      <c r="AB42" s="219"/>
      <c r="AC42" s="218"/>
      <c r="AD42" s="217"/>
      <c r="AF42" s="217"/>
    </row>
    <row r="43" spans="3:36" ht="39" hidden="1" customHeight="1">
      <c r="C43" s="221"/>
      <c r="D43" s="1057" t="s">
        <v>594</v>
      </c>
      <c r="E43" s="1057"/>
      <c r="F43" s="1057"/>
      <c r="G43" s="1057"/>
      <c r="H43" s="1057"/>
      <c r="I43" s="1057"/>
      <c r="J43" s="1057"/>
      <c r="K43" s="1057"/>
      <c r="L43" s="1057"/>
      <c r="M43" s="1057"/>
      <c r="N43" s="1057"/>
      <c r="O43" s="1057"/>
      <c r="P43" s="1057"/>
      <c r="Q43" s="1057"/>
      <c r="R43" s="1057"/>
      <c r="S43" s="1057"/>
      <c r="T43" s="1057"/>
      <c r="U43" s="1057"/>
      <c r="V43" s="1057"/>
      <c r="W43" s="1057"/>
      <c r="X43" s="1057"/>
      <c r="Y43" s="1057"/>
      <c r="Z43" s="220"/>
      <c r="AA43" s="220"/>
      <c r="AB43" s="219"/>
      <c r="AC43" s="218"/>
      <c r="AD43" s="217"/>
      <c r="AF43" s="217"/>
    </row>
    <row r="44" spans="3:36" ht="14.1" customHeight="1">
      <c r="C44" s="221"/>
      <c r="D44" s="183"/>
      <c r="E44" s="220"/>
      <c r="F44" s="220"/>
      <c r="G44" s="224"/>
      <c r="H44" s="217"/>
      <c r="I44" s="218"/>
      <c r="J44" s="223"/>
      <c r="W44" s="219"/>
      <c r="X44" s="222"/>
      <c r="Y44" s="220"/>
      <c r="Z44" s="220"/>
      <c r="AA44" s="220"/>
      <c r="AB44" s="219"/>
      <c r="AC44" s="218"/>
      <c r="AD44" s="217"/>
      <c r="AF44" s="217"/>
    </row>
    <row r="45" spans="3:36" ht="14.1" customHeight="1">
      <c r="C45" s="221"/>
      <c r="D45" s="183"/>
      <c r="E45" s="220"/>
      <c r="F45" s="220"/>
      <c r="G45" s="224"/>
      <c r="H45" s="217"/>
      <c r="I45" s="218"/>
      <c r="J45" s="223"/>
      <c r="W45" s="219"/>
      <c r="X45" s="222"/>
      <c r="Y45" s="220"/>
      <c r="Z45" s="220"/>
      <c r="AA45" s="220"/>
      <c r="AB45" s="219"/>
      <c r="AC45" s="218"/>
      <c r="AD45" s="217"/>
      <c r="AF45" s="217"/>
    </row>
    <row r="46" spans="3:36" ht="15.75" customHeight="1">
      <c r="C46" s="221"/>
      <c r="D46" s="183"/>
      <c r="E46" s="220"/>
      <c r="F46" s="220"/>
      <c r="G46" s="224"/>
      <c r="H46" s="217"/>
      <c r="I46" s="218"/>
      <c r="J46" s="223"/>
      <c r="W46" s="219"/>
      <c r="X46" s="222"/>
      <c r="Y46" s="220"/>
      <c r="Z46" s="220"/>
      <c r="AA46" s="220"/>
      <c r="AB46" s="219"/>
      <c r="AC46" s="218"/>
      <c r="AD46" s="217"/>
      <c r="AF46" s="217"/>
    </row>
    <row r="47" spans="3:36" ht="15.75" customHeight="1">
      <c r="C47" s="221"/>
      <c r="D47" s="183"/>
      <c r="E47" s="220"/>
      <c r="F47" s="220"/>
      <c r="G47" s="224"/>
      <c r="H47" s="217"/>
      <c r="I47" s="218"/>
      <c r="J47" s="223"/>
      <c r="W47" s="219"/>
      <c r="X47" s="225"/>
      <c r="Y47" s="225"/>
      <c r="Z47" s="225"/>
      <c r="AA47" s="225"/>
      <c r="AB47" s="219"/>
    </row>
    <row r="48" spans="3:36" ht="14.1" customHeight="1">
      <c r="C48" s="221"/>
      <c r="D48" s="246"/>
      <c r="E48" s="220"/>
      <c r="F48" s="247"/>
      <c r="G48" s="224"/>
      <c r="H48" s="217"/>
      <c r="I48" s="218"/>
      <c r="J48" s="223"/>
      <c r="W48" s="219"/>
      <c r="X48" s="225"/>
      <c r="Y48" s="225"/>
      <c r="Z48" s="225"/>
      <c r="AA48" s="225"/>
      <c r="AB48" s="219"/>
      <c r="AD48" s="225"/>
      <c r="AG48" s="225"/>
      <c r="AH48" s="225"/>
      <c r="AI48" s="225"/>
      <c r="AJ48" s="225"/>
    </row>
    <row r="49" spans="3:36" ht="14.1" customHeight="1">
      <c r="C49" s="221"/>
      <c r="D49" s="183"/>
      <c r="E49" s="245"/>
      <c r="F49" s="245"/>
      <c r="G49" s="224"/>
      <c r="H49" s="217"/>
      <c r="J49" s="223"/>
      <c r="W49" s="219"/>
      <c r="X49" s="225"/>
      <c r="Y49" s="225"/>
      <c r="Z49" s="225"/>
      <c r="AA49" s="225"/>
      <c r="AB49" s="219"/>
      <c r="AD49" s="225"/>
      <c r="AG49" s="225"/>
      <c r="AH49" s="225"/>
      <c r="AI49" s="225"/>
      <c r="AJ49" s="225"/>
    </row>
    <row r="50" spans="3:36" ht="14.1" customHeight="1">
      <c r="C50" s="221"/>
      <c r="D50" s="246"/>
      <c r="E50" s="245"/>
      <c r="F50" s="245"/>
      <c r="G50" s="224"/>
      <c r="H50" s="217"/>
      <c r="I50" s="217"/>
      <c r="J50" s="223"/>
      <c r="W50" s="219"/>
      <c r="X50" s="225"/>
      <c r="Y50" s="225"/>
      <c r="Z50" s="225"/>
      <c r="AA50" s="225"/>
      <c r="AB50" s="219"/>
      <c r="AD50" s="225"/>
      <c r="AG50" s="225"/>
      <c r="AH50" s="225"/>
      <c r="AI50" s="225"/>
      <c r="AJ50" s="225"/>
    </row>
    <row r="51" spans="3:36" ht="9.9499999999999993" customHeight="1">
      <c r="C51" s="242"/>
      <c r="W51" s="219"/>
      <c r="X51" s="225"/>
      <c r="Y51" s="225"/>
      <c r="Z51" s="225"/>
      <c r="AA51" s="225"/>
      <c r="AC51" s="225"/>
      <c r="AD51" s="225"/>
      <c r="AG51" s="225"/>
      <c r="AH51" s="225"/>
      <c r="AI51" s="225"/>
      <c r="AJ51" s="225"/>
    </row>
    <row r="52" spans="3:36" ht="9.9499999999999993" customHeight="1">
      <c r="C52" s="242"/>
      <c r="W52" s="219"/>
      <c r="X52" s="225"/>
      <c r="Y52" s="225"/>
      <c r="Z52" s="225"/>
      <c r="AA52" s="225"/>
      <c r="AC52" s="225"/>
      <c r="AD52" s="225"/>
      <c r="AG52" s="225"/>
      <c r="AH52" s="225"/>
      <c r="AI52" s="225"/>
      <c r="AJ52" s="225"/>
    </row>
    <row r="53" spans="3:36" ht="12" customHeight="1">
      <c r="C53" s="242"/>
      <c r="AA53" s="225"/>
      <c r="AC53" s="225"/>
      <c r="AD53" s="225"/>
      <c r="AG53" s="225"/>
      <c r="AH53" s="225"/>
      <c r="AI53" s="225"/>
      <c r="AJ53" s="225"/>
    </row>
    <row r="54" spans="3:36" ht="9.9499999999999993" customHeight="1">
      <c r="C54" s="242"/>
      <c r="AC54" s="225"/>
      <c r="AD54" s="225"/>
      <c r="AG54" s="225"/>
      <c r="AH54" s="225"/>
      <c r="AI54" s="225"/>
      <c r="AJ54" s="225"/>
    </row>
    <row r="55" spans="3:36" ht="9.9499999999999993" customHeight="1">
      <c r="AB55" s="219"/>
      <c r="AC55" s="225"/>
    </row>
    <row r="56" spans="3:36" ht="9.9499999999999993" customHeight="1">
      <c r="AB56" s="219"/>
      <c r="AC56" s="225"/>
    </row>
    <row r="57" spans="3:36" ht="9.9499999999999993" customHeight="1">
      <c r="AC57" s="225"/>
    </row>
    <row r="58" spans="3:36" ht="12.75" customHeight="1"/>
    <row r="59" spans="3:36" ht="18.75" customHeight="1"/>
    <row r="60" spans="3:36" ht="12.75" customHeight="1"/>
  </sheetData>
  <mergeCells count="2">
    <mergeCell ref="B2:AB2"/>
    <mergeCell ref="D43:Y43"/>
  </mergeCells>
  <hyperlinks>
    <hyperlink ref="AC2" location="INDICE!A12" display="INDICE"/>
  </hyperlinks>
  <printOptions horizontalCentered="1"/>
  <pageMargins left="0.51181102362204722" right="0.51181102362204722" top="1.1023622047244095" bottom="0.51181102362204722" header="0.11811023622047245" footer="0.23622047244094491"/>
  <pageSetup paperSize="9" scale="64" firstPageNumber="29" orientation="landscape" useFirstPageNumber="1" r:id="rId1"/>
  <headerFooter scaleWithDoc="0">
    <oddHeader>&amp;C&amp;G</oddHeader>
    <oddFooter>&amp;C&amp;12 29</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H54"/>
  <sheetViews>
    <sheetView showGridLines="0" zoomScale="90" zoomScaleNormal="90" zoomScalePageLayoutView="89" workbookViewId="0">
      <selection activeCell="A2" sqref="A2:AA2"/>
    </sheetView>
  </sheetViews>
  <sheetFormatPr baseColWidth="10" defaultRowHeight="11.25"/>
  <cols>
    <col min="1" max="1" width="10.5703125" style="249" customWidth="1"/>
    <col min="2" max="2" width="9.7109375" style="249" bestFit="1" customWidth="1"/>
    <col min="3" max="6" width="7.28515625" style="249" bestFit="1" customWidth="1"/>
    <col min="7" max="7" width="7.85546875" style="249" bestFit="1" customWidth="1"/>
    <col min="8" max="8" width="7" style="249" customWidth="1"/>
    <col min="9" max="10" width="7.28515625" style="249" bestFit="1" customWidth="1"/>
    <col min="11" max="11" width="8.7109375" style="249" bestFit="1" customWidth="1"/>
    <col min="12" max="12" width="7.28515625" style="249" bestFit="1" customWidth="1"/>
    <col min="13" max="13" width="8" style="249" bestFit="1" customWidth="1"/>
    <col min="14" max="15" width="7.28515625" style="249" bestFit="1" customWidth="1"/>
    <col min="16" max="16" width="8.7109375" style="249" bestFit="1" customWidth="1"/>
    <col min="17" max="17" width="7.28515625" style="249" bestFit="1" customWidth="1"/>
    <col min="18" max="18" width="8.7109375" style="249" bestFit="1" customWidth="1"/>
    <col min="19" max="19" width="7.28515625" style="249" bestFit="1" customWidth="1"/>
    <col min="20" max="20" width="7.5703125" style="249" customWidth="1"/>
    <col min="21" max="21" width="7.28515625" style="249" bestFit="1" customWidth="1"/>
    <col min="22" max="22" width="6.28515625" style="249" bestFit="1" customWidth="1"/>
    <col min="23" max="24" width="7.28515625" style="249" bestFit="1" customWidth="1"/>
    <col min="25" max="25" width="7.5703125" style="249" bestFit="1" customWidth="1"/>
    <col min="26" max="26" width="6.28515625" style="249" bestFit="1" customWidth="1"/>
    <col min="27" max="27" width="8.28515625" style="249" customWidth="1"/>
    <col min="28" max="28" width="12.85546875" style="249" customWidth="1"/>
    <col min="29" max="29" width="11.42578125" style="249"/>
    <col min="30" max="30" width="9.85546875" style="249" customWidth="1"/>
    <col min="31" max="31" width="10.7109375" style="249" customWidth="1"/>
    <col min="32" max="34" width="8.7109375" style="249" customWidth="1"/>
    <col min="35" max="16384" width="11.42578125" style="249"/>
  </cols>
  <sheetData>
    <row r="2" spans="1:34" s="260" customFormat="1" ht="54" customHeight="1">
      <c r="A2" s="1051" t="s">
        <v>1543</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262" t="s">
        <v>577</v>
      </c>
    </row>
    <row r="3" spans="1:34" ht="5.25" customHeight="1">
      <c r="A3" s="244"/>
      <c r="B3" s="244"/>
      <c r="C3" s="244"/>
      <c r="D3" s="244"/>
      <c r="E3" s="244"/>
      <c r="F3" s="244"/>
      <c r="G3" s="244"/>
      <c r="H3" s="244"/>
      <c r="I3" s="244"/>
      <c r="J3" s="244"/>
      <c r="K3" s="244"/>
      <c r="L3" s="244"/>
      <c r="M3" s="244"/>
      <c r="N3" s="244"/>
      <c r="O3" s="244"/>
      <c r="P3" s="244"/>
      <c r="Q3" s="244"/>
      <c r="R3" s="243"/>
      <c r="S3" s="243"/>
      <c r="T3" s="243"/>
      <c r="U3" s="216"/>
      <c r="V3" s="216"/>
      <c r="W3" s="242"/>
      <c r="X3" s="242"/>
      <c r="Y3" s="242"/>
      <c r="Z3" s="216"/>
      <c r="AA3" s="216"/>
      <c r="AB3" s="259"/>
    </row>
    <row r="4" spans="1:34" ht="66.75" customHeight="1">
      <c r="A4" s="135"/>
      <c r="B4" s="464" t="s">
        <v>564</v>
      </c>
      <c r="C4" s="465" t="s">
        <v>369</v>
      </c>
      <c r="D4" s="465" t="s">
        <v>368</v>
      </c>
      <c r="E4" s="465" t="s">
        <v>367</v>
      </c>
      <c r="F4" s="465" t="s">
        <v>366</v>
      </c>
      <c r="G4" s="465" t="s">
        <v>365</v>
      </c>
      <c r="H4" s="464" t="s">
        <v>563</v>
      </c>
      <c r="I4" s="464" t="s">
        <v>571</v>
      </c>
      <c r="J4" s="465" t="s">
        <v>362</v>
      </c>
      <c r="K4" s="465" t="s">
        <v>361</v>
      </c>
      <c r="L4" s="464" t="s">
        <v>574</v>
      </c>
      <c r="M4" s="464" t="s">
        <v>1440</v>
      </c>
      <c r="N4" s="465" t="s">
        <v>104</v>
      </c>
      <c r="O4" s="464" t="s">
        <v>561</v>
      </c>
      <c r="P4" s="465" t="s">
        <v>356</v>
      </c>
      <c r="Q4" s="464" t="s">
        <v>560</v>
      </c>
      <c r="R4" s="465" t="s">
        <v>354</v>
      </c>
      <c r="S4" s="464" t="s">
        <v>623</v>
      </c>
      <c r="T4" s="464" t="s">
        <v>568</v>
      </c>
      <c r="U4" s="465" t="s">
        <v>33</v>
      </c>
      <c r="V4" s="464" t="s">
        <v>558</v>
      </c>
      <c r="W4" s="466" t="s">
        <v>557</v>
      </c>
      <c r="X4" s="467" t="s">
        <v>556</v>
      </c>
      <c r="Y4" s="468" t="s">
        <v>37</v>
      </c>
      <c r="Z4" s="467" t="s">
        <v>555</v>
      </c>
      <c r="AA4" s="464" t="s">
        <v>554</v>
      </c>
      <c r="AB4" s="252"/>
      <c r="AD4" s="252"/>
      <c r="AE4" s="250"/>
      <c r="AF4" s="250"/>
      <c r="AG4" s="250"/>
      <c r="AH4" s="250"/>
    </row>
    <row r="5" spans="1:34" ht="15.75" customHeight="1">
      <c r="A5" s="486" t="s">
        <v>704</v>
      </c>
      <c r="B5" s="482"/>
      <c r="C5" s="483"/>
      <c r="D5" s="483"/>
      <c r="E5" s="483"/>
      <c r="F5" s="483"/>
      <c r="G5" s="483"/>
      <c r="H5" s="483"/>
      <c r="I5" s="483"/>
      <c r="J5" s="483"/>
      <c r="K5" s="483"/>
      <c r="L5" s="483"/>
      <c r="M5" s="483"/>
      <c r="N5" s="483"/>
      <c r="O5" s="483"/>
      <c r="P5" s="483"/>
      <c r="Q5" s="483"/>
      <c r="R5" s="483"/>
      <c r="S5" s="483"/>
      <c r="T5" s="483"/>
      <c r="U5" s="483"/>
      <c r="V5" s="483"/>
      <c r="W5" s="483"/>
      <c r="X5" s="484"/>
      <c r="Y5" s="484"/>
      <c r="Z5" s="484"/>
      <c r="AA5" s="485"/>
      <c r="AB5" s="252"/>
      <c r="AD5" s="252"/>
      <c r="AE5" s="250"/>
      <c r="AF5" s="250"/>
      <c r="AG5" s="250"/>
      <c r="AH5" s="250"/>
    </row>
    <row r="6" spans="1:34" ht="15.75" customHeight="1">
      <c r="A6" s="839" t="s">
        <v>5</v>
      </c>
      <c r="B6" s="869">
        <v>15776</v>
      </c>
      <c r="C6" s="870">
        <v>1019</v>
      </c>
      <c r="D6" s="871">
        <v>240</v>
      </c>
      <c r="E6" s="871">
        <v>251</v>
      </c>
      <c r="F6" s="871">
        <v>241</v>
      </c>
      <c r="G6" s="871">
        <v>251</v>
      </c>
      <c r="H6" s="871">
        <v>460</v>
      </c>
      <c r="I6" s="871">
        <v>525</v>
      </c>
      <c r="J6" s="871">
        <v>573</v>
      </c>
      <c r="K6" s="870">
        <v>4608</v>
      </c>
      <c r="L6" s="871">
        <v>498</v>
      </c>
      <c r="M6" s="871">
        <v>172</v>
      </c>
      <c r="N6" s="871">
        <v>629</v>
      </c>
      <c r="O6" s="871">
        <v>381</v>
      </c>
      <c r="P6" s="870">
        <v>3073</v>
      </c>
      <c r="Q6" s="871">
        <v>399</v>
      </c>
      <c r="R6" s="870">
        <v>1310</v>
      </c>
      <c r="S6" s="871">
        <v>164</v>
      </c>
      <c r="T6" s="871">
        <v>232</v>
      </c>
      <c r="U6" s="871">
        <v>179</v>
      </c>
      <c r="V6" s="871">
        <v>115</v>
      </c>
      <c r="W6" s="871">
        <v>122</v>
      </c>
      <c r="X6" s="871">
        <v>126</v>
      </c>
      <c r="Y6" s="871">
        <v>167</v>
      </c>
      <c r="Z6" s="871">
        <v>41</v>
      </c>
      <c r="AA6" s="872" t="s">
        <v>39</v>
      </c>
      <c r="AB6" s="252"/>
      <c r="AD6" s="252"/>
      <c r="AE6" s="250"/>
      <c r="AF6" s="250"/>
      <c r="AG6" s="250"/>
      <c r="AH6" s="250"/>
    </row>
    <row r="7" spans="1:34" ht="15.75" customHeight="1">
      <c r="A7" s="857" t="s">
        <v>617</v>
      </c>
      <c r="B7" s="873">
        <v>15774749</v>
      </c>
      <c r="C7" s="874">
        <v>781919</v>
      </c>
      <c r="D7" s="874">
        <v>197708</v>
      </c>
      <c r="E7" s="874">
        <v>249297</v>
      </c>
      <c r="F7" s="874">
        <v>176662</v>
      </c>
      <c r="G7" s="874">
        <v>444398</v>
      </c>
      <c r="H7" s="874">
        <v>491753</v>
      </c>
      <c r="I7" s="874">
        <v>432543</v>
      </c>
      <c r="J7" s="874">
        <v>484529</v>
      </c>
      <c r="K7" s="874">
        <v>2835373</v>
      </c>
      <c r="L7" s="874">
        <v>544090</v>
      </c>
      <c r="M7" s="874">
        <v>403063</v>
      </c>
      <c r="N7" s="874">
        <v>653400</v>
      </c>
      <c r="O7" s="874">
        <v>581010</v>
      </c>
      <c r="P7" s="874">
        <v>3963541</v>
      </c>
      <c r="Q7" s="874">
        <v>841767</v>
      </c>
      <c r="R7" s="874">
        <v>1467111</v>
      </c>
      <c r="S7" s="874">
        <v>342408</v>
      </c>
      <c r="T7" s="874">
        <v>166345</v>
      </c>
      <c r="U7" s="874">
        <v>114805</v>
      </c>
      <c r="V7" s="874">
        <v>94373</v>
      </c>
      <c r="W7" s="874">
        <v>102684</v>
      </c>
      <c r="X7" s="874">
        <v>195759</v>
      </c>
      <c r="Y7" s="874">
        <v>146058</v>
      </c>
      <c r="Z7" s="874">
        <v>28000</v>
      </c>
      <c r="AA7" s="875">
        <v>36153</v>
      </c>
      <c r="AB7" s="252"/>
      <c r="AD7" s="252"/>
      <c r="AE7" s="250"/>
      <c r="AF7" s="250"/>
      <c r="AG7" s="250"/>
      <c r="AH7" s="250"/>
    </row>
    <row r="8" spans="1:34" ht="15.75" customHeight="1">
      <c r="A8" s="487" t="s">
        <v>10</v>
      </c>
      <c r="B8" s="876">
        <f t="shared" ref="B8:Z8" si="0">B6/B7*10000</f>
        <v>10.000793039559616</v>
      </c>
      <c r="C8" s="876">
        <f t="shared" si="0"/>
        <v>13.032040403161965</v>
      </c>
      <c r="D8" s="876">
        <f t="shared" si="0"/>
        <v>12.139114249296943</v>
      </c>
      <c r="E8" s="876">
        <f t="shared" si="0"/>
        <v>10.068312093607222</v>
      </c>
      <c r="F8" s="876">
        <f t="shared" si="0"/>
        <v>13.64186978523961</v>
      </c>
      <c r="G8" s="876">
        <f t="shared" si="0"/>
        <v>5.6480902254285574</v>
      </c>
      <c r="H8" s="876">
        <f t="shared" si="0"/>
        <v>9.3542896535455817</v>
      </c>
      <c r="I8" s="876">
        <f t="shared" si="0"/>
        <v>12.137521587449109</v>
      </c>
      <c r="J8" s="876">
        <f t="shared" si="0"/>
        <v>11.825917540539368</v>
      </c>
      <c r="K8" s="876">
        <f t="shared" si="0"/>
        <v>16.251830006140285</v>
      </c>
      <c r="L8" s="876">
        <f t="shared" si="0"/>
        <v>9.1528974985756033</v>
      </c>
      <c r="M8" s="876">
        <f t="shared" si="0"/>
        <v>4.267322974324113</v>
      </c>
      <c r="N8" s="876">
        <f t="shared" si="0"/>
        <v>9.6265687174778076</v>
      </c>
      <c r="O8" s="876">
        <f t="shared" si="0"/>
        <v>6.5575463417152893</v>
      </c>
      <c r="P8" s="876">
        <f t="shared" si="0"/>
        <v>7.7531681897575933</v>
      </c>
      <c r="Q8" s="876">
        <f t="shared" si="0"/>
        <v>4.7400290104031164</v>
      </c>
      <c r="R8" s="876">
        <f t="shared" si="0"/>
        <v>8.9291130664278295</v>
      </c>
      <c r="S8" s="876">
        <f t="shared" si="0"/>
        <v>4.7896077194458071</v>
      </c>
      <c r="T8" s="876">
        <f t="shared" si="0"/>
        <v>13.946917550873186</v>
      </c>
      <c r="U8" s="876">
        <f t="shared" si="0"/>
        <v>15.591655415704892</v>
      </c>
      <c r="V8" s="876">
        <f t="shared" si="0"/>
        <v>12.18568870333676</v>
      </c>
      <c r="W8" s="876">
        <f t="shared" si="0"/>
        <v>11.881110981262905</v>
      </c>
      <c r="X8" s="876">
        <f t="shared" si="0"/>
        <v>6.4364856788193645</v>
      </c>
      <c r="Y8" s="876">
        <f t="shared" si="0"/>
        <v>11.433813964315547</v>
      </c>
      <c r="Z8" s="876">
        <f t="shared" si="0"/>
        <v>14.642857142857142</v>
      </c>
      <c r="AA8" s="877" t="s">
        <v>39</v>
      </c>
      <c r="AB8" s="252"/>
      <c r="AD8" s="252"/>
      <c r="AE8" s="250"/>
      <c r="AF8" s="250"/>
      <c r="AG8" s="250"/>
      <c r="AH8" s="250"/>
    </row>
    <row r="9" spans="1:34" s="254" customFormat="1" ht="15.75" customHeight="1">
      <c r="A9" s="878" t="s">
        <v>705</v>
      </c>
      <c r="B9" s="879"/>
      <c r="C9" s="879"/>
      <c r="D9" s="879"/>
      <c r="E9" s="879"/>
      <c r="F9" s="879"/>
      <c r="G9" s="879"/>
      <c r="H9" s="879"/>
      <c r="I9" s="879"/>
      <c r="J9" s="879"/>
      <c r="K9" s="879"/>
      <c r="L9" s="879"/>
      <c r="M9" s="879"/>
      <c r="N9" s="879"/>
      <c r="O9" s="879"/>
      <c r="P9" s="879"/>
      <c r="Q9" s="879"/>
      <c r="R9" s="879"/>
      <c r="S9" s="879"/>
      <c r="T9" s="879"/>
      <c r="U9" s="879"/>
      <c r="V9" s="879"/>
      <c r="W9" s="879"/>
      <c r="X9" s="880"/>
      <c r="Y9" s="880"/>
      <c r="Z9" s="880"/>
      <c r="AA9" s="881"/>
      <c r="AB9" s="256"/>
      <c r="AD9" s="256"/>
      <c r="AE9" s="255"/>
      <c r="AF9" s="255"/>
      <c r="AG9" s="255"/>
      <c r="AH9" s="255"/>
    </row>
    <row r="10" spans="1:34" s="254" customFormat="1" ht="15.75" customHeight="1">
      <c r="A10" s="839" t="s">
        <v>5</v>
      </c>
      <c r="B10" s="869">
        <v>7176</v>
      </c>
      <c r="C10" s="871">
        <v>455</v>
      </c>
      <c r="D10" s="871">
        <v>105</v>
      </c>
      <c r="E10" s="871">
        <v>89</v>
      </c>
      <c r="F10" s="871">
        <v>79</v>
      </c>
      <c r="G10" s="871">
        <v>109</v>
      </c>
      <c r="H10" s="871">
        <v>293</v>
      </c>
      <c r="I10" s="871">
        <v>233</v>
      </c>
      <c r="J10" s="871">
        <v>266</v>
      </c>
      <c r="K10" s="870">
        <v>2461</v>
      </c>
      <c r="L10" s="871">
        <v>252</v>
      </c>
      <c r="M10" s="882">
        <v>74</v>
      </c>
      <c r="N10" s="871">
        <v>228</v>
      </c>
      <c r="O10" s="871">
        <v>84</v>
      </c>
      <c r="P10" s="870">
        <v>1509</v>
      </c>
      <c r="Q10" s="871">
        <v>121</v>
      </c>
      <c r="R10" s="871">
        <v>493</v>
      </c>
      <c r="S10" s="882">
        <v>43</v>
      </c>
      <c r="T10" s="871">
        <v>59</v>
      </c>
      <c r="U10" s="871">
        <v>50</v>
      </c>
      <c r="V10" s="871">
        <v>55</v>
      </c>
      <c r="W10" s="871">
        <v>40</v>
      </c>
      <c r="X10" s="871">
        <v>55</v>
      </c>
      <c r="Y10" s="871">
        <v>20</v>
      </c>
      <c r="Z10" s="883">
        <v>3</v>
      </c>
      <c r="AA10" s="884" t="s">
        <v>39</v>
      </c>
      <c r="AB10" s="256"/>
      <c r="AD10" s="256"/>
      <c r="AE10" s="255"/>
      <c r="AF10" s="255"/>
      <c r="AG10" s="255"/>
      <c r="AH10" s="255"/>
    </row>
    <row r="11" spans="1:34" s="254" customFormat="1" ht="15.75" customHeight="1">
      <c r="A11" s="857" t="s">
        <v>617</v>
      </c>
      <c r="B11" s="873">
        <v>13551875</v>
      </c>
      <c r="C11" s="885">
        <v>667464</v>
      </c>
      <c r="D11" s="885">
        <v>182984</v>
      </c>
      <c r="E11" s="885">
        <v>223905</v>
      </c>
      <c r="F11" s="885">
        <v>164866</v>
      </c>
      <c r="G11" s="885">
        <v>386143</v>
      </c>
      <c r="H11" s="885">
        <v>441401</v>
      </c>
      <c r="I11" s="885">
        <v>378681</v>
      </c>
      <c r="J11" s="885">
        <v>439740</v>
      </c>
      <c r="K11" s="885">
        <v>2350432</v>
      </c>
      <c r="L11" s="885">
        <v>483475</v>
      </c>
      <c r="M11" s="886">
        <v>325087</v>
      </c>
      <c r="N11" s="885">
        <v>643628</v>
      </c>
      <c r="O11" s="885">
        <v>483431</v>
      </c>
      <c r="P11" s="885">
        <v>3403258</v>
      </c>
      <c r="Q11" s="885">
        <v>722579</v>
      </c>
      <c r="R11" s="885">
        <v>1303781</v>
      </c>
      <c r="S11" s="886">
        <v>268856</v>
      </c>
      <c r="T11" s="885">
        <v>131005</v>
      </c>
      <c r="U11" s="885">
        <v>90283</v>
      </c>
      <c r="V11" s="885">
        <v>71279</v>
      </c>
      <c r="W11" s="885">
        <v>85212</v>
      </c>
      <c r="X11" s="885">
        <v>148925</v>
      </c>
      <c r="Y11" s="885">
        <v>103725</v>
      </c>
      <c r="Z11" s="885">
        <v>21367</v>
      </c>
      <c r="AA11" s="887">
        <v>30368</v>
      </c>
      <c r="AB11" s="256"/>
      <c r="AD11" s="256"/>
      <c r="AE11" s="255"/>
      <c r="AF11" s="255"/>
      <c r="AG11" s="255"/>
      <c r="AH11" s="255"/>
    </row>
    <row r="12" spans="1:34" s="254" customFormat="1" ht="15.75" customHeight="1">
      <c r="A12" s="888" t="s">
        <v>10</v>
      </c>
      <c r="B12" s="889">
        <f t="shared" ref="B12:Z12" si="1">B10/B11*10000</f>
        <v>5.2952082276437755</v>
      </c>
      <c r="C12" s="889">
        <f t="shared" si="1"/>
        <v>6.816847050927092</v>
      </c>
      <c r="D12" s="889">
        <f t="shared" si="1"/>
        <v>5.7382066191579586</v>
      </c>
      <c r="E12" s="889">
        <f t="shared" si="1"/>
        <v>3.9749000692257881</v>
      </c>
      <c r="F12" s="889">
        <f t="shared" si="1"/>
        <v>4.7917702861718006</v>
      </c>
      <c r="G12" s="889">
        <f t="shared" si="1"/>
        <v>2.8227884488389017</v>
      </c>
      <c r="H12" s="889">
        <f t="shared" si="1"/>
        <v>6.6379550567397896</v>
      </c>
      <c r="I12" s="889">
        <f t="shared" si="1"/>
        <v>6.1529361124534896</v>
      </c>
      <c r="J12" s="889">
        <f t="shared" si="1"/>
        <v>6.0490289716650745</v>
      </c>
      <c r="K12" s="889">
        <f t="shared" si="1"/>
        <v>10.470415651250493</v>
      </c>
      <c r="L12" s="889">
        <f t="shared" si="1"/>
        <v>5.2122653704948547</v>
      </c>
      <c r="M12" s="889">
        <f t="shared" si="1"/>
        <v>2.2763137252489334</v>
      </c>
      <c r="N12" s="889">
        <f t="shared" si="1"/>
        <v>3.5424189127881323</v>
      </c>
      <c r="O12" s="889">
        <f t="shared" si="1"/>
        <v>1.7375799235051126</v>
      </c>
      <c r="P12" s="889">
        <f t="shared" si="1"/>
        <v>4.4339864917675946</v>
      </c>
      <c r="Q12" s="889">
        <f t="shared" si="1"/>
        <v>1.674557384036901</v>
      </c>
      <c r="R12" s="889">
        <f t="shared" si="1"/>
        <v>3.7813098979046327</v>
      </c>
      <c r="S12" s="889">
        <f t="shared" si="1"/>
        <v>1.599369179040081</v>
      </c>
      <c r="T12" s="889">
        <f t="shared" si="1"/>
        <v>4.5036448990496547</v>
      </c>
      <c r="U12" s="889">
        <f t="shared" si="1"/>
        <v>5.538141178294917</v>
      </c>
      <c r="V12" s="889">
        <f t="shared" si="1"/>
        <v>7.7161576340857758</v>
      </c>
      <c r="W12" s="889">
        <f t="shared" si="1"/>
        <v>4.6941745294090031</v>
      </c>
      <c r="X12" s="889">
        <f t="shared" si="1"/>
        <v>3.6931341279167365</v>
      </c>
      <c r="Y12" s="889">
        <f t="shared" si="1"/>
        <v>1.9281754639672211</v>
      </c>
      <c r="Z12" s="889">
        <f t="shared" si="1"/>
        <v>1.4040342584359058</v>
      </c>
      <c r="AA12" s="890" t="s">
        <v>39</v>
      </c>
      <c r="AB12" s="256"/>
      <c r="AD12" s="256"/>
      <c r="AE12" s="255"/>
      <c r="AF12" s="255"/>
      <c r="AG12" s="255"/>
      <c r="AH12" s="255"/>
    </row>
    <row r="13" spans="1:34" s="254" customFormat="1" ht="4.5" customHeight="1">
      <c r="A13" s="241"/>
      <c r="B13" s="239"/>
      <c r="C13" s="239"/>
      <c r="D13" s="239"/>
      <c r="E13" s="239"/>
      <c r="F13" s="239"/>
      <c r="G13" s="239"/>
      <c r="H13" s="239"/>
      <c r="I13" s="239"/>
      <c r="J13" s="239"/>
      <c r="K13" s="239"/>
      <c r="L13" s="239"/>
      <c r="M13" s="258"/>
      <c r="N13" s="239"/>
      <c r="O13" s="239"/>
      <c r="P13" s="239"/>
      <c r="Q13" s="239"/>
      <c r="R13" s="239"/>
      <c r="S13" s="258"/>
      <c r="T13" s="239"/>
      <c r="U13" s="239"/>
      <c r="V13" s="239"/>
      <c r="W13" s="239"/>
      <c r="X13" s="239"/>
      <c r="Y13" s="239"/>
      <c r="Z13" s="239"/>
      <c r="AA13" s="239"/>
      <c r="AB13" s="256"/>
      <c r="AD13" s="256"/>
      <c r="AE13" s="255"/>
      <c r="AF13" s="255"/>
      <c r="AG13" s="255"/>
      <c r="AH13" s="255"/>
    </row>
    <row r="14" spans="1:34" s="254" customFormat="1" ht="13.5" customHeight="1">
      <c r="A14" s="268" t="s">
        <v>616</v>
      </c>
      <c r="B14" s="239"/>
      <c r="C14" s="239"/>
      <c r="D14" s="239"/>
      <c r="E14" s="239"/>
      <c r="F14" s="239"/>
      <c r="G14" s="239"/>
      <c r="H14" s="239"/>
      <c r="I14" s="239"/>
      <c r="J14" s="239"/>
      <c r="K14" s="239"/>
      <c r="L14" s="239"/>
      <c r="M14" s="258"/>
      <c r="N14" s="239"/>
      <c r="O14" s="239"/>
      <c r="P14" s="239"/>
      <c r="Q14" s="239"/>
      <c r="R14" s="239"/>
      <c r="S14" s="258"/>
      <c r="T14" s="239"/>
      <c r="U14" s="239"/>
      <c r="V14" s="239"/>
      <c r="W14" s="239"/>
      <c r="X14" s="239"/>
      <c r="Y14" s="239"/>
      <c r="Z14" s="239"/>
      <c r="AA14" s="239"/>
      <c r="AB14" s="256"/>
      <c r="AD14" s="256"/>
      <c r="AE14" s="255"/>
      <c r="AF14" s="255"/>
      <c r="AG14" s="255"/>
      <c r="AH14" s="255"/>
    </row>
    <row r="15" spans="1:34" ht="12" customHeight="1">
      <c r="A15" s="241" t="s">
        <v>624</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52"/>
      <c r="AD15" s="252"/>
      <c r="AE15" s="250"/>
      <c r="AF15" s="250"/>
      <c r="AG15" s="250"/>
      <c r="AH15" s="250"/>
    </row>
    <row r="16" spans="1:34" ht="14.25" customHeight="1">
      <c r="A16" s="241" t="s">
        <v>625</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52"/>
      <c r="AD16" s="252"/>
      <c r="AE16" s="250"/>
      <c r="AF16" s="250"/>
      <c r="AG16" s="250"/>
      <c r="AH16" s="250"/>
    </row>
    <row r="17" spans="1:34" ht="14.25" customHeight="1">
      <c r="A17" s="216"/>
      <c r="B17" s="242"/>
      <c r="C17" s="216"/>
      <c r="D17" s="216"/>
      <c r="E17" s="216"/>
      <c r="F17" s="216"/>
      <c r="G17" s="216"/>
      <c r="H17" s="216"/>
      <c r="I17" s="216"/>
      <c r="J17" s="216"/>
      <c r="K17" s="216"/>
      <c r="L17" s="216"/>
      <c r="M17" s="216"/>
      <c r="N17" s="216"/>
      <c r="O17" s="216"/>
      <c r="P17" s="216"/>
      <c r="Q17" s="216"/>
      <c r="R17" s="216"/>
      <c r="S17" s="216"/>
      <c r="T17" s="216"/>
      <c r="U17" s="216"/>
      <c r="V17" s="216"/>
      <c r="W17" s="222"/>
      <c r="X17" s="220"/>
      <c r="Y17" s="220"/>
      <c r="Z17" s="220"/>
      <c r="AA17" s="216"/>
      <c r="AB17" s="252"/>
      <c r="AD17" s="252"/>
      <c r="AE17" s="250"/>
      <c r="AF17" s="250"/>
      <c r="AG17" s="250"/>
      <c r="AH17" s="250"/>
    </row>
    <row r="18" spans="1:34" ht="19.5" customHeight="1">
      <c r="A18" s="216"/>
      <c r="B18" s="242"/>
      <c r="C18" s="216"/>
      <c r="D18" s="216"/>
      <c r="E18" s="216"/>
      <c r="F18" s="216"/>
      <c r="G18" s="216"/>
      <c r="H18" s="216"/>
      <c r="I18" s="216"/>
      <c r="J18" s="216"/>
      <c r="K18" s="216"/>
      <c r="L18" s="235"/>
      <c r="M18" s="235"/>
      <c r="N18" s="216"/>
      <c r="O18" s="216"/>
      <c r="P18" s="216"/>
      <c r="Q18" s="216"/>
      <c r="R18" s="216"/>
      <c r="S18" s="216"/>
      <c r="T18" s="216"/>
      <c r="U18" s="216"/>
      <c r="V18" s="219"/>
      <c r="W18" s="222"/>
      <c r="X18" s="220"/>
      <c r="Y18" s="220"/>
      <c r="Z18" s="220"/>
      <c r="AA18" s="216"/>
      <c r="AB18" s="252"/>
      <c r="AD18" s="252"/>
      <c r="AE18" s="250"/>
      <c r="AF18" s="250"/>
      <c r="AG18" s="250"/>
      <c r="AH18" s="250"/>
    </row>
    <row r="19" spans="1:34" ht="12.75" customHeight="1">
      <c r="A19" s="216"/>
      <c r="B19" s="230"/>
      <c r="C19" s="230"/>
      <c r="D19" s="230"/>
      <c r="E19" s="230"/>
      <c r="F19" s="230"/>
      <c r="G19" s="230"/>
      <c r="H19" s="230"/>
      <c r="I19" s="230"/>
      <c r="J19" s="216"/>
      <c r="K19" s="216"/>
      <c r="L19" s="216"/>
      <c r="M19" s="216"/>
      <c r="N19" s="216"/>
      <c r="O19" s="216"/>
      <c r="P19" s="216"/>
      <c r="Q19" s="216"/>
      <c r="R19" s="216"/>
      <c r="S19" s="216"/>
      <c r="T19" s="216"/>
      <c r="U19" s="216"/>
      <c r="V19" s="219"/>
      <c r="W19" s="222"/>
      <c r="X19" s="220"/>
      <c r="Y19" s="220"/>
      <c r="Z19" s="220"/>
      <c r="AA19" s="219"/>
      <c r="AB19" s="252"/>
      <c r="AD19" s="252"/>
      <c r="AE19" s="250"/>
      <c r="AF19" s="250"/>
      <c r="AG19" s="250"/>
      <c r="AH19" s="250"/>
    </row>
    <row r="20" spans="1:34" ht="14.1" customHeight="1">
      <c r="A20" s="216"/>
      <c r="B20" s="221"/>
      <c r="C20" s="182"/>
      <c r="D20" s="229"/>
      <c r="E20" s="227"/>
      <c r="F20" s="228"/>
      <c r="G20" s="227"/>
      <c r="H20" s="227"/>
      <c r="I20" s="226"/>
      <c r="J20" s="216"/>
      <c r="K20" s="216"/>
      <c r="L20" s="216"/>
      <c r="M20" s="216"/>
      <c r="N20" s="216"/>
      <c r="O20" s="216"/>
      <c r="P20" s="216"/>
      <c r="Q20" s="216"/>
      <c r="R20" s="216"/>
      <c r="S20" s="216"/>
      <c r="T20" s="216"/>
      <c r="U20" s="216"/>
      <c r="V20" s="219"/>
      <c r="W20" s="222"/>
      <c r="X20" s="220"/>
      <c r="Y20" s="220"/>
      <c r="Z20" s="220"/>
      <c r="AA20" s="219"/>
      <c r="AB20" s="252"/>
      <c r="AD20" s="252"/>
      <c r="AE20" s="250"/>
      <c r="AF20" s="250"/>
      <c r="AG20" s="250"/>
      <c r="AH20" s="250"/>
    </row>
    <row r="21" spans="1:34" ht="14.1" customHeight="1">
      <c r="A21" s="216"/>
      <c r="B21" s="221"/>
      <c r="C21" s="183"/>
      <c r="D21" s="220"/>
      <c r="E21" s="220"/>
      <c r="F21" s="224"/>
      <c r="G21" s="217"/>
      <c r="H21" s="218"/>
      <c r="I21" s="223"/>
      <c r="J21" s="216"/>
      <c r="K21" s="216"/>
      <c r="L21" s="216"/>
      <c r="M21" s="216"/>
      <c r="N21" s="216"/>
      <c r="O21" s="216"/>
      <c r="P21" s="216"/>
      <c r="Q21" s="216"/>
      <c r="R21" s="216"/>
      <c r="S21" s="216"/>
      <c r="T21" s="216"/>
      <c r="U21" s="216"/>
      <c r="V21" s="219"/>
      <c r="W21" s="222"/>
      <c r="X21" s="220"/>
      <c r="Y21" s="220"/>
      <c r="Z21" s="220"/>
      <c r="AA21" s="219"/>
      <c r="AB21" s="252"/>
      <c r="AD21" s="252"/>
      <c r="AE21" s="250"/>
      <c r="AF21" s="250"/>
      <c r="AG21" s="250"/>
      <c r="AH21" s="250"/>
    </row>
    <row r="22" spans="1:34" ht="14.1" customHeight="1">
      <c r="A22" s="216"/>
      <c r="B22" s="221"/>
      <c r="C22" s="183"/>
      <c r="D22" s="220"/>
      <c r="E22" s="220"/>
      <c r="F22" s="224"/>
      <c r="G22" s="217"/>
      <c r="H22" s="218"/>
      <c r="I22" s="223"/>
      <c r="J22" s="216"/>
      <c r="K22" s="216"/>
      <c r="L22" s="216"/>
      <c r="M22" s="216"/>
      <c r="N22" s="216"/>
      <c r="O22" s="216"/>
      <c r="P22" s="216"/>
      <c r="Q22" s="216"/>
      <c r="R22" s="216"/>
      <c r="S22" s="216"/>
      <c r="T22" s="216"/>
      <c r="U22" s="216"/>
      <c r="V22" s="219"/>
      <c r="W22" s="222"/>
      <c r="X22" s="220"/>
      <c r="Y22" s="220"/>
      <c r="Z22" s="220"/>
      <c r="AA22" s="219"/>
      <c r="AB22" s="252"/>
      <c r="AD22" s="252"/>
      <c r="AE22" s="250"/>
      <c r="AF22" s="250"/>
      <c r="AG22" s="250"/>
      <c r="AH22" s="250"/>
    </row>
    <row r="23" spans="1:34" ht="14.1" customHeight="1">
      <c r="A23" s="216"/>
      <c r="B23" s="221"/>
      <c r="C23" s="183"/>
      <c r="D23" s="220"/>
      <c r="E23" s="220"/>
      <c r="F23" s="224"/>
      <c r="G23" s="217"/>
      <c r="H23" s="218"/>
      <c r="I23" s="223"/>
      <c r="J23" s="216"/>
      <c r="K23" s="216"/>
      <c r="L23" s="216"/>
      <c r="M23" s="216"/>
      <c r="N23" s="216"/>
      <c r="O23" s="216"/>
      <c r="P23" s="216"/>
      <c r="Q23" s="216"/>
      <c r="R23" s="216"/>
      <c r="S23" s="216"/>
      <c r="T23" s="216"/>
      <c r="U23" s="216"/>
      <c r="V23" s="219"/>
      <c r="W23" s="222"/>
      <c r="X23" s="220"/>
      <c r="Y23" s="220"/>
      <c r="Z23" s="220"/>
      <c r="AA23" s="219"/>
      <c r="AB23" s="252"/>
      <c r="AD23" s="252"/>
      <c r="AE23" s="250"/>
      <c r="AF23" s="250"/>
      <c r="AG23" s="250"/>
      <c r="AH23" s="250"/>
    </row>
    <row r="24" spans="1:34" ht="14.1" customHeight="1">
      <c r="A24" s="216"/>
      <c r="B24" s="221"/>
      <c r="C24" s="183"/>
      <c r="D24" s="220"/>
      <c r="E24" s="220"/>
      <c r="F24" s="224"/>
      <c r="G24" s="217"/>
      <c r="H24" s="218"/>
      <c r="I24" s="223"/>
      <c r="J24" s="216"/>
      <c r="K24" s="216"/>
      <c r="L24" s="216"/>
      <c r="M24" s="216"/>
      <c r="N24" s="216"/>
      <c r="O24" s="216"/>
      <c r="P24" s="216"/>
      <c r="Q24" s="216"/>
      <c r="R24" s="216"/>
      <c r="S24" s="216"/>
      <c r="T24" s="216"/>
      <c r="U24" s="216"/>
      <c r="V24" s="219"/>
      <c r="W24" s="222"/>
      <c r="X24" s="220"/>
      <c r="Y24" s="220"/>
      <c r="Z24" s="220"/>
      <c r="AA24" s="219"/>
      <c r="AB24" s="252"/>
      <c r="AD24" s="252"/>
      <c r="AE24" s="250"/>
      <c r="AF24" s="250"/>
      <c r="AG24" s="250"/>
      <c r="AH24" s="250"/>
    </row>
    <row r="25" spans="1:34" ht="14.1" customHeight="1">
      <c r="A25" s="216"/>
      <c r="B25" s="221"/>
      <c r="C25" s="183"/>
      <c r="D25" s="220"/>
      <c r="E25" s="220"/>
      <c r="F25" s="224"/>
      <c r="G25" s="217"/>
      <c r="H25" s="218"/>
      <c r="I25" s="223"/>
      <c r="J25" s="216"/>
      <c r="K25" s="216"/>
      <c r="L25" s="216"/>
      <c r="M25" s="216"/>
      <c r="N25" s="216"/>
      <c r="O25" s="216"/>
      <c r="P25" s="216"/>
      <c r="Q25" s="216"/>
      <c r="R25" s="216"/>
      <c r="S25" s="216"/>
      <c r="T25" s="216"/>
      <c r="U25" s="216"/>
      <c r="V25" s="219"/>
      <c r="W25" s="222"/>
      <c r="X25" s="220"/>
      <c r="Y25" s="220"/>
      <c r="Z25" s="220"/>
      <c r="AA25" s="219"/>
      <c r="AB25" s="252"/>
      <c r="AD25" s="252"/>
      <c r="AE25" s="250"/>
      <c r="AF25" s="250"/>
      <c r="AG25" s="250"/>
      <c r="AH25" s="250"/>
    </row>
    <row r="26" spans="1:34" ht="14.1" customHeight="1">
      <c r="A26" s="216"/>
      <c r="B26" s="221"/>
      <c r="C26" s="183"/>
      <c r="D26" s="220"/>
      <c r="E26" s="220"/>
      <c r="F26" s="224"/>
      <c r="G26" s="217"/>
      <c r="H26" s="218"/>
      <c r="I26" s="223"/>
      <c r="J26" s="216"/>
      <c r="K26" s="216"/>
      <c r="L26" s="216"/>
      <c r="M26" s="216"/>
      <c r="N26" s="216"/>
      <c r="O26" s="216"/>
      <c r="P26" s="216"/>
      <c r="Q26" s="216"/>
      <c r="R26" s="216"/>
      <c r="S26" s="216"/>
      <c r="T26" s="216"/>
      <c r="U26" s="216"/>
      <c r="V26" s="219"/>
      <c r="W26" s="222"/>
      <c r="X26" s="220"/>
      <c r="Y26" s="220"/>
      <c r="Z26" s="220"/>
      <c r="AA26" s="219"/>
      <c r="AB26" s="252"/>
      <c r="AD26" s="252"/>
      <c r="AE26" s="250"/>
      <c r="AF26" s="250"/>
      <c r="AG26" s="250"/>
      <c r="AH26" s="250"/>
    </row>
    <row r="27" spans="1:34" ht="14.1" customHeight="1">
      <c r="A27" s="216"/>
      <c r="B27" s="221"/>
      <c r="C27" s="183"/>
      <c r="D27" s="220"/>
      <c r="E27" s="220"/>
      <c r="F27" s="224"/>
      <c r="G27" s="217"/>
      <c r="H27" s="218"/>
      <c r="I27" s="223"/>
      <c r="J27" s="216"/>
      <c r="K27" s="216"/>
      <c r="L27" s="216"/>
      <c r="M27" s="216"/>
      <c r="N27" s="216"/>
      <c r="O27" s="216"/>
      <c r="P27" s="216"/>
      <c r="Q27" s="216"/>
      <c r="R27" s="216"/>
      <c r="S27" s="216"/>
      <c r="T27" s="216"/>
      <c r="U27" s="216"/>
      <c r="V27" s="219"/>
      <c r="W27" s="222"/>
      <c r="X27" s="220"/>
      <c r="Y27" s="220"/>
      <c r="Z27" s="220"/>
      <c r="AA27" s="219"/>
      <c r="AB27" s="252"/>
      <c r="AD27" s="252"/>
      <c r="AE27" s="250"/>
      <c r="AF27" s="250"/>
      <c r="AG27" s="250"/>
      <c r="AH27" s="250"/>
    </row>
    <row r="28" spans="1:34" ht="14.1" customHeight="1">
      <c r="A28" s="216"/>
      <c r="B28" s="221"/>
      <c r="C28" s="183"/>
      <c r="D28" s="220"/>
      <c r="E28" s="220"/>
      <c r="F28" s="224"/>
      <c r="G28" s="217"/>
      <c r="H28" s="218"/>
      <c r="I28" s="223"/>
      <c r="J28" s="216"/>
      <c r="K28" s="216"/>
      <c r="L28" s="216"/>
      <c r="M28" s="216"/>
      <c r="N28" s="216"/>
      <c r="O28" s="216"/>
      <c r="P28" s="216"/>
      <c r="Q28" s="216"/>
      <c r="R28" s="216"/>
      <c r="S28" s="216"/>
      <c r="T28" s="216"/>
      <c r="U28" s="216"/>
      <c r="V28" s="219"/>
      <c r="W28" s="222"/>
      <c r="X28" s="220"/>
      <c r="Y28" s="220"/>
      <c r="Z28" s="220"/>
      <c r="AA28" s="219"/>
      <c r="AB28" s="252"/>
      <c r="AD28" s="252"/>
      <c r="AE28" s="250"/>
      <c r="AF28" s="250"/>
      <c r="AG28" s="250"/>
      <c r="AH28" s="250"/>
    </row>
    <row r="29" spans="1:34" ht="14.1" customHeight="1">
      <c r="A29" s="216"/>
      <c r="B29" s="221"/>
      <c r="C29" s="183"/>
      <c r="D29" s="220"/>
      <c r="E29" s="220"/>
      <c r="F29" s="224"/>
      <c r="G29" s="217"/>
      <c r="H29" s="218"/>
      <c r="I29" s="223"/>
      <c r="J29" s="216"/>
      <c r="K29" s="216"/>
      <c r="L29" s="216"/>
      <c r="M29" s="216"/>
      <c r="N29" s="216"/>
      <c r="O29" s="216"/>
      <c r="P29" s="216"/>
      <c r="Q29" s="216"/>
      <c r="R29" s="216"/>
      <c r="S29" s="216"/>
      <c r="T29" s="216"/>
      <c r="U29" s="216"/>
      <c r="V29" s="219"/>
      <c r="W29" s="222"/>
      <c r="X29" s="220"/>
      <c r="Y29" s="220"/>
      <c r="Z29" s="220"/>
      <c r="AA29" s="219"/>
      <c r="AB29" s="252"/>
      <c r="AD29" s="252"/>
      <c r="AE29" s="250"/>
      <c r="AF29" s="250"/>
      <c r="AG29" s="250"/>
      <c r="AH29" s="250"/>
    </row>
    <row r="30" spans="1:34" ht="14.1" customHeight="1">
      <c r="A30" s="216"/>
      <c r="B30" s="221"/>
      <c r="C30" s="183"/>
      <c r="D30" s="220"/>
      <c r="E30" s="220"/>
      <c r="F30" s="224"/>
      <c r="G30" s="217"/>
      <c r="H30" s="216"/>
      <c r="I30" s="223"/>
      <c r="J30" s="216"/>
      <c r="K30" s="216"/>
      <c r="L30" s="216"/>
      <c r="M30" s="216"/>
      <c r="N30" s="216"/>
      <c r="O30" s="216"/>
      <c r="P30" s="216"/>
      <c r="Q30" s="216"/>
      <c r="R30" s="216"/>
      <c r="S30" s="216"/>
      <c r="T30" s="216"/>
      <c r="U30" s="216"/>
      <c r="V30" s="219"/>
      <c r="W30" s="222"/>
      <c r="X30" s="220"/>
      <c r="Y30" s="220"/>
      <c r="Z30" s="220"/>
      <c r="AA30" s="219"/>
      <c r="AB30" s="252"/>
      <c r="AD30" s="252"/>
      <c r="AE30" s="250"/>
      <c r="AF30" s="250"/>
      <c r="AG30" s="250"/>
      <c r="AH30" s="250"/>
    </row>
    <row r="31" spans="1:34" ht="14.1" customHeight="1">
      <c r="A31" s="216"/>
      <c r="B31" s="221"/>
      <c r="C31" s="183"/>
      <c r="D31" s="220"/>
      <c r="E31" s="220"/>
      <c r="F31" s="224"/>
      <c r="G31" s="217"/>
      <c r="H31" s="216"/>
      <c r="I31" s="223"/>
      <c r="J31" s="216"/>
      <c r="K31" s="216"/>
      <c r="L31" s="216"/>
      <c r="M31" s="216"/>
      <c r="N31" s="216"/>
      <c r="O31" s="216"/>
      <c r="P31" s="216"/>
      <c r="Q31" s="216"/>
      <c r="R31" s="216"/>
      <c r="S31" s="216"/>
      <c r="T31" s="216"/>
      <c r="U31" s="216"/>
      <c r="V31" s="219"/>
      <c r="W31" s="222"/>
      <c r="X31" s="220"/>
      <c r="Y31" s="220"/>
      <c r="Z31" s="220"/>
      <c r="AA31" s="219"/>
      <c r="AB31" s="252"/>
      <c r="AD31" s="252"/>
      <c r="AE31" s="250"/>
      <c r="AF31" s="250"/>
      <c r="AG31" s="250"/>
      <c r="AH31" s="250"/>
    </row>
    <row r="32" spans="1:34" ht="14.1" customHeight="1">
      <c r="A32" s="216"/>
      <c r="B32" s="221"/>
      <c r="C32" s="183"/>
      <c r="D32" s="220"/>
      <c r="E32" s="220"/>
      <c r="F32" s="224"/>
      <c r="G32" s="217"/>
      <c r="H32" s="216"/>
      <c r="I32" s="223"/>
      <c r="J32" s="216"/>
      <c r="K32" s="216"/>
      <c r="L32" s="216"/>
      <c r="M32" s="216"/>
      <c r="N32" s="216"/>
      <c r="O32" s="216"/>
      <c r="P32" s="216"/>
      <c r="Q32" s="216"/>
      <c r="R32" s="216"/>
      <c r="S32" s="216"/>
      <c r="T32" s="216"/>
      <c r="U32" s="216"/>
      <c r="V32" s="219"/>
      <c r="W32" s="222"/>
      <c r="X32" s="220"/>
      <c r="Y32" s="220"/>
      <c r="Z32" s="220"/>
      <c r="AA32" s="219"/>
      <c r="AB32" s="252"/>
      <c r="AD32" s="252"/>
      <c r="AE32" s="250"/>
      <c r="AF32" s="250"/>
      <c r="AG32" s="250"/>
      <c r="AH32" s="250"/>
    </row>
    <row r="33" spans="1:34" ht="14.1" customHeight="1">
      <c r="A33" s="216"/>
      <c r="B33" s="221"/>
      <c r="C33" s="183"/>
      <c r="D33" s="220"/>
      <c r="E33" s="220"/>
      <c r="F33" s="224"/>
      <c r="G33" s="217"/>
      <c r="H33" s="218"/>
      <c r="I33" s="223"/>
      <c r="J33" s="216"/>
      <c r="K33" s="216"/>
      <c r="L33" s="216"/>
      <c r="M33" s="216"/>
      <c r="N33" s="216"/>
      <c r="O33" s="216"/>
      <c r="P33" s="216"/>
      <c r="Q33" s="216"/>
      <c r="R33" s="216"/>
      <c r="S33" s="216"/>
      <c r="T33" s="216"/>
      <c r="U33" s="216"/>
      <c r="V33" s="219"/>
      <c r="W33" s="222"/>
      <c r="X33" s="220"/>
      <c r="Y33" s="220"/>
      <c r="Z33" s="220"/>
      <c r="AA33" s="219"/>
      <c r="AB33" s="252"/>
      <c r="AD33" s="252"/>
      <c r="AE33" s="250"/>
      <c r="AF33" s="250"/>
      <c r="AG33" s="250"/>
      <c r="AH33" s="250"/>
    </row>
    <row r="34" spans="1:34" ht="14.1" customHeight="1">
      <c r="A34" s="216"/>
      <c r="B34" s="221"/>
      <c r="C34" s="183"/>
      <c r="D34" s="220"/>
      <c r="E34" s="220"/>
      <c r="F34" s="224"/>
      <c r="G34" s="217"/>
      <c r="H34" s="218"/>
      <c r="I34" s="223"/>
      <c r="J34" s="216"/>
      <c r="K34" s="216"/>
      <c r="L34" s="216"/>
      <c r="M34" s="216"/>
      <c r="N34" s="216"/>
      <c r="O34" s="216"/>
      <c r="P34" s="216"/>
      <c r="Q34" s="216"/>
      <c r="R34" s="216"/>
      <c r="S34" s="216"/>
      <c r="T34" s="216"/>
      <c r="U34" s="216"/>
      <c r="V34" s="219"/>
      <c r="W34" s="222"/>
      <c r="X34" s="220"/>
      <c r="Y34" s="220"/>
      <c r="Z34" s="220"/>
      <c r="AA34" s="219"/>
      <c r="AB34" s="252"/>
      <c r="AD34" s="252"/>
      <c r="AE34" s="250"/>
      <c r="AF34" s="250"/>
      <c r="AG34" s="250"/>
      <c r="AH34" s="250"/>
    </row>
    <row r="35" spans="1:34" ht="14.1" customHeight="1">
      <c r="A35" s="216"/>
      <c r="B35" s="221"/>
      <c r="C35" s="183"/>
      <c r="D35" s="220"/>
      <c r="E35" s="220"/>
      <c r="F35" s="224"/>
      <c r="G35" s="217"/>
      <c r="H35" s="218"/>
      <c r="I35" s="223"/>
      <c r="J35" s="216"/>
      <c r="K35" s="216"/>
      <c r="L35" s="216"/>
      <c r="M35" s="216"/>
      <c r="N35" s="216"/>
      <c r="O35" s="216"/>
      <c r="P35" s="216"/>
      <c r="Q35" s="216"/>
      <c r="R35" s="216"/>
      <c r="S35" s="216"/>
      <c r="T35" s="216"/>
      <c r="U35" s="216"/>
      <c r="V35" s="219"/>
      <c r="W35" s="222"/>
      <c r="X35" s="216"/>
      <c r="Y35" s="216"/>
      <c r="Z35" s="216"/>
      <c r="AA35" s="219"/>
      <c r="AB35" s="252"/>
      <c r="AD35" s="252"/>
      <c r="AE35" s="250"/>
      <c r="AF35" s="250"/>
      <c r="AG35" s="250"/>
      <c r="AH35" s="250"/>
    </row>
    <row r="36" spans="1:34" ht="14.1" customHeight="1">
      <c r="A36" s="216"/>
      <c r="B36" s="221"/>
      <c r="C36" s="183"/>
      <c r="D36" s="220"/>
      <c r="E36" s="220"/>
      <c r="F36" s="224"/>
      <c r="G36" s="217"/>
      <c r="H36" s="218"/>
      <c r="I36" s="223"/>
      <c r="J36" s="216"/>
      <c r="K36" s="216"/>
      <c r="L36" s="216"/>
      <c r="M36" s="216"/>
      <c r="N36" s="216"/>
      <c r="O36" s="216"/>
      <c r="P36" s="216"/>
      <c r="Q36" s="216"/>
      <c r="R36" s="216"/>
      <c r="S36" s="216"/>
      <c r="T36" s="216"/>
      <c r="U36" s="216"/>
      <c r="V36" s="219"/>
      <c r="W36" s="222"/>
      <c r="X36" s="220"/>
      <c r="Y36" s="220"/>
      <c r="Z36" s="220"/>
      <c r="AA36" s="219"/>
      <c r="AB36" s="252"/>
      <c r="AD36" s="252"/>
    </row>
    <row r="37" spans="1:34" ht="14.1" customHeight="1">
      <c r="A37" s="216"/>
      <c r="B37" s="221"/>
      <c r="C37" s="183"/>
      <c r="D37" s="220"/>
      <c r="E37" s="220"/>
      <c r="F37" s="224"/>
      <c r="G37" s="217"/>
      <c r="H37" s="218"/>
      <c r="I37" s="223"/>
      <c r="J37" s="216"/>
      <c r="K37" s="216"/>
      <c r="L37" s="216"/>
      <c r="M37" s="216"/>
      <c r="N37" s="216"/>
      <c r="O37" s="216"/>
      <c r="P37" s="216"/>
      <c r="Q37" s="216"/>
      <c r="R37" s="216"/>
      <c r="S37" s="216"/>
      <c r="T37" s="216"/>
      <c r="U37" s="216"/>
      <c r="V37" s="219"/>
      <c r="W37" s="222"/>
      <c r="X37" s="220"/>
      <c r="Y37" s="220"/>
      <c r="Z37" s="220"/>
      <c r="AA37" s="219"/>
      <c r="AB37" s="252"/>
      <c r="AD37" s="252"/>
    </row>
    <row r="38" spans="1:34" ht="14.1" customHeight="1">
      <c r="A38" s="216"/>
      <c r="B38" s="221"/>
      <c r="C38" s="183"/>
      <c r="D38" s="220"/>
      <c r="E38" s="220"/>
      <c r="F38" s="224"/>
      <c r="G38" s="217"/>
      <c r="H38" s="218"/>
      <c r="I38" s="223"/>
      <c r="J38" s="216"/>
      <c r="K38" s="216"/>
      <c r="L38" s="216"/>
      <c r="M38" s="216"/>
      <c r="N38" s="216"/>
      <c r="O38" s="216"/>
      <c r="P38" s="216"/>
      <c r="Q38" s="216"/>
      <c r="R38" s="216"/>
      <c r="S38" s="216"/>
      <c r="T38" s="216"/>
      <c r="U38" s="216"/>
      <c r="V38" s="219"/>
      <c r="W38" s="222"/>
      <c r="X38" s="220"/>
      <c r="Y38" s="220"/>
      <c r="Z38" s="220"/>
      <c r="AA38" s="219"/>
      <c r="AB38" s="252"/>
      <c r="AD38" s="252"/>
    </row>
    <row r="39" spans="1:34" ht="14.1" customHeight="1">
      <c r="A39" s="216"/>
      <c r="B39" s="221"/>
      <c r="C39" s="183"/>
      <c r="D39" s="220"/>
      <c r="E39" s="220"/>
      <c r="F39" s="224"/>
      <c r="G39" s="217"/>
      <c r="H39" s="218"/>
      <c r="I39" s="223"/>
      <c r="J39" s="216"/>
      <c r="K39" s="216"/>
      <c r="L39" s="216"/>
      <c r="M39" s="216"/>
      <c r="N39" s="216"/>
      <c r="O39" s="216"/>
      <c r="P39" s="216"/>
      <c r="Q39" s="216"/>
      <c r="R39" s="216"/>
      <c r="S39" s="216"/>
      <c r="T39" s="216"/>
      <c r="U39" s="216"/>
      <c r="V39" s="219"/>
      <c r="W39" s="222"/>
      <c r="X39" s="220"/>
      <c r="Y39" s="220"/>
      <c r="Z39" s="220"/>
      <c r="AA39" s="219"/>
      <c r="AB39" s="252"/>
      <c r="AD39" s="252"/>
    </row>
    <row r="40" spans="1:34" ht="47.25" hidden="1" customHeight="1">
      <c r="A40" s="216"/>
      <c r="B40" s="221"/>
      <c r="C40" s="1057" t="s">
        <v>595</v>
      </c>
      <c r="D40" s="1057"/>
      <c r="E40" s="1057"/>
      <c r="F40" s="1057"/>
      <c r="G40" s="1057"/>
      <c r="H40" s="1057"/>
      <c r="I40" s="1057"/>
      <c r="J40" s="1057"/>
      <c r="K40" s="1057"/>
      <c r="L40" s="1057"/>
      <c r="M40" s="1057"/>
      <c r="N40" s="1057"/>
      <c r="O40" s="1057"/>
      <c r="P40" s="1057"/>
      <c r="Q40" s="1057"/>
      <c r="R40" s="1057"/>
      <c r="S40" s="1057"/>
      <c r="T40" s="1057"/>
      <c r="U40" s="1057"/>
      <c r="V40" s="1057"/>
      <c r="W40" s="1057"/>
      <c r="X40" s="1057"/>
      <c r="Y40" s="220"/>
      <c r="Z40" s="220"/>
      <c r="AA40" s="219"/>
      <c r="AB40" s="252"/>
      <c r="AD40" s="252"/>
    </row>
    <row r="41" spans="1:34" ht="14.1" customHeight="1">
      <c r="A41" s="216"/>
      <c r="B41" s="221"/>
      <c r="C41" s="183"/>
      <c r="D41" s="220"/>
      <c r="E41" s="220"/>
      <c r="F41" s="224"/>
      <c r="G41" s="217"/>
      <c r="H41" s="218"/>
      <c r="I41" s="223"/>
      <c r="J41" s="216"/>
      <c r="K41" s="216"/>
      <c r="L41" s="216"/>
      <c r="M41" s="216"/>
      <c r="N41" s="216"/>
      <c r="O41" s="216"/>
      <c r="P41" s="216"/>
      <c r="Q41" s="216"/>
      <c r="R41" s="216"/>
      <c r="S41" s="216"/>
      <c r="T41" s="216"/>
      <c r="U41" s="216"/>
      <c r="V41" s="219"/>
      <c r="W41" s="222"/>
      <c r="X41" s="220"/>
      <c r="Y41" s="220"/>
      <c r="Z41" s="220"/>
      <c r="AA41" s="219"/>
      <c r="AB41" s="252"/>
      <c r="AD41" s="252"/>
    </row>
    <row r="42" spans="1:34" ht="17.25" customHeight="1">
      <c r="A42" s="216"/>
      <c r="B42" s="221"/>
      <c r="C42" s="246"/>
      <c r="D42" s="220"/>
      <c r="E42" s="247"/>
      <c r="F42" s="224"/>
      <c r="G42" s="217"/>
      <c r="H42" s="218"/>
      <c r="I42" s="223"/>
      <c r="J42" s="216"/>
      <c r="K42" s="216"/>
      <c r="L42" s="216"/>
      <c r="M42" s="216"/>
      <c r="N42" s="216"/>
      <c r="O42" s="216"/>
      <c r="P42" s="216"/>
      <c r="Q42" s="216"/>
      <c r="T42" s="216"/>
      <c r="V42" s="251"/>
      <c r="W42" s="250"/>
      <c r="X42" s="250"/>
      <c r="Y42" s="250"/>
      <c r="Z42" s="250"/>
      <c r="AA42" s="251"/>
      <c r="AB42" s="250"/>
      <c r="AE42" s="250"/>
      <c r="AF42" s="250"/>
      <c r="AG42" s="250"/>
      <c r="AH42" s="250"/>
    </row>
    <row r="43" spans="1:34" ht="14.1" customHeight="1">
      <c r="A43" s="216"/>
      <c r="B43" s="221"/>
      <c r="C43" s="183"/>
      <c r="D43" s="245"/>
      <c r="E43" s="245"/>
      <c r="F43" s="224"/>
      <c r="G43" s="217"/>
      <c r="H43" s="216"/>
      <c r="I43" s="223"/>
      <c r="J43" s="216"/>
      <c r="K43" s="216"/>
      <c r="L43" s="216"/>
      <c r="M43" s="216"/>
      <c r="N43" s="216"/>
      <c r="O43" s="216"/>
      <c r="P43" s="216"/>
      <c r="Q43" s="216"/>
      <c r="T43" s="216"/>
      <c r="V43" s="251"/>
      <c r="W43" s="250"/>
      <c r="X43" s="250"/>
      <c r="Y43" s="250"/>
      <c r="Z43" s="250"/>
      <c r="AA43" s="251"/>
      <c r="AB43" s="250"/>
      <c r="AE43" s="250"/>
      <c r="AF43" s="250"/>
      <c r="AG43" s="250"/>
      <c r="AH43" s="250"/>
    </row>
    <row r="44" spans="1:34" ht="14.1" customHeight="1">
      <c r="A44" s="216"/>
      <c r="B44" s="221"/>
      <c r="C44" s="246"/>
      <c r="D44" s="245"/>
      <c r="E44" s="245"/>
      <c r="F44" s="224"/>
      <c r="G44" s="217"/>
      <c r="H44" s="217"/>
      <c r="I44" s="223"/>
      <c r="J44" s="216"/>
      <c r="K44" s="216"/>
      <c r="L44" s="216"/>
      <c r="M44" s="216"/>
      <c r="N44" s="216"/>
      <c r="O44" s="216"/>
      <c r="P44" s="216"/>
      <c r="Q44" s="216"/>
      <c r="T44" s="216"/>
      <c r="V44" s="251"/>
      <c r="W44" s="250"/>
      <c r="X44" s="250"/>
      <c r="Y44" s="250"/>
      <c r="Z44" s="250"/>
      <c r="AA44" s="251"/>
      <c r="AB44" s="250"/>
      <c r="AE44" s="250"/>
      <c r="AF44" s="250"/>
      <c r="AG44" s="250"/>
      <c r="AH44" s="250"/>
    </row>
    <row r="45" spans="1:34" ht="9.9499999999999993" customHeight="1">
      <c r="A45" s="216"/>
      <c r="B45" s="242"/>
      <c r="C45" s="216"/>
      <c r="D45" s="216"/>
      <c r="E45" s="216"/>
      <c r="F45" s="216"/>
      <c r="G45" s="216"/>
      <c r="H45" s="216"/>
      <c r="I45" s="216"/>
      <c r="J45" s="216"/>
      <c r="K45" s="216"/>
      <c r="L45" s="216"/>
      <c r="M45" s="216"/>
      <c r="N45" s="216"/>
      <c r="O45" s="216"/>
      <c r="P45" s="216"/>
      <c r="Q45" s="216"/>
      <c r="R45" s="216"/>
      <c r="S45" s="216"/>
      <c r="T45" s="216"/>
      <c r="V45" s="251"/>
      <c r="W45" s="250"/>
      <c r="X45" s="250"/>
      <c r="Y45" s="250"/>
      <c r="Z45" s="250"/>
      <c r="AB45" s="250"/>
      <c r="AE45" s="250"/>
      <c r="AF45" s="250"/>
      <c r="AG45" s="250"/>
      <c r="AH45" s="250"/>
    </row>
    <row r="46" spans="1:34" ht="9.9499999999999993" customHeight="1">
      <c r="A46" s="216"/>
      <c r="B46" s="242"/>
      <c r="C46" s="216"/>
      <c r="D46" s="216"/>
      <c r="E46" s="216"/>
      <c r="F46" s="216"/>
      <c r="G46" s="216"/>
      <c r="H46" s="216"/>
      <c r="I46" s="216"/>
      <c r="J46" s="216"/>
      <c r="K46" s="216"/>
      <c r="L46" s="216"/>
      <c r="M46" s="216"/>
      <c r="N46" s="216"/>
      <c r="O46" s="216"/>
      <c r="P46" s="216"/>
      <c r="Q46" s="216"/>
      <c r="R46" s="216"/>
      <c r="S46" s="216"/>
      <c r="T46" s="216"/>
      <c r="V46" s="251"/>
      <c r="W46" s="250"/>
      <c r="X46" s="250"/>
      <c r="Y46" s="250"/>
      <c r="Z46" s="250"/>
      <c r="AB46" s="250"/>
      <c r="AE46" s="250"/>
      <c r="AF46" s="250"/>
      <c r="AG46" s="250"/>
      <c r="AH46" s="250"/>
    </row>
    <row r="47" spans="1:34" ht="12" customHeight="1">
      <c r="A47" s="216"/>
      <c r="B47" s="242"/>
      <c r="C47" s="216"/>
      <c r="D47" s="216"/>
      <c r="E47" s="216"/>
      <c r="F47" s="216"/>
      <c r="G47" s="216"/>
      <c r="H47" s="216"/>
      <c r="I47" s="216"/>
      <c r="J47" s="216"/>
      <c r="K47" s="216"/>
      <c r="L47" s="216"/>
      <c r="M47" s="216"/>
      <c r="N47" s="216"/>
      <c r="O47" s="216"/>
      <c r="P47" s="216"/>
      <c r="Q47" s="216"/>
      <c r="R47" s="216"/>
      <c r="S47" s="216"/>
      <c r="T47" s="216"/>
      <c r="Z47" s="250"/>
      <c r="AB47" s="250"/>
      <c r="AE47" s="250"/>
      <c r="AF47" s="250"/>
      <c r="AG47" s="250"/>
      <c r="AH47" s="250"/>
    </row>
    <row r="48" spans="1:34" ht="9.9499999999999993" customHeight="1">
      <c r="A48" s="216"/>
      <c r="B48" s="242"/>
      <c r="C48" s="216"/>
      <c r="D48" s="216"/>
      <c r="E48" s="216"/>
      <c r="F48" s="216"/>
      <c r="G48" s="216"/>
      <c r="H48" s="216"/>
      <c r="I48" s="216"/>
      <c r="J48" s="216"/>
      <c r="K48" s="216"/>
      <c r="L48" s="216"/>
      <c r="M48" s="216"/>
      <c r="N48" s="216"/>
      <c r="O48" s="216"/>
      <c r="P48" s="216"/>
      <c r="Q48" s="216"/>
      <c r="R48" s="216"/>
      <c r="S48" s="216"/>
      <c r="T48" s="216"/>
      <c r="AB48" s="250"/>
      <c r="AE48" s="250"/>
      <c r="AF48" s="250"/>
      <c r="AG48" s="250"/>
      <c r="AH48" s="250"/>
    </row>
    <row r="49" spans="1:27" ht="9.9499999999999993" customHeight="1">
      <c r="A49" s="216"/>
      <c r="B49" s="216"/>
      <c r="C49" s="216"/>
      <c r="D49" s="216"/>
      <c r="E49" s="216"/>
      <c r="F49" s="216"/>
      <c r="G49" s="216"/>
      <c r="H49" s="216"/>
      <c r="I49" s="216"/>
      <c r="J49" s="216"/>
      <c r="K49" s="216"/>
      <c r="L49" s="216"/>
      <c r="M49" s="216"/>
      <c r="N49" s="216"/>
      <c r="O49" s="216"/>
      <c r="P49" s="216"/>
      <c r="Q49" s="216"/>
      <c r="R49" s="216"/>
      <c r="S49" s="216"/>
      <c r="T49" s="216"/>
      <c r="AA49" s="251"/>
    </row>
    <row r="50" spans="1:27" ht="9.9499999999999993" customHeight="1">
      <c r="A50" s="216"/>
      <c r="B50" s="216"/>
      <c r="C50" s="216"/>
      <c r="D50" s="216"/>
      <c r="E50" s="216"/>
      <c r="F50" s="216"/>
      <c r="G50" s="216"/>
      <c r="H50" s="216"/>
      <c r="I50" s="216"/>
      <c r="J50" s="216"/>
      <c r="K50" s="216"/>
      <c r="L50" s="216"/>
      <c r="M50" s="216"/>
      <c r="N50" s="216"/>
      <c r="O50" s="216"/>
      <c r="P50" s="216"/>
      <c r="Q50" s="216"/>
      <c r="R50" s="216"/>
      <c r="S50" s="216"/>
      <c r="T50" s="216"/>
      <c r="AA50" s="251"/>
    </row>
    <row r="51" spans="1:27" ht="9.9499999999999993" customHeight="1">
      <c r="A51" s="216"/>
      <c r="B51" s="216"/>
      <c r="C51" s="216"/>
      <c r="D51" s="216"/>
      <c r="E51" s="216"/>
      <c r="F51" s="216"/>
      <c r="G51" s="216"/>
      <c r="H51" s="216"/>
      <c r="I51" s="216"/>
      <c r="J51" s="216"/>
      <c r="K51" s="216"/>
      <c r="L51" s="216"/>
      <c r="M51" s="216"/>
      <c r="N51" s="216"/>
      <c r="O51" s="216"/>
      <c r="P51" s="216"/>
      <c r="Q51" s="216"/>
      <c r="R51" s="216"/>
      <c r="S51" s="216"/>
      <c r="T51" s="216"/>
    </row>
    <row r="52" spans="1:27" ht="12.75" customHeight="1">
      <c r="A52" s="216"/>
      <c r="B52" s="216"/>
      <c r="C52" s="216"/>
      <c r="D52" s="216"/>
      <c r="E52" s="216"/>
      <c r="F52" s="216"/>
      <c r="G52" s="216"/>
      <c r="H52" s="216"/>
      <c r="I52" s="216"/>
      <c r="J52" s="216"/>
      <c r="K52" s="216"/>
      <c r="L52" s="216"/>
      <c r="M52" s="216"/>
      <c r="N52" s="216"/>
      <c r="O52" s="216"/>
      <c r="P52" s="216"/>
      <c r="Q52" s="216"/>
      <c r="R52" s="216"/>
      <c r="S52" s="216"/>
      <c r="T52" s="216"/>
    </row>
    <row r="53" spans="1:27" ht="18.75" customHeight="1">
      <c r="A53" s="216"/>
      <c r="B53" s="216"/>
      <c r="C53" s="216"/>
      <c r="D53" s="216"/>
      <c r="E53" s="216"/>
      <c r="F53" s="216"/>
      <c r="G53" s="216"/>
      <c r="H53" s="216"/>
      <c r="I53" s="216"/>
      <c r="J53" s="216"/>
      <c r="K53" s="216"/>
      <c r="L53" s="216"/>
      <c r="M53" s="216"/>
      <c r="N53" s="216"/>
      <c r="O53" s="216"/>
      <c r="P53" s="216"/>
      <c r="Q53" s="216"/>
      <c r="R53" s="216"/>
      <c r="S53" s="216"/>
      <c r="T53" s="216"/>
    </row>
    <row r="54" spans="1:27" ht="12.75" customHeight="1">
      <c r="A54" s="216"/>
      <c r="B54" s="216"/>
      <c r="C54" s="216"/>
      <c r="D54" s="216"/>
      <c r="E54" s="216"/>
      <c r="F54" s="216"/>
      <c r="G54" s="216"/>
      <c r="H54" s="216"/>
      <c r="I54" s="216"/>
      <c r="J54" s="216"/>
      <c r="K54" s="216"/>
      <c r="L54" s="216"/>
      <c r="M54" s="216"/>
      <c r="N54" s="216"/>
      <c r="O54" s="216"/>
      <c r="P54" s="216"/>
      <c r="Q54" s="216"/>
      <c r="R54" s="216"/>
      <c r="S54" s="216"/>
      <c r="T54" s="216"/>
    </row>
  </sheetData>
  <mergeCells count="2">
    <mergeCell ref="A2:AA2"/>
    <mergeCell ref="C40:X40"/>
  </mergeCells>
  <hyperlinks>
    <hyperlink ref="AB2" location="INDICE!A12" display="INDICE"/>
  </hyperlinks>
  <printOptions horizontalCentered="1"/>
  <pageMargins left="0.51181102362204722" right="0.51181102362204722" top="1.1023622047244095" bottom="0.51181102362204722" header="0.11811023622047245" footer="0.23622047244094491"/>
  <pageSetup paperSize="9" scale="65" firstPageNumber="30" orientation="landscape" useFirstPageNumber="1" r:id="rId1"/>
  <headerFooter scaleWithDoc="0">
    <oddHeader>&amp;C&amp;G</oddHeader>
    <oddFooter>&amp;C&amp;12 30</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H56"/>
  <sheetViews>
    <sheetView showGridLines="0" zoomScale="90" zoomScaleNormal="90" workbookViewId="0">
      <selection activeCell="A2" sqref="A2:AA2"/>
    </sheetView>
  </sheetViews>
  <sheetFormatPr baseColWidth="10" defaultRowHeight="11.25"/>
  <cols>
    <col min="1" max="1" width="10.140625" style="249" customWidth="1"/>
    <col min="2" max="2" width="9.7109375" style="249" bestFit="1" customWidth="1"/>
    <col min="3" max="6" width="7.28515625" style="249" bestFit="1" customWidth="1"/>
    <col min="7" max="7" width="7.85546875" style="249" bestFit="1" customWidth="1"/>
    <col min="8" max="8" width="7" style="249" bestFit="1" customWidth="1"/>
    <col min="9" max="10" width="7.28515625" style="249" bestFit="1" customWidth="1"/>
    <col min="11" max="11" width="8.7109375" style="249" bestFit="1" customWidth="1"/>
    <col min="12" max="12" width="7.42578125" style="249" bestFit="1" customWidth="1"/>
    <col min="13" max="13" width="8" style="249" customWidth="1"/>
    <col min="14" max="15" width="7.28515625" style="249" bestFit="1" customWidth="1"/>
    <col min="16" max="16" width="8.7109375" style="249" bestFit="1" customWidth="1"/>
    <col min="17" max="17" width="7.28515625" style="249" bestFit="1" customWidth="1"/>
    <col min="18" max="18" width="8.7109375" style="249" bestFit="1" customWidth="1"/>
    <col min="19" max="19" width="7.28515625" style="249" bestFit="1" customWidth="1"/>
    <col min="20" max="20" width="7.5703125" style="249" customWidth="1"/>
    <col min="21" max="21" width="7.28515625" style="249" bestFit="1" customWidth="1"/>
    <col min="22" max="22" width="6.28515625" style="249" bestFit="1" customWidth="1"/>
    <col min="23" max="24" width="7.28515625" style="249" bestFit="1" customWidth="1"/>
    <col min="25" max="25" width="7.5703125" style="249" bestFit="1" customWidth="1"/>
    <col min="26" max="26" width="6.28515625" style="249" bestFit="1" customWidth="1"/>
    <col min="27" max="27" width="7.7109375" style="249" customWidth="1"/>
    <col min="28" max="28" width="12.85546875" style="249" customWidth="1"/>
    <col min="29" max="29" width="11.42578125" style="249"/>
    <col min="30" max="30" width="9.85546875" style="249" customWidth="1"/>
    <col min="31" max="31" width="10.7109375" style="249" customWidth="1"/>
    <col min="32" max="34" width="8.7109375" style="249" customWidth="1"/>
    <col min="35" max="16384" width="11.42578125" style="249"/>
  </cols>
  <sheetData>
    <row r="2" spans="1:34" s="260" customFormat="1" ht="48" customHeight="1">
      <c r="A2" s="1051" t="s">
        <v>1544</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262" t="s">
        <v>577</v>
      </c>
    </row>
    <row r="3" spans="1:34" ht="5.25" customHeight="1">
      <c r="A3" s="244"/>
      <c r="B3" s="244"/>
      <c r="C3" s="244"/>
      <c r="D3" s="244"/>
      <c r="E3" s="244"/>
      <c r="F3" s="244"/>
      <c r="G3" s="244"/>
      <c r="H3" s="244"/>
      <c r="I3" s="244"/>
      <c r="J3" s="244"/>
      <c r="K3" s="244"/>
      <c r="L3" s="244"/>
      <c r="M3" s="244"/>
      <c r="N3" s="244"/>
      <c r="O3" s="244"/>
      <c r="P3" s="244"/>
      <c r="Q3" s="244"/>
      <c r="R3" s="243"/>
      <c r="S3" s="243"/>
      <c r="T3" s="243"/>
      <c r="U3" s="216"/>
      <c r="V3" s="216"/>
      <c r="W3" s="242"/>
      <c r="X3" s="242"/>
      <c r="Y3" s="242"/>
      <c r="Z3" s="216"/>
      <c r="AA3" s="216"/>
      <c r="AB3" s="259"/>
    </row>
    <row r="4" spans="1:34" ht="66" customHeight="1">
      <c r="A4" s="135"/>
      <c r="B4" s="464" t="s">
        <v>564</v>
      </c>
      <c r="C4" s="465" t="s">
        <v>369</v>
      </c>
      <c r="D4" s="465" t="s">
        <v>368</v>
      </c>
      <c r="E4" s="465" t="s">
        <v>367</v>
      </c>
      <c r="F4" s="465" t="s">
        <v>366</v>
      </c>
      <c r="G4" s="465" t="s">
        <v>365</v>
      </c>
      <c r="H4" s="464" t="s">
        <v>563</v>
      </c>
      <c r="I4" s="464" t="s">
        <v>571</v>
      </c>
      <c r="J4" s="465" t="s">
        <v>362</v>
      </c>
      <c r="K4" s="465" t="s">
        <v>361</v>
      </c>
      <c r="L4" s="464" t="s">
        <v>574</v>
      </c>
      <c r="M4" s="464" t="s">
        <v>1440</v>
      </c>
      <c r="N4" s="465" t="s">
        <v>104</v>
      </c>
      <c r="O4" s="464" t="s">
        <v>561</v>
      </c>
      <c r="P4" s="465" t="s">
        <v>356</v>
      </c>
      <c r="Q4" s="464" t="s">
        <v>560</v>
      </c>
      <c r="R4" s="465" t="s">
        <v>354</v>
      </c>
      <c r="S4" s="464" t="s">
        <v>623</v>
      </c>
      <c r="T4" s="464" t="s">
        <v>568</v>
      </c>
      <c r="U4" s="465" t="s">
        <v>33</v>
      </c>
      <c r="V4" s="464" t="s">
        <v>558</v>
      </c>
      <c r="W4" s="466" t="s">
        <v>557</v>
      </c>
      <c r="X4" s="467" t="s">
        <v>556</v>
      </c>
      <c r="Y4" s="468" t="s">
        <v>37</v>
      </c>
      <c r="Z4" s="467" t="s">
        <v>555</v>
      </c>
      <c r="AA4" s="464" t="s">
        <v>554</v>
      </c>
      <c r="AB4" s="252"/>
      <c r="AD4" s="252"/>
      <c r="AE4" s="250"/>
      <c r="AF4" s="250"/>
      <c r="AG4" s="250"/>
      <c r="AH4" s="250"/>
    </row>
    <row r="5" spans="1:34" ht="16.5" customHeight="1">
      <c r="A5" s="486" t="s">
        <v>704</v>
      </c>
      <c r="B5" s="482"/>
      <c r="C5" s="483"/>
      <c r="D5" s="483"/>
      <c r="E5" s="483"/>
      <c r="F5" s="483"/>
      <c r="G5" s="483"/>
      <c r="H5" s="483"/>
      <c r="I5" s="483"/>
      <c r="J5" s="483"/>
      <c r="K5" s="483"/>
      <c r="L5" s="483"/>
      <c r="M5" s="483"/>
      <c r="N5" s="483"/>
      <c r="O5" s="483"/>
      <c r="P5" s="483"/>
      <c r="Q5" s="483"/>
      <c r="R5" s="483"/>
      <c r="S5" s="483"/>
      <c r="T5" s="483"/>
      <c r="U5" s="483"/>
      <c r="V5" s="483"/>
      <c r="W5" s="483"/>
      <c r="X5" s="484"/>
      <c r="Y5" s="484"/>
      <c r="Z5" s="484"/>
      <c r="AA5" s="485"/>
      <c r="AB5" s="252"/>
      <c r="AD5" s="252"/>
      <c r="AE5" s="250"/>
      <c r="AF5" s="250"/>
      <c r="AG5" s="250"/>
      <c r="AH5" s="250"/>
    </row>
    <row r="6" spans="1:34" ht="16.5" customHeight="1">
      <c r="A6" s="839" t="s">
        <v>6</v>
      </c>
      <c r="B6" s="869">
        <v>2120</v>
      </c>
      <c r="C6" s="871">
        <v>17</v>
      </c>
      <c r="D6" s="871">
        <v>26</v>
      </c>
      <c r="E6" s="871">
        <v>6</v>
      </c>
      <c r="F6" s="871">
        <v>67</v>
      </c>
      <c r="G6" s="871">
        <v>52</v>
      </c>
      <c r="H6" s="871">
        <v>56</v>
      </c>
      <c r="I6" s="871">
        <v>37</v>
      </c>
      <c r="J6" s="871">
        <v>30</v>
      </c>
      <c r="K6" s="871">
        <v>302</v>
      </c>
      <c r="L6" s="871">
        <v>57</v>
      </c>
      <c r="M6" s="871">
        <v>61</v>
      </c>
      <c r="N6" s="871">
        <v>127</v>
      </c>
      <c r="O6" s="871">
        <v>150</v>
      </c>
      <c r="P6" s="871">
        <v>593</v>
      </c>
      <c r="Q6" s="871">
        <v>166</v>
      </c>
      <c r="R6" s="871">
        <v>104</v>
      </c>
      <c r="S6" s="871">
        <v>85</v>
      </c>
      <c r="T6" s="871">
        <v>10</v>
      </c>
      <c r="U6" s="871">
        <v>53</v>
      </c>
      <c r="V6" s="871">
        <v>31</v>
      </c>
      <c r="W6" s="871">
        <v>5</v>
      </c>
      <c r="X6" s="871">
        <v>42</v>
      </c>
      <c r="Y6" s="871">
        <v>39</v>
      </c>
      <c r="Z6" s="871">
        <v>4</v>
      </c>
      <c r="AA6" s="872" t="s">
        <v>39</v>
      </c>
      <c r="AB6" s="252"/>
      <c r="AD6" s="252"/>
      <c r="AE6" s="250"/>
      <c r="AF6" s="250"/>
      <c r="AG6" s="250"/>
      <c r="AH6" s="250"/>
    </row>
    <row r="7" spans="1:34" ht="16.5" customHeight="1">
      <c r="A7" s="857" t="s">
        <v>553</v>
      </c>
      <c r="B7" s="873">
        <v>15774749</v>
      </c>
      <c r="C7" s="874">
        <v>781919</v>
      </c>
      <c r="D7" s="874">
        <v>197708</v>
      </c>
      <c r="E7" s="874">
        <v>249297</v>
      </c>
      <c r="F7" s="874">
        <v>176662</v>
      </c>
      <c r="G7" s="874">
        <v>444398</v>
      </c>
      <c r="H7" s="874">
        <v>491753</v>
      </c>
      <c r="I7" s="874">
        <v>432543</v>
      </c>
      <c r="J7" s="874">
        <v>484529</v>
      </c>
      <c r="K7" s="874">
        <v>2835373</v>
      </c>
      <c r="L7" s="874">
        <v>544090</v>
      </c>
      <c r="M7" s="874">
        <v>403063</v>
      </c>
      <c r="N7" s="874">
        <v>653400</v>
      </c>
      <c r="O7" s="874">
        <v>581010</v>
      </c>
      <c r="P7" s="874">
        <v>3963541</v>
      </c>
      <c r="Q7" s="874">
        <v>841767</v>
      </c>
      <c r="R7" s="874">
        <v>1467111</v>
      </c>
      <c r="S7" s="874">
        <v>342408</v>
      </c>
      <c r="T7" s="874">
        <v>166345</v>
      </c>
      <c r="U7" s="874">
        <v>114805</v>
      </c>
      <c r="V7" s="874">
        <v>94373</v>
      </c>
      <c r="W7" s="874">
        <v>102684</v>
      </c>
      <c r="X7" s="874">
        <v>195759</v>
      </c>
      <c r="Y7" s="874">
        <v>146058</v>
      </c>
      <c r="Z7" s="874">
        <v>28000</v>
      </c>
      <c r="AA7" s="875">
        <v>36153</v>
      </c>
      <c r="AB7" s="252"/>
      <c r="AD7" s="252"/>
      <c r="AE7" s="250"/>
      <c r="AF7" s="250"/>
      <c r="AG7" s="250"/>
      <c r="AH7" s="250"/>
    </row>
    <row r="8" spans="1:34" ht="16.5" customHeight="1">
      <c r="A8" s="487" t="s">
        <v>10</v>
      </c>
      <c r="B8" s="876">
        <f t="shared" ref="B8:Z8" si="0">B6/B7*10000</f>
        <v>1.3439199571416318</v>
      </c>
      <c r="C8" s="876">
        <f t="shared" si="0"/>
        <v>0.21741382419406616</v>
      </c>
      <c r="D8" s="876">
        <f t="shared" si="0"/>
        <v>1.3150707103405022</v>
      </c>
      <c r="E8" s="876">
        <f t="shared" si="0"/>
        <v>0.24067678311411689</v>
      </c>
      <c r="F8" s="876">
        <f t="shared" si="0"/>
        <v>3.7925530108342485</v>
      </c>
      <c r="G8" s="876">
        <f t="shared" si="0"/>
        <v>1.1701222777780278</v>
      </c>
      <c r="H8" s="876">
        <f t="shared" si="0"/>
        <v>1.1387830882577228</v>
      </c>
      <c r="I8" s="876">
        <f t="shared" si="0"/>
        <v>0.85540628330593715</v>
      </c>
      <c r="J8" s="876">
        <f t="shared" si="0"/>
        <v>0.61915798641567377</v>
      </c>
      <c r="K8" s="876">
        <f t="shared" si="0"/>
        <v>1.0651155950204787</v>
      </c>
      <c r="L8" s="876">
        <f t="shared" si="0"/>
        <v>1.0476207980297376</v>
      </c>
      <c r="M8" s="876">
        <f t="shared" si="0"/>
        <v>1.5134110548475053</v>
      </c>
      <c r="N8" s="876">
        <f t="shared" si="0"/>
        <v>1.9436792164064891</v>
      </c>
      <c r="O8" s="876">
        <f t="shared" si="0"/>
        <v>2.5817111581556258</v>
      </c>
      <c r="P8" s="876">
        <f t="shared" si="0"/>
        <v>1.4961369139363008</v>
      </c>
      <c r="Q8" s="876">
        <f t="shared" si="0"/>
        <v>1.9720421446789906</v>
      </c>
      <c r="R8" s="876">
        <f t="shared" si="0"/>
        <v>0.70887615183854524</v>
      </c>
      <c r="S8" s="876">
        <f t="shared" si="0"/>
        <v>2.4824186350786195</v>
      </c>
      <c r="T8" s="876">
        <f t="shared" si="0"/>
        <v>0.6011602392617752</v>
      </c>
      <c r="U8" s="876">
        <f t="shared" si="0"/>
        <v>4.6165236705718389</v>
      </c>
      <c r="V8" s="876">
        <f t="shared" si="0"/>
        <v>3.284837824377735</v>
      </c>
      <c r="W8" s="876">
        <f t="shared" si="0"/>
        <v>0.48693077792061079</v>
      </c>
      <c r="X8" s="876">
        <f t="shared" si="0"/>
        <v>2.1454952262731215</v>
      </c>
      <c r="Y8" s="876">
        <f t="shared" si="0"/>
        <v>2.6701721234030313</v>
      </c>
      <c r="Z8" s="876">
        <f t="shared" si="0"/>
        <v>1.4285714285714286</v>
      </c>
      <c r="AA8" s="877" t="s">
        <v>39</v>
      </c>
      <c r="AB8" s="252"/>
      <c r="AD8" s="252"/>
      <c r="AE8" s="250"/>
      <c r="AF8" s="250"/>
      <c r="AG8" s="250"/>
      <c r="AH8" s="250"/>
    </row>
    <row r="9" spans="1:34" ht="16.5" customHeight="1">
      <c r="A9" s="891" t="s">
        <v>705</v>
      </c>
      <c r="B9" s="879"/>
      <c r="C9" s="879"/>
      <c r="D9" s="879"/>
      <c r="E9" s="879"/>
      <c r="F9" s="879"/>
      <c r="G9" s="879"/>
      <c r="H9" s="879"/>
      <c r="I9" s="879"/>
      <c r="J9" s="879"/>
      <c r="K9" s="879"/>
      <c r="L9" s="879"/>
      <c r="M9" s="879"/>
      <c r="N9" s="879"/>
      <c r="O9" s="879"/>
      <c r="P9" s="879"/>
      <c r="Q9" s="879"/>
      <c r="R9" s="879"/>
      <c r="S9" s="879"/>
      <c r="T9" s="879"/>
      <c r="U9" s="879"/>
      <c r="V9" s="879"/>
      <c r="W9" s="879"/>
      <c r="X9" s="880"/>
      <c r="Y9" s="880"/>
      <c r="Z9" s="880"/>
      <c r="AA9" s="881"/>
      <c r="AB9" s="252"/>
      <c r="AD9" s="252"/>
      <c r="AE9" s="250"/>
      <c r="AF9" s="250"/>
      <c r="AG9" s="250"/>
      <c r="AH9" s="250"/>
    </row>
    <row r="10" spans="1:34" ht="16.5" customHeight="1">
      <c r="A10" s="839" t="s">
        <v>6</v>
      </c>
      <c r="B10" s="869">
        <v>1059</v>
      </c>
      <c r="C10" s="871">
        <v>15</v>
      </c>
      <c r="D10" s="871">
        <v>12</v>
      </c>
      <c r="E10" s="871">
        <v>11</v>
      </c>
      <c r="F10" s="871">
        <v>45</v>
      </c>
      <c r="G10" s="871">
        <v>53</v>
      </c>
      <c r="H10" s="871">
        <v>52</v>
      </c>
      <c r="I10" s="871">
        <v>21</v>
      </c>
      <c r="J10" s="871">
        <v>19</v>
      </c>
      <c r="K10" s="871">
        <v>206</v>
      </c>
      <c r="L10" s="871">
        <v>47</v>
      </c>
      <c r="M10" s="869">
        <v>24</v>
      </c>
      <c r="N10" s="871">
        <v>47</v>
      </c>
      <c r="O10" s="871">
        <v>64</v>
      </c>
      <c r="P10" s="871">
        <v>244</v>
      </c>
      <c r="Q10" s="871">
        <v>69</v>
      </c>
      <c r="R10" s="871">
        <v>48</v>
      </c>
      <c r="S10" s="869">
        <v>30</v>
      </c>
      <c r="T10" s="871">
        <v>9</v>
      </c>
      <c r="U10" s="871">
        <v>2</v>
      </c>
      <c r="V10" s="871">
        <v>10</v>
      </c>
      <c r="W10" s="871">
        <v>6</v>
      </c>
      <c r="X10" s="871">
        <v>18</v>
      </c>
      <c r="Y10" s="871">
        <v>6</v>
      </c>
      <c r="Z10" s="883">
        <v>1</v>
      </c>
      <c r="AA10" s="884" t="s">
        <v>39</v>
      </c>
      <c r="AB10" s="252"/>
      <c r="AD10" s="252"/>
      <c r="AE10" s="250"/>
      <c r="AF10" s="250"/>
      <c r="AG10" s="250"/>
      <c r="AH10" s="250"/>
    </row>
    <row r="11" spans="1:34" ht="16.5" customHeight="1">
      <c r="A11" s="857" t="s">
        <v>553</v>
      </c>
      <c r="B11" s="873">
        <v>13551875</v>
      </c>
      <c r="C11" s="885">
        <v>667464</v>
      </c>
      <c r="D11" s="885">
        <v>182984</v>
      </c>
      <c r="E11" s="885">
        <v>223905</v>
      </c>
      <c r="F11" s="885">
        <v>164866</v>
      </c>
      <c r="G11" s="885">
        <v>386143</v>
      </c>
      <c r="H11" s="885">
        <v>441401</v>
      </c>
      <c r="I11" s="885">
        <v>378681</v>
      </c>
      <c r="J11" s="885">
        <v>439740</v>
      </c>
      <c r="K11" s="885">
        <v>2350432</v>
      </c>
      <c r="L11" s="885">
        <v>483475</v>
      </c>
      <c r="M11" s="886">
        <v>325087</v>
      </c>
      <c r="N11" s="885">
        <v>643628</v>
      </c>
      <c r="O11" s="885">
        <v>483431</v>
      </c>
      <c r="P11" s="885">
        <v>3403258</v>
      </c>
      <c r="Q11" s="885">
        <v>722579</v>
      </c>
      <c r="R11" s="885">
        <v>1303781</v>
      </c>
      <c r="S11" s="886">
        <v>268856</v>
      </c>
      <c r="T11" s="885">
        <v>131005</v>
      </c>
      <c r="U11" s="885">
        <v>90283</v>
      </c>
      <c r="V11" s="885">
        <v>71279</v>
      </c>
      <c r="W11" s="885">
        <v>85212</v>
      </c>
      <c r="X11" s="885">
        <v>148925</v>
      </c>
      <c r="Y11" s="885">
        <v>103725</v>
      </c>
      <c r="Z11" s="885">
        <v>21367</v>
      </c>
      <c r="AA11" s="887">
        <v>30368</v>
      </c>
      <c r="AB11" s="252"/>
      <c r="AD11" s="252"/>
      <c r="AE11" s="250"/>
      <c r="AF11" s="250"/>
      <c r="AG11" s="250"/>
      <c r="AH11" s="250"/>
    </row>
    <row r="12" spans="1:34" ht="16.5" customHeight="1">
      <c r="A12" s="888" t="s">
        <v>10</v>
      </c>
      <c r="B12" s="889">
        <f t="shared" ref="B12:Z12" si="1">B10/B11*10000</f>
        <v>0.78144168242401879</v>
      </c>
      <c r="C12" s="889">
        <f t="shared" si="1"/>
        <v>0.22473122145913488</v>
      </c>
      <c r="D12" s="889">
        <f t="shared" si="1"/>
        <v>0.65579504218948104</v>
      </c>
      <c r="E12" s="889">
        <f t="shared" si="1"/>
        <v>0.49127978383689513</v>
      </c>
      <c r="F12" s="889">
        <f t="shared" si="1"/>
        <v>2.7294894035155823</v>
      </c>
      <c r="G12" s="889">
        <f t="shared" si="1"/>
        <v>1.3725485118207503</v>
      </c>
      <c r="H12" s="889">
        <f t="shared" si="1"/>
        <v>1.1780671090459696</v>
      </c>
      <c r="I12" s="889">
        <f t="shared" si="1"/>
        <v>0.55455647365460636</v>
      </c>
      <c r="J12" s="889">
        <f t="shared" si="1"/>
        <v>0.43207349797607675</v>
      </c>
      <c r="K12" s="889">
        <f t="shared" si="1"/>
        <v>0.87643462988931398</v>
      </c>
      <c r="L12" s="889">
        <f t="shared" si="1"/>
        <v>0.97212885878277056</v>
      </c>
      <c r="M12" s="889">
        <f t="shared" si="1"/>
        <v>0.73826391089154597</v>
      </c>
      <c r="N12" s="889">
        <f t="shared" si="1"/>
        <v>0.73023547763615004</v>
      </c>
      <c r="O12" s="889">
        <f t="shared" si="1"/>
        <v>1.3238704179086569</v>
      </c>
      <c r="P12" s="889">
        <f t="shared" si="1"/>
        <v>0.71696004240642353</v>
      </c>
      <c r="Q12" s="889">
        <f t="shared" si="1"/>
        <v>0.95491288841773703</v>
      </c>
      <c r="R12" s="889">
        <f t="shared" si="1"/>
        <v>0.36815999005968031</v>
      </c>
      <c r="S12" s="889">
        <f t="shared" si="1"/>
        <v>1.1158389621209868</v>
      </c>
      <c r="T12" s="889">
        <f t="shared" si="1"/>
        <v>0.68699667951604904</v>
      </c>
      <c r="U12" s="889">
        <f t="shared" si="1"/>
        <v>0.22152564713179668</v>
      </c>
      <c r="V12" s="889">
        <f t="shared" si="1"/>
        <v>1.4029377516519592</v>
      </c>
      <c r="W12" s="889">
        <f t="shared" si="1"/>
        <v>0.70412617941135047</v>
      </c>
      <c r="X12" s="889">
        <f t="shared" si="1"/>
        <v>1.2086620782272957</v>
      </c>
      <c r="Y12" s="889">
        <f t="shared" si="1"/>
        <v>0.57845263919016632</v>
      </c>
      <c r="Z12" s="889">
        <f t="shared" si="1"/>
        <v>0.46801141947863528</v>
      </c>
      <c r="AA12" s="890" t="s">
        <v>39</v>
      </c>
      <c r="AB12" s="252"/>
      <c r="AD12" s="252"/>
      <c r="AE12" s="250"/>
      <c r="AF12" s="250"/>
      <c r="AG12" s="250"/>
      <c r="AH12" s="250"/>
    </row>
    <row r="13" spans="1:34" s="254" customFormat="1" ht="4.5" customHeight="1">
      <c r="A13" s="241"/>
      <c r="B13" s="239"/>
      <c r="C13" s="239"/>
      <c r="D13" s="239"/>
      <c r="E13" s="239"/>
      <c r="F13" s="239"/>
      <c r="G13" s="239"/>
      <c r="H13" s="239"/>
      <c r="I13" s="239"/>
      <c r="J13" s="239"/>
      <c r="K13" s="239"/>
      <c r="L13" s="239"/>
      <c r="M13" s="258"/>
      <c r="N13" s="239"/>
      <c r="O13" s="239"/>
      <c r="P13" s="239"/>
      <c r="Q13" s="239"/>
      <c r="R13" s="239"/>
      <c r="S13" s="258"/>
      <c r="T13" s="239"/>
      <c r="U13" s="239"/>
      <c r="V13" s="239"/>
      <c r="W13" s="239"/>
      <c r="X13" s="239"/>
      <c r="Y13" s="239"/>
      <c r="Z13" s="239"/>
      <c r="AA13" s="239"/>
      <c r="AB13" s="256"/>
      <c r="AD13" s="256"/>
      <c r="AE13" s="255"/>
      <c r="AF13" s="255"/>
      <c r="AG13" s="255"/>
      <c r="AH13" s="255"/>
    </row>
    <row r="14" spans="1:34" s="254" customFormat="1" ht="10.5" customHeight="1">
      <c r="A14" s="268" t="s">
        <v>616</v>
      </c>
      <c r="B14" s="239"/>
      <c r="C14" s="239"/>
      <c r="D14" s="239"/>
      <c r="E14" s="239"/>
      <c r="F14" s="239"/>
      <c r="G14" s="239"/>
      <c r="H14" s="239"/>
      <c r="I14" s="239"/>
      <c r="J14" s="239"/>
      <c r="K14" s="239"/>
      <c r="L14" s="239"/>
      <c r="M14" s="258"/>
      <c r="N14" s="239"/>
      <c r="O14" s="239"/>
      <c r="P14" s="239"/>
      <c r="Q14" s="239"/>
      <c r="R14" s="239"/>
      <c r="S14" s="258"/>
      <c r="T14" s="239"/>
      <c r="U14" s="239"/>
      <c r="V14" s="239"/>
      <c r="W14" s="239"/>
      <c r="X14" s="239"/>
      <c r="Y14" s="239"/>
      <c r="Z14" s="239"/>
      <c r="AA14" s="239"/>
      <c r="AB14" s="256"/>
      <c r="AD14" s="256"/>
      <c r="AE14" s="255"/>
      <c r="AF14" s="255"/>
      <c r="AG14" s="255"/>
      <c r="AH14" s="255"/>
    </row>
    <row r="15" spans="1:34" ht="12" customHeight="1">
      <c r="A15" s="241" t="s">
        <v>624</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52"/>
      <c r="AD15" s="252"/>
      <c r="AE15" s="250"/>
      <c r="AF15" s="250"/>
      <c r="AG15" s="250"/>
      <c r="AH15" s="250"/>
    </row>
    <row r="16" spans="1:34" ht="12" customHeight="1">
      <c r="A16" s="241" t="s">
        <v>625</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52"/>
      <c r="AD16" s="252"/>
      <c r="AE16" s="250"/>
      <c r="AF16" s="250"/>
      <c r="AG16" s="250"/>
      <c r="AH16" s="250"/>
    </row>
    <row r="17" spans="1:34" ht="14.25" customHeight="1">
      <c r="A17" s="216"/>
      <c r="B17" s="242"/>
      <c r="C17" s="216"/>
      <c r="D17" s="216"/>
      <c r="E17" s="216"/>
      <c r="F17" s="216"/>
      <c r="G17" s="216"/>
      <c r="H17" s="216"/>
      <c r="I17" s="216"/>
      <c r="J17" s="216"/>
      <c r="K17" s="216"/>
      <c r="L17" s="216"/>
      <c r="M17" s="216"/>
      <c r="N17" s="216"/>
      <c r="O17" s="216"/>
      <c r="P17" s="216"/>
      <c r="Q17" s="216"/>
      <c r="R17" s="216"/>
      <c r="S17" s="216"/>
      <c r="T17" s="216"/>
      <c r="U17" s="216"/>
      <c r="V17" s="216"/>
      <c r="W17" s="222"/>
      <c r="X17" s="220"/>
      <c r="Y17" s="220"/>
      <c r="Z17" s="220"/>
      <c r="AA17" s="216"/>
      <c r="AB17" s="252"/>
      <c r="AD17" s="252"/>
      <c r="AE17" s="250"/>
      <c r="AF17" s="250"/>
      <c r="AG17" s="250"/>
      <c r="AH17" s="250"/>
    </row>
    <row r="18" spans="1:34" ht="19.5" customHeight="1">
      <c r="A18" s="216"/>
      <c r="B18" s="242"/>
      <c r="C18" s="216"/>
      <c r="D18" s="216"/>
      <c r="E18" s="216"/>
      <c r="F18" s="216"/>
      <c r="G18" s="216"/>
      <c r="H18" s="216"/>
      <c r="I18" s="216"/>
      <c r="J18" s="216"/>
      <c r="K18" s="216"/>
      <c r="L18" s="235"/>
      <c r="M18" s="235"/>
      <c r="N18" s="216"/>
      <c r="O18" s="216"/>
      <c r="P18" s="216"/>
      <c r="Q18" s="216"/>
      <c r="R18" s="216"/>
      <c r="S18" s="216"/>
      <c r="T18" s="216"/>
      <c r="U18" s="216"/>
      <c r="V18" s="219"/>
      <c r="W18" s="222"/>
      <c r="X18" s="220"/>
      <c r="Y18" s="220"/>
      <c r="Z18" s="220"/>
      <c r="AA18" s="216"/>
      <c r="AB18" s="252"/>
      <c r="AD18" s="252"/>
      <c r="AE18" s="250"/>
      <c r="AF18" s="250"/>
      <c r="AG18" s="250"/>
      <c r="AH18" s="250"/>
    </row>
    <row r="19" spans="1:34" ht="12.75" customHeight="1">
      <c r="A19" s="216"/>
      <c r="B19" s="230"/>
      <c r="C19" s="230"/>
      <c r="D19" s="230"/>
      <c r="E19" s="230"/>
      <c r="F19" s="230"/>
      <c r="G19" s="230"/>
      <c r="H19" s="230"/>
      <c r="I19" s="230"/>
      <c r="J19" s="216"/>
      <c r="K19" s="216"/>
      <c r="L19" s="216"/>
      <c r="M19" s="216"/>
      <c r="N19" s="216"/>
      <c r="O19" s="216"/>
      <c r="P19" s="216"/>
      <c r="Q19" s="216"/>
      <c r="R19" s="216"/>
      <c r="S19" s="216"/>
      <c r="T19" s="216"/>
      <c r="U19" s="216"/>
      <c r="V19" s="219"/>
      <c r="W19" s="222"/>
      <c r="X19" s="220"/>
      <c r="Y19" s="220"/>
      <c r="Z19" s="220"/>
      <c r="AA19" s="219"/>
      <c r="AB19" s="252"/>
      <c r="AD19" s="252"/>
      <c r="AE19" s="250"/>
      <c r="AF19" s="250"/>
      <c r="AG19" s="250"/>
      <c r="AH19" s="250"/>
    </row>
    <row r="20" spans="1:34" ht="14.1" customHeight="1">
      <c r="A20" s="216"/>
      <c r="B20" s="221"/>
      <c r="C20" s="182"/>
      <c r="D20" s="229"/>
      <c r="E20" s="227"/>
      <c r="F20" s="228"/>
      <c r="G20" s="227"/>
      <c r="H20" s="227"/>
      <c r="I20" s="226"/>
      <c r="J20" s="216"/>
      <c r="K20" s="216"/>
      <c r="L20" s="216"/>
      <c r="M20" s="216"/>
      <c r="N20" s="216"/>
      <c r="O20" s="216"/>
      <c r="P20" s="216"/>
      <c r="Q20" s="216"/>
      <c r="R20" s="216"/>
      <c r="S20" s="216"/>
      <c r="T20" s="216"/>
      <c r="U20" s="216"/>
      <c r="V20" s="219"/>
      <c r="W20" s="222"/>
      <c r="X20" s="220"/>
      <c r="Y20" s="220"/>
      <c r="Z20" s="220"/>
      <c r="AA20" s="219"/>
      <c r="AB20" s="252"/>
      <c r="AD20" s="252"/>
      <c r="AE20" s="250"/>
      <c r="AF20" s="250"/>
      <c r="AG20" s="250"/>
      <c r="AH20" s="250"/>
    </row>
    <row r="21" spans="1:34" ht="14.1" customHeight="1">
      <c r="A21" s="216"/>
      <c r="B21" s="221"/>
      <c r="C21" s="183"/>
      <c r="D21" s="220"/>
      <c r="E21" s="220"/>
      <c r="F21" s="224"/>
      <c r="G21" s="217"/>
      <c r="H21" s="218"/>
      <c r="I21" s="223"/>
      <c r="J21" s="216"/>
      <c r="K21" s="216"/>
      <c r="L21" s="216"/>
      <c r="M21" s="216"/>
      <c r="N21" s="216"/>
      <c r="O21" s="216"/>
      <c r="P21" s="216"/>
      <c r="Q21" s="216"/>
      <c r="R21" s="216"/>
      <c r="S21" s="216"/>
      <c r="T21" s="216"/>
      <c r="U21" s="216"/>
      <c r="V21" s="219"/>
      <c r="W21" s="222"/>
      <c r="X21" s="220"/>
      <c r="Y21" s="220"/>
      <c r="Z21" s="220"/>
      <c r="AA21" s="219"/>
      <c r="AB21" s="252"/>
      <c r="AD21" s="252"/>
      <c r="AE21" s="250"/>
      <c r="AF21" s="250"/>
      <c r="AG21" s="250"/>
      <c r="AH21" s="250"/>
    </row>
    <row r="22" spans="1:34" ht="14.1" customHeight="1">
      <c r="A22" s="216"/>
      <c r="B22" s="221"/>
      <c r="C22" s="183"/>
      <c r="D22" s="220"/>
      <c r="E22" s="220"/>
      <c r="F22" s="224"/>
      <c r="G22" s="217"/>
      <c r="H22" s="218"/>
      <c r="I22" s="223"/>
      <c r="J22" s="216"/>
      <c r="K22" s="216"/>
      <c r="L22" s="216"/>
      <c r="M22" s="216"/>
      <c r="N22" s="216"/>
      <c r="O22" s="216"/>
      <c r="P22" s="216"/>
      <c r="Q22" s="216"/>
      <c r="R22" s="216"/>
      <c r="S22" s="216"/>
      <c r="T22" s="216"/>
      <c r="U22" s="216"/>
      <c r="V22" s="219"/>
      <c r="W22" s="222"/>
      <c r="X22" s="220"/>
      <c r="Y22" s="220"/>
      <c r="Z22" s="220"/>
      <c r="AA22" s="219"/>
      <c r="AB22" s="252"/>
      <c r="AD22" s="252"/>
      <c r="AE22" s="250"/>
      <c r="AF22" s="250"/>
      <c r="AG22" s="250"/>
      <c r="AH22" s="250"/>
    </row>
    <row r="23" spans="1:34" ht="14.1" customHeight="1">
      <c r="A23" s="216"/>
      <c r="B23" s="221"/>
      <c r="C23" s="183"/>
      <c r="D23" s="220"/>
      <c r="E23" s="220"/>
      <c r="F23" s="224"/>
      <c r="G23" s="217"/>
      <c r="H23" s="218"/>
      <c r="I23" s="223"/>
      <c r="J23" s="216"/>
      <c r="K23" s="216"/>
      <c r="L23" s="216"/>
      <c r="M23" s="216"/>
      <c r="N23" s="216"/>
      <c r="O23" s="216"/>
      <c r="P23" s="216"/>
      <c r="Q23" s="216"/>
      <c r="R23" s="216"/>
      <c r="S23" s="216"/>
      <c r="T23" s="216"/>
      <c r="U23" s="216"/>
      <c r="V23" s="219"/>
      <c r="W23" s="222"/>
      <c r="X23" s="220"/>
      <c r="Y23" s="220"/>
      <c r="Z23" s="220"/>
      <c r="AA23" s="219"/>
      <c r="AB23" s="252"/>
      <c r="AD23" s="252"/>
      <c r="AE23" s="250"/>
      <c r="AF23" s="250"/>
      <c r="AG23" s="250"/>
      <c r="AH23" s="250"/>
    </row>
    <row r="24" spans="1:34" ht="14.1" customHeight="1">
      <c r="A24" s="216"/>
      <c r="B24" s="221"/>
      <c r="C24" s="183"/>
      <c r="D24" s="220"/>
      <c r="E24" s="220"/>
      <c r="F24" s="224"/>
      <c r="G24" s="217"/>
      <c r="H24" s="218"/>
      <c r="I24" s="223"/>
      <c r="J24" s="216"/>
      <c r="K24" s="216"/>
      <c r="L24" s="216"/>
      <c r="M24" s="216"/>
      <c r="N24" s="216"/>
      <c r="O24" s="216"/>
      <c r="P24" s="216"/>
      <c r="Q24" s="216"/>
      <c r="R24" s="216"/>
      <c r="S24" s="216"/>
      <c r="T24" s="216"/>
      <c r="U24" s="216"/>
      <c r="V24" s="219"/>
      <c r="W24" s="222"/>
      <c r="X24" s="220"/>
      <c r="Y24" s="220"/>
      <c r="Z24" s="220"/>
      <c r="AA24" s="219"/>
      <c r="AB24" s="252"/>
      <c r="AD24" s="252"/>
      <c r="AE24" s="250"/>
      <c r="AF24" s="250"/>
      <c r="AG24" s="250"/>
      <c r="AH24" s="250"/>
    </row>
    <row r="25" spans="1:34" ht="14.1" customHeight="1">
      <c r="A25" s="216"/>
      <c r="B25" s="221"/>
      <c r="C25" s="183"/>
      <c r="D25" s="220"/>
      <c r="E25" s="220"/>
      <c r="F25" s="224"/>
      <c r="G25" s="217"/>
      <c r="H25" s="218"/>
      <c r="I25" s="223"/>
      <c r="J25" s="216"/>
      <c r="K25" s="216"/>
      <c r="L25" s="216"/>
      <c r="M25" s="216"/>
      <c r="N25" s="216"/>
      <c r="O25" s="216"/>
      <c r="P25" s="216"/>
      <c r="Q25" s="216"/>
      <c r="R25" s="216"/>
      <c r="S25" s="216"/>
      <c r="T25" s="216"/>
      <c r="U25" s="216"/>
      <c r="V25" s="219"/>
      <c r="W25" s="222"/>
      <c r="X25" s="220"/>
      <c r="Y25" s="220"/>
      <c r="Z25" s="220"/>
      <c r="AA25" s="219"/>
      <c r="AB25" s="252"/>
      <c r="AD25" s="252"/>
      <c r="AE25" s="250"/>
      <c r="AF25" s="250"/>
      <c r="AG25" s="250"/>
      <c r="AH25" s="250"/>
    </row>
    <row r="26" spans="1:34" ht="14.1" customHeight="1">
      <c r="A26" s="216"/>
      <c r="B26" s="221"/>
      <c r="C26" s="183"/>
      <c r="D26" s="220"/>
      <c r="E26" s="220"/>
      <c r="F26" s="224"/>
      <c r="G26" s="217"/>
      <c r="H26" s="218"/>
      <c r="I26" s="223"/>
      <c r="J26" s="216"/>
      <c r="K26" s="216"/>
      <c r="L26" s="216"/>
      <c r="M26" s="216"/>
      <c r="N26" s="216"/>
      <c r="O26" s="216"/>
      <c r="P26" s="216"/>
      <c r="Q26" s="216"/>
      <c r="R26" s="216"/>
      <c r="S26" s="216"/>
      <c r="T26" s="216"/>
      <c r="U26" s="216"/>
      <c r="V26" s="219"/>
      <c r="W26" s="222"/>
      <c r="X26" s="220"/>
      <c r="Y26" s="220"/>
      <c r="Z26" s="220"/>
      <c r="AA26" s="219"/>
      <c r="AB26" s="252"/>
      <c r="AD26" s="252"/>
      <c r="AE26" s="250"/>
      <c r="AF26" s="250"/>
      <c r="AG26" s="250"/>
      <c r="AH26" s="250"/>
    </row>
    <row r="27" spans="1:34" ht="14.1" customHeight="1">
      <c r="A27" s="216"/>
      <c r="B27" s="221"/>
      <c r="C27" s="183"/>
      <c r="D27" s="220"/>
      <c r="E27" s="220"/>
      <c r="F27" s="224"/>
      <c r="G27" s="217"/>
      <c r="H27" s="218"/>
      <c r="I27" s="223"/>
      <c r="J27" s="216"/>
      <c r="K27" s="216"/>
      <c r="L27" s="216"/>
      <c r="M27" s="216"/>
      <c r="N27" s="216"/>
      <c r="O27" s="216"/>
      <c r="P27" s="216"/>
      <c r="Q27" s="216"/>
      <c r="R27" s="216"/>
      <c r="S27" s="216"/>
      <c r="T27" s="216"/>
      <c r="U27" s="216"/>
      <c r="V27" s="219"/>
      <c r="W27" s="222"/>
      <c r="X27" s="220"/>
      <c r="Y27" s="220"/>
      <c r="Z27" s="220"/>
      <c r="AA27" s="219"/>
      <c r="AB27" s="252"/>
      <c r="AD27" s="252"/>
      <c r="AE27" s="250"/>
      <c r="AF27" s="250"/>
      <c r="AG27" s="250"/>
      <c r="AH27" s="250"/>
    </row>
    <row r="28" spans="1:34" ht="14.1" customHeight="1">
      <c r="A28" s="216"/>
      <c r="B28" s="221"/>
      <c r="C28" s="183"/>
      <c r="D28" s="220"/>
      <c r="E28" s="220"/>
      <c r="F28" s="224"/>
      <c r="G28" s="217"/>
      <c r="H28" s="218"/>
      <c r="I28" s="223"/>
      <c r="J28" s="216"/>
      <c r="K28" s="216"/>
      <c r="L28" s="216"/>
      <c r="M28" s="216"/>
      <c r="N28" s="216"/>
      <c r="O28" s="216"/>
      <c r="P28" s="216"/>
      <c r="Q28" s="216"/>
      <c r="R28" s="216"/>
      <c r="S28" s="216"/>
      <c r="T28" s="216"/>
      <c r="U28" s="216"/>
      <c r="V28" s="219"/>
      <c r="W28" s="222"/>
      <c r="X28" s="220"/>
      <c r="Y28" s="220"/>
      <c r="Z28" s="220"/>
      <c r="AA28" s="219"/>
      <c r="AB28" s="252"/>
      <c r="AD28" s="252"/>
      <c r="AE28" s="250"/>
      <c r="AF28" s="250"/>
      <c r="AG28" s="250"/>
      <c r="AH28" s="250"/>
    </row>
    <row r="29" spans="1:34" ht="14.1" customHeight="1">
      <c r="A29" s="216"/>
      <c r="B29" s="221"/>
      <c r="C29" s="183"/>
      <c r="D29" s="220"/>
      <c r="E29" s="220"/>
      <c r="F29" s="224"/>
      <c r="G29" s="217"/>
      <c r="H29" s="218"/>
      <c r="I29" s="223"/>
      <c r="J29" s="216"/>
      <c r="K29" s="216"/>
      <c r="L29" s="216"/>
      <c r="M29" s="216"/>
      <c r="N29" s="216"/>
      <c r="O29" s="216"/>
      <c r="P29" s="216"/>
      <c r="Q29" s="216"/>
      <c r="R29" s="216"/>
      <c r="S29" s="216"/>
      <c r="T29" s="216"/>
      <c r="U29" s="216"/>
      <c r="V29" s="219"/>
      <c r="W29" s="222"/>
      <c r="X29" s="220"/>
      <c r="Y29" s="220"/>
      <c r="Z29" s="220"/>
      <c r="AA29" s="219"/>
      <c r="AB29" s="252"/>
      <c r="AD29" s="252"/>
      <c r="AE29" s="250"/>
      <c r="AF29" s="250"/>
      <c r="AG29" s="250"/>
      <c r="AH29" s="250"/>
    </row>
    <row r="30" spans="1:34" ht="14.1" customHeight="1">
      <c r="A30" s="216"/>
      <c r="B30" s="221"/>
      <c r="C30" s="183"/>
      <c r="D30" s="220"/>
      <c r="E30" s="220"/>
      <c r="F30" s="224"/>
      <c r="G30" s="217"/>
      <c r="H30" s="216"/>
      <c r="I30" s="223"/>
      <c r="J30" s="216"/>
      <c r="K30" s="216"/>
      <c r="L30" s="216"/>
      <c r="M30" s="216"/>
      <c r="N30" s="216"/>
      <c r="O30" s="216"/>
      <c r="P30" s="216"/>
      <c r="Q30" s="216"/>
      <c r="R30" s="216"/>
      <c r="S30" s="216"/>
      <c r="T30" s="216"/>
      <c r="U30" s="216"/>
      <c r="V30" s="219"/>
      <c r="W30" s="222"/>
      <c r="X30" s="220"/>
      <c r="Y30" s="220"/>
      <c r="Z30" s="220"/>
      <c r="AA30" s="219"/>
      <c r="AB30" s="252"/>
      <c r="AD30" s="252"/>
      <c r="AE30" s="250"/>
      <c r="AF30" s="250"/>
      <c r="AG30" s="250"/>
      <c r="AH30" s="250"/>
    </row>
    <row r="31" spans="1:34" ht="14.1" customHeight="1">
      <c r="A31" s="216"/>
      <c r="B31" s="221"/>
      <c r="C31" s="183"/>
      <c r="D31" s="220"/>
      <c r="E31" s="220"/>
      <c r="F31" s="224"/>
      <c r="G31" s="217"/>
      <c r="H31" s="216"/>
      <c r="I31" s="223"/>
      <c r="J31" s="216"/>
      <c r="K31" s="216"/>
      <c r="L31" s="216"/>
      <c r="M31" s="216"/>
      <c r="N31" s="216"/>
      <c r="O31" s="216"/>
      <c r="P31" s="216"/>
      <c r="Q31" s="216"/>
      <c r="R31" s="216"/>
      <c r="S31" s="216"/>
      <c r="T31" s="216"/>
      <c r="U31" s="216"/>
      <c r="V31" s="219"/>
      <c r="W31" s="222"/>
      <c r="X31" s="220"/>
      <c r="Y31" s="220"/>
      <c r="Z31" s="220"/>
      <c r="AA31" s="219"/>
      <c r="AB31" s="252"/>
      <c r="AD31" s="252"/>
      <c r="AE31" s="250"/>
      <c r="AF31" s="250"/>
      <c r="AG31" s="250"/>
      <c r="AH31" s="250"/>
    </row>
    <row r="32" spans="1:34" ht="14.1" customHeight="1">
      <c r="A32" s="216"/>
      <c r="B32" s="221"/>
      <c r="C32" s="183"/>
      <c r="D32" s="220"/>
      <c r="E32" s="220"/>
      <c r="F32" s="224"/>
      <c r="G32" s="217"/>
      <c r="H32" s="216"/>
      <c r="I32" s="223"/>
      <c r="J32" s="216"/>
      <c r="K32" s="216"/>
      <c r="L32" s="216"/>
      <c r="M32" s="216"/>
      <c r="N32" s="216"/>
      <c r="O32" s="216"/>
      <c r="P32" s="216"/>
      <c r="Q32" s="216"/>
      <c r="R32" s="216"/>
      <c r="S32" s="216"/>
      <c r="T32" s="216"/>
      <c r="U32" s="216"/>
      <c r="V32" s="219"/>
      <c r="W32" s="222"/>
      <c r="X32" s="220"/>
      <c r="Y32" s="220"/>
      <c r="Z32" s="220"/>
      <c r="AA32" s="219"/>
      <c r="AB32" s="252"/>
      <c r="AD32" s="252"/>
      <c r="AE32" s="250"/>
      <c r="AF32" s="250"/>
      <c r="AG32" s="250"/>
      <c r="AH32" s="250"/>
    </row>
    <row r="33" spans="1:34" ht="14.1" customHeight="1">
      <c r="A33" s="216"/>
      <c r="B33" s="221"/>
      <c r="C33" s="183"/>
      <c r="D33" s="220"/>
      <c r="E33" s="220"/>
      <c r="F33" s="224"/>
      <c r="G33" s="217"/>
      <c r="H33" s="218"/>
      <c r="I33" s="223"/>
      <c r="J33" s="216"/>
      <c r="K33" s="216"/>
      <c r="L33" s="216"/>
      <c r="M33" s="216"/>
      <c r="N33" s="216"/>
      <c r="O33" s="216"/>
      <c r="P33" s="216"/>
      <c r="Q33" s="216"/>
      <c r="R33" s="216"/>
      <c r="S33" s="216"/>
      <c r="T33" s="216"/>
      <c r="U33" s="216"/>
      <c r="V33" s="219"/>
      <c r="W33" s="222"/>
      <c r="X33" s="220"/>
      <c r="Y33" s="220"/>
      <c r="Z33" s="220"/>
      <c r="AA33" s="219"/>
      <c r="AB33" s="252"/>
      <c r="AD33" s="252"/>
      <c r="AE33" s="250"/>
      <c r="AF33" s="250"/>
      <c r="AG33" s="250"/>
      <c r="AH33" s="250"/>
    </row>
    <row r="34" spans="1:34" ht="14.1" customHeight="1">
      <c r="A34" s="216"/>
      <c r="B34" s="221"/>
      <c r="C34" s="183"/>
      <c r="D34" s="220"/>
      <c r="E34" s="220"/>
      <c r="F34" s="224"/>
      <c r="G34" s="217"/>
      <c r="H34" s="218"/>
      <c r="I34" s="223"/>
      <c r="J34" s="216"/>
      <c r="K34" s="216"/>
      <c r="L34" s="216"/>
      <c r="M34" s="216"/>
      <c r="N34" s="216"/>
      <c r="O34" s="216"/>
      <c r="P34" s="216"/>
      <c r="Q34" s="216"/>
      <c r="R34" s="216"/>
      <c r="S34" s="216"/>
      <c r="T34" s="216"/>
      <c r="U34" s="216"/>
      <c r="V34" s="219"/>
      <c r="W34" s="222"/>
      <c r="X34" s="220"/>
      <c r="Y34" s="220"/>
      <c r="Z34" s="220"/>
      <c r="AA34" s="219"/>
      <c r="AB34" s="252"/>
      <c r="AD34" s="252"/>
      <c r="AE34" s="250"/>
      <c r="AF34" s="250"/>
      <c r="AG34" s="250"/>
      <c r="AH34" s="250"/>
    </row>
    <row r="35" spans="1:34" ht="14.1" customHeight="1">
      <c r="A35" s="216"/>
      <c r="B35" s="221"/>
      <c r="C35" s="183"/>
      <c r="D35" s="220"/>
      <c r="E35" s="220"/>
      <c r="F35" s="224"/>
      <c r="G35" s="217"/>
      <c r="H35" s="218"/>
      <c r="I35" s="223"/>
      <c r="J35" s="216"/>
      <c r="K35" s="216"/>
      <c r="L35" s="216"/>
      <c r="M35" s="216"/>
      <c r="N35" s="216"/>
      <c r="O35" s="216"/>
      <c r="P35" s="216"/>
      <c r="Q35" s="216"/>
      <c r="R35" s="216"/>
      <c r="S35" s="216"/>
      <c r="T35" s="216"/>
      <c r="U35" s="216"/>
      <c r="V35" s="219"/>
      <c r="W35" s="222"/>
      <c r="X35" s="216"/>
      <c r="Y35" s="216"/>
      <c r="Z35" s="216"/>
      <c r="AA35" s="219"/>
      <c r="AB35" s="252"/>
      <c r="AD35" s="252"/>
      <c r="AE35" s="250"/>
      <c r="AF35" s="250"/>
      <c r="AG35" s="250"/>
      <c r="AH35" s="250"/>
    </row>
    <row r="36" spans="1:34" ht="14.1" customHeight="1">
      <c r="A36" s="216"/>
      <c r="B36" s="221"/>
      <c r="C36" s="183"/>
      <c r="D36" s="220"/>
      <c r="E36" s="220"/>
      <c r="F36" s="224"/>
      <c r="G36" s="217"/>
      <c r="H36" s="218"/>
      <c r="I36" s="223"/>
      <c r="J36" s="216"/>
      <c r="K36" s="216"/>
      <c r="L36" s="216"/>
      <c r="M36" s="216"/>
      <c r="N36" s="216"/>
      <c r="O36" s="216"/>
      <c r="P36" s="216"/>
      <c r="Q36" s="216"/>
      <c r="R36" s="216"/>
      <c r="S36" s="216"/>
      <c r="T36" s="216"/>
      <c r="U36" s="216"/>
      <c r="V36" s="219"/>
      <c r="W36" s="222"/>
      <c r="X36" s="220"/>
      <c r="Y36" s="220"/>
      <c r="Z36" s="220"/>
      <c r="AA36" s="219"/>
      <c r="AB36" s="252"/>
      <c r="AD36" s="252"/>
    </row>
    <row r="37" spans="1:34" ht="14.1" customHeight="1">
      <c r="A37" s="216"/>
      <c r="B37" s="221"/>
      <c r="C37" s="183"/>
      <c r="D37" s="220"/>
      <c r="E37" s="220"/>
      <c r="F37" s="224"/>
      <c r="G37" s="217"/>
      <c r="H37" s="218"/>
      <c r="I37" s="223"/>
      <c r="J37" s="216"/>
      <c r="K37" s="216"/>
      <c r="L37" s="216"/>
      <c r="M37" s="216"/>
      <c r="N37" s="216"/>
      <c r="O37" s="216"/>
      <c r="P37" s="216"/>
      <c r="Q37" s="216"/>
      <c r="R37" s="216"/>
      <c r="S37" s="216"/>
      <c r="T37" s="216"/>
      <c r="U37" s="216"/>
      <c r="V37" s="219"/>
      <c r="W37" s="222"/>
      <c r="X37" s="220"/>
      <c r="Y37" s="220"/>
      <c r="Z37" s="220"/>
      <c r="AA37" s="219"/>
      <c r="AB37" s="252"/>
      <c r="AD37" s="252"/>
    </row>
    <row r="38" spans="1:34" ht="14.1" customHeight="1">
      <c r="A38" s="216"/>
      <c r="B38" s="221"/>
      <c r="C38" s="183"/>
      <c r="D38" s="220"/>
      <c r="E38" s="220"/>
      <c r="F38" s="224"/>
      <c r="G38" s="217"/>
      <c r="H38" s="218"/>
      <c r="I38" s="223"/>
      <c r="J38" s="216"/>
      <c r="K38" s="216"/>
      <c r="L38" s="216"/>
      <c r="M38" s="216"/>
      <c r="N38" s="216"/>
      <c r="O38" s="216"/>
      <c r="P38" s="216"/>
      <c r="Q38" s="216"/>
      <c r="R38" s="216"/>
      <c r="S38" s="216"/>
      <c r="T38" s="216"/>
      <c r="U38" s="216"/>
      <c r="V38" s="219"/>
      <c r="W38" s="222"/>
      <c r="X38" s="220"/>
      <c r="Y38" s="220"/>
      <c r="Z38" s="220"/>
      <c r="AA38" s="219"/>
      <c r="AB38" s="252"/>
      <c r="AD38" s="252"/>
    </row>
    <row r="39" spans="1:34" ht="14.1" customHeight="1">
      <c r="A39" s="216"/>
      <c r="B39" s="221"/>
      <c r="C39" s="183"/>
      <c r="D39" s="220"/>
      <c r="E39" s="220"/>
      <c r="F39" s="224"/>
      <c r="G39" s="217"/>
      <c r="H39" s="218"/>
      <c r="I39" s="223"/>
      <c r="J39" s="216"/>
      <c r="K39" s="216"/>
      <c r="L39" s="216"/>
      <c r="M39" s="216"/>
      <c r="N39" s="216"/>
      <c r="O39" s="216"/>
      <c r="P39" s="216"/>
      <c r="Q39" s="216"/>
      <c r="R39" s="216"/>
      <c r="S39" s="216"/>
      <c r="T39" s="216"/>
      <c r="U39" s="216"/>
      <c r="V39" s="219"/>
      <c r="W39" s="222"/>
      <c r="X39" s="220"/>
      <c r="Y39" s="220"/>
      <c r="Z39" s="220"/>
      <c r="AA39" s="219"/>
      <c r="AB39" s="252"/>
      <c r="AD39" s="252"/>
    </row>
    <row r="40" spans="1:34" ht="14.1" customHeight="1">
      <c r="A40" s="216"/>
      <c r="B40" s="221"/>
      <c r="C40" s="183"/>
      <c r="D40" s="220"/>
      <c r="E40" s="220"/>
      <c r="F40" s="224"/>
      <c r="G40" s="217"/>
      <c r="H40" s="218"/>
      <c r="I40" s="223"/>
      <c r="J40" s="216"/>
      <c r="K40" s="216"/>
      <c r="L40" s="216"/>
      <c r="M40" s="216"/>
      <c r="N40" s="216"/>
      <c r="O40" s="216"/>
      <c r="P40" s="216"/>
      <c r="Q40" s="216"/>
      <c r="R40" s="216"/>
      <c r="S40" s="216"/>
      <c r="T40" s="216"/>
      <c r="U40" s="216"/>
      <c r="V40" s="219"/>
      <c r="W40" s="222"/>
      <c r="X40" s="220"/>
      <c r="Y40" s="220"/>
      <c r="Z40" s="220"/>
      <c r="AA40" s="219"/>
      <c r="AB40" s="252"/>
      <c r="AD40" s="252"/>
    </row>
    <row r="41" spans="1:34" ht="14.1" customHeight="1">
      <c r="A41" s="216"/>
      <c r="B41" s="221"/>
      <c r="C41" s="183"/>
      <c r="D41" s="220"/>
      <c r="E41" s="220"/>
      <c r="F41" s="224"/>
      <c r="G41" s="217"/>
      <c r="H41" s="218"/>
      <c r="I41" s="223"/>
      <c r="J41" s="216"/>
      <c r="K41" s="216"/>
      <c r="L41" s="216"/>
      <c r="M41" s="216"/>
      <c r="N41" s="216"/>
      <c r="O41" s="216"/>
      <c r="P41" s="216"/>
      <c r="Q41" s="216"/>
      <c r="R41" s="216"/>
      <c r="S41" s="216"/>
      <c r="T41" s="216"/>
      <c r="U41" s="216"/>
      <c r="V41" s="219"/>
      <c r="W41" s="222"/>
      <c r="X41" s="220"/>
      <c r="Y41" s="220"/>
      <c r="Z41" s="220"/>
      <c r="AA41" s="219"/>
      <c r="AB41" s="252"/>
      <c r="AD41" s="252"/>
    </row>
    <row r="42" spans="1:34" ht="45.75" hidden="1" customHeight="1">
      <c r="A42" s="216"/>
      <c r="B42" s="221"/>
      <c r="C42" s="1057" t="s">
        <v>596</v>
      </c>
      <c r="D42" s="1057"/>
      <c r="E42" s="1057"/>
      <c r="F42" s="1057"/>
      <c r="G42" s="1057"/>
      <c r="H42" s="1057"/>
      <c r="I42" s="1057"/>
      <c r="J42" s="1057"/>
      <c r="K42" s="1057"/>
      <c r="L42" s="1057"/>
      <c r="M42" s="1057"/>
      <c r="N42" s="1057"/>
      <c r="O42" s="1057"/>
      <c r="P42" s="1057"/>
      <c r="Q42" s="1057"/>
      <c r="R42" s="1057"/>
      <c r="S42" s="1057"/>
      <c r="T42" s="1057"/>
      <c r="U42" s="1057"/>
      <c r="V42" s="1057"/>
      <c r="W42" s="1057"/>
      <c r="X42" s="1057"/>
      <c r="Y42" s="220"/>
      <c r="Z42" s="220"/>
      <c r="AA42" s="219"/>
      <c r="AB42" s="252"/>
      <c r="AD42" s="252"/>
    </row>
    <row r="43" spans="1:34" ht="14.1" customHeight="1">
      <c r="A43" s="216"/>
      <c r="B43" s="221"/>
      <c r="C43" s="183"/>
      <c r="D43" s="220"/>
      <c r="E43" s="220"/>
      <c r="F43" s="224"/>
      <c r="G43" s="217"/>
      <c r="H43" s="218"/>
      <c r="I43" s="223"/>
      <c r="J43" s="216"/>
      <c r="K43" s="216"/>
      <c r="L43" s="216"/>
      <c r="M43" s="216"/>
      <c r="N43" s="216"/>
      <c r="O43" s="216"/>
      <c r="P43" s="216"/>
      <c r="Q43" s="216"/>
      <c r="R43" s="216"/>
      <c r="S43" s="216"/>
      <c r="T43" s="216"/>
      <c r="U43" s="216"/>
      <c r="V43" s="219"/>
      <c r="W43" s="222"/>
      <c r="X43" s="220"/>
      <c r="Y43" s="220"/>
      <c r="Z43" s="220"/>
      <c r="AA43" s="219"/>
      <c r="AB43" s="252"/>
      <c r="AD43" s="252"/>
    </row>
    <row r="44" spans="1:34" ht="14.1" customHeight="1">
      <c r="A44" s="216"/>
      <c r="B44" s="221"/>
      <c r="C44" s="246"/>
      <c r="D44" s="220"/>
      <c r="E44" s="247"/>
      <c r="F44" s="224"/>
      <c r="G44" s="217"/>
      <c r="H44" s="218"/>
      <c r="I44" s="223"/>
      <c r="J44" s="216"/>
      <c r="K44" s="216"/>
      <c r="L44" s="216"/>
      <c r="M44" s="216"/>
      <c r="N44" s="216"/>
      <c r="O44" s="216"/>
      <c r="P44" s="216"/>
      <c r="Q44" s="216"/>
      <c r="T44" s="216"/>
      <c r="V44" s="251"/>
      <c r="W44" s="250"/>
      <c r="X44" s="250"/>
      <c r="Y44" s="250"/>
      <c r="Z44" s="250"/>
      <c r="AA44" s="251"/>
      <c r="AB44" s="250"/>
      <c r="AE44" s="250"/>
      <c r="AF44" s="250"/>
      <c r="AG44" s="250"/>
      <c r="AH44" s="250"/>
    </row>
    <row r="45" spans="1:34" ht="14.1" customHeight="1">
      <c r="A45" s="216"/>
      <c r="B45" s="221"/>
      <c r="C45" s="183"/>
      <c r="D45" s="245"/>
      <c r="E45" s="245"/>
      <c r="F45" s="224"/>
      <c r="G45" s="217"/>
      <c r="H45" s="216"/>
      <c r="I45" s="223"/>
      <c r="J45" s="216"/>
      <c r="K45" s="216"/>
      <c r="L45" s="216"/>
      <c r="M45" s="216"/>
      <c r="N45" s="216"/>
      <c r="O45" s="216"/>
      <c r="P45" s="216"/>
      <c r="Q45" s="216"/>
      <c r="T45" s="216"/>
      <c r="V45" s="251"/>
      <c r="W45" s="250"/>
      <c r="X45" s="250"/>
      <c r="Y45" s="250"/>
      <c r="Z45" s="250"/>
      <c r="AA45" s="251"/>
      <c r="AB45" s="250"/>
      <c r="AE45" s="250"/>
      <c r="AF45" s="250"/>
      <c r="AG45" s="250"/>
      <c r="AH45" s="250"/>
    </row>
    <row r="46" spans="1:34" ht="14.1" customHeight="1">
      <c r="A46" s="216"/>
      <c r="B46" s="221"/>
      <c r="C46" s="246"/>
      <c r="D46" s="245"/>
      <c r="E46" s="245"/>
      <c r="F46" s="224"/>
      <c r="G46" s="217"/>
      <c r="H46" s="217"/>
      <c r="I46" s="223"/>
      <c r="J46" s="216"/>
      <c r="K46" s="216"/>
      <c r="L46" s="216"/>
      <c r="M46" s="216"/>
      <c r="N46" s="216"/>
      <c r="O46" s="216"/>
      <c r="P46" s="216"/>
      <c r="Q46" s="216"/>
      <c r="T46" s="216"/>
      <c r="V46" s="251"/>
      <c r="W46" s="250"/>
      <c r="X46" s="250"/>
      <c r="Y46" s="250"/>
      <c r="Z46" s="250"/>
      <c r="AA46" s="251"/>
      <c r="AB46" s="250"/>
      <c r="AE46" s="250"/>
      <c r="AF46" s="250"/>
      <c r="AG46" s="250"/>
      <c r="AH46" s="250"/>
    </row>
    <row r="47" spans="1:34" ht="9.9499999999999993" customHeight="1">
      <c r="A47" s="216"/>
      <c r="B47" s="242"/>
      <c r="C47" s="216"/>
      <c r="D47" s="216"/>
      <c r="E47" s="216"/>
      <c r="F47" s="216"/>
      <c r="G47" s="216"/>
      <c r="H47" s="216"/>
      <c r="I47" s="216"/>
      <c r="J47" s="216"/>
      <c r="K47" s="216"/>
      <c r="L47" s="216"/>
      <c r="M47" s="216"/>
      <c r="N47" s="216"/>
      <c r="O47" s="216"/>
      <c r="P47" s="216"/>
      <c r="Q47" s="216"/>
      <c r="R47" s="216"/>
      <c r="S47" s="216"/>
      <c r="T47" s="216"/>
      <c r="V47" s="251"/>
      <c r="W47" s="250"/>
      <c r="X47" s="250"/>
      <c r="Y47" s="250"/>
      <c r="Z47" s="250"/>
      <c r="AB47" s="250"/>
      <c r="AE47" s="250"/>
      <c r="AF47" s="250"/>
      <c r="AG47" s="250"/>
      <c r="AH47" s="250"/>
    </row>
    <row r="48" spans="1:34" ht="9.9499999999999993" customHeight="1">
      <c r="A48" s="216"/>
      <c r="B48" s="242"/>
      <c r="C48" s="216"/>
      <c r="D48" s="216"/>
      <c r="E48" s="216"/>
      <c r="F48" s="216"/>
      <c r="G48" s="216"/>
      <c r="H48" s="216"/>
      <c r="I48" s="216"/>
      <c r="J48" s="216"/>
      <c r="K48" s="216"/>
      <c r="L48" s="216"/>
      <c r="M48" s="216"/>
      <c r="N48" s="216"/>
      <c r="O48" s="216"/>
      <c r="P48" s="216"/>
      <c r="Q48" s="216"/>
      <c r="R48" s="216"/>
      <c r="S48" s="216"/>
      <c r="T48" s="216"/>
      <c r="V48" s="251"/>
      <c r="W48" s="250"/>
      <c r="X48" s="250"/>
      <c r="Y48" s="250"/>
      <c r="Z48" s="250"/>
      <c r="AB48" s="250"/>
      <c r="AE48" s="250"/>
      <c r="AF48" s="250"/>
      <c r="AG48" s="250"/>
      <c r="AH48" s="250"/>
    </row>
    <row r="49" spans="1:34" ht="12" customHeight="1">
      <c r="A49" s="216"/>
      <c r="B49" s="242"/>
      <c r="C49" s="216"/>
      <c r="D49" s="216"/>
      <c r="E49" s="216"/>
      <c r="F49" s="216"/>
      <c r="G49" s="216"/>
      <c r="H49" s="216"/>
      <c r="I49" s="216"/>
      <c r="J49" s="216"/>
      <c r="K49" s="216"/>
      <c r="L49" s="216"/>
      <c r="M49" s="216"/>
      <c r="N49" s="216"/>
      <c r="O49" s="216"/>
      <c r="P49" s="216"/>
      <c r="Q49" s="216"/>
      <c r="R49" s="216"/>
      <c r="S49" s="216"/>
      <c r="T49" s="216"/>
      <c r="Z49" s="250"/>
      <c r="AB49" s="250"/>
      <c r="AE49" s="250"/>
      <c r="AF49" s="250"/>
      <c r="AG49" s="250"/>
      <c r="AH49" s="250"/>
    </row>
    <row r="50" spans="1:34" ht="9.9499999999999993" customHeight="1">
      <c r="A50" s="216"/>
      <c r="B50" s="242"/>
      <c r="C50" s="216"/>
      <c r="D50" s="216"/>
      <c r="E50" s="216"/>
      <c r="F50" s="216"/>
      <c r="G50" s="216"/>
      <c r="H50" s="216"/>
      <c r="I50" s="216"/>
      <c r="J50" s="216"/>
      <c r="K50" s="216"/>
      <c r="L50" s="216"/>
      <c r="M50" s="216"/>
      <c r="N50" s="216"/>
      <c r="O50" s="216"/>
      <c r="P50" s="216"/>
      <c r="Q50" s="216"/>
      <c r="R50" s="216"/>
      <c r="S50" s="216"/>
      <c r="T50" s="216"/>
      <c r="AB50" s="250"/>
      <c r="AE50" s="250"/>
      <c r="AF50" s="250"/>
      <c r="AG50" s="250"/>
      <c r="AH50" s="250"/>
    </row>
    <row r="51" spans="1:34" ht="9.9499999999999993" customHeight="1">
      <c r="A51" s="216"/>
      <c r="B51" s="216"/>
      <c r="C51" s="216"/>
      <c r="D51" s="216"/>
      <c r="E51" s="216"/>
      <c r="F51" s="216"/>
      <c r="G51" s="216"/>
      <c r="H51" s="216"/>
      <c r="I51" s="216"/>
      <c r="J51" s="216"/>
      <c r="K51" s="216"/>
      <c r="L51" s="216"/>
      <c r="M51" s="216"/>
      <c r="N51" s="216"/>
      <c r="O51" s="216"/>
      <c r="P51" s="216"/>
      <c r="Q51" s="216"/>
      <c r="R51" s="216"/>
      <c r="S51" s="216"/>
      <c r="T51" s="216"/>
      <c r="AA51" s="251"/>
    </row>
    <row r="52" spans="1:34" ht="9.9499999999999993" customHeight="1">
      <c r="A52" s="216"/>
      <c r="B52" s="216"/>
      <c r="C52" s="216"/>
      <c r="D52" s="216"/>
      <c r="E52" s="216"/>
      <c r="F52" s="216"/>
      <c r="G52" s="216"/>
      <c r="H52" s="216"/>
      <c r="I52" s="216"/>
      <c r="J52" s="216"/>
      <c r="K52" s="216"/>
      <c r="L52" s="216"/>
      <c r="M52" s="216"/>
      <c r="N52" s="216"/>
      <c r="O52" s="216"/>
      <c r="P52" s="216"/>
      <c r="Q52" s="216"/>
      <c r="R52" s="216"/>
      <c r="S52" s="216"/>
      <c r="T52" s="216"/>
      <c r="AA52" s="251"/>
    </row>
    <row r="53" spans="1:34" ht="9.9499999999999993" customHeight="1">
      <c r="A53" s="216"/>
      <c r="B53" s="216"/>
      <c r="C53" s="216"/>
      <c r="D53" s="216"/>
      <c r="E53" s="216"/>
      <c r="F53" s="216"/>
      <c r="G53" s="216"/>
      <c r="H53" s="216"/>
      <c r="I53" s="216"/>
      <c r="J53" s="216"/>
      <c r="K53" s="216"/>
      <c r="L53" s="216"/>
      <c r="M53" s="216"/>
      <c r="N53" s="216"/>
      <c r="O53" s="216"/>
      <c r="P53" s="216"/>
      <c r="Q53" s="216"/>
      <c r="R53" s="216"/>
      <c r="S53" s="216"/>
      <c r="T53" s="216"/>
    </row>
    <row r="54" spans="1:34" ht="12.75" customHeight="1">
      <c r="A54" s="216"/>
      <c r="B54" s="216"/>
      <c r="C54" s="216"/>
      <c r="D54" s="216"/>
      <c r="E54" s="216"/>
      <c r="F54" s="216"/>
      <c r="G54" s="216"/>
      <c r="H54" s="216"/>
      <c r="I54" s="216"/>
      <c r="J54" s="216"/>
      <c r="K54" s="216"/>
      <c r="L54" s="216"/>
      <c r="M54" s="216"/>
      <c r="N54" s="216"/>
      <c r="O54" s="216"/>
      <c r="P54" s="216"/>
      <c r="Q54" s="216"/>
      <c r="R54" s="216"/>
      <c r="S54" s="216"/>
      <c r="T54" s="216"/>
    </row>
    <row r="55" spans="1:34" ht="18.75" customHeight="1">
      <c r="A55" s="216"/>
      <c r="B55" s="216"/>
      <c r="C55" s="216"/>
      <c r="D55" s="216"/>
      <c r="E55" s="216"/>
      <c r="F55" s="216"/>
      <c r="G55" s="216"/>
      <c r="H55" s="216"/>
      <c r="I55" s="216"/>
      <c r="J55" s="216"/>
      <c r="K55" s="216"/>
      <c r="L55" s="216"/>
      <c r="M55" s="216"/>
      <c r="N55" s="216"/>
      <c r="O55" s="216"/>
      <c r="P55" s="216"/>
      <c r="Q55" s="216"/>
      <c r="R55" s="216"/>
      <c r="S55" s="216"/>
      <c r="T55" s="216"/>
    </row>
    <row r="56" spans="1:34" ht="12.75" customHeight="1">
      <c r="A56" s="216"/>
      <c r="B56" s="216"/>
      <c r="C56" s="216"/>
      <c r="D56" s="216"/>
      <c r="E56" s="216"/>
      <c r="F56" s="216"/>
      <c r="G56" s="216"/>
      <c r="H56" s="216"/>
      <c r="I56" s="216"/>
      <c r="J56" s="216"/>
      <c r="K56" s="216"/>
      <c r="L56" s="216"/>
      <c r="M56" s="216"/>
      <c r="N56" s="216"/>
      <c r="O56" s="216"/>
      <c r="P56" s="216"/>
      <c r="Q56" s="216"/>
      <c r="R56" s="216"/>
      <c r="S56" s="216"/>
      <c r="T56" s="216"/>
    </row>
  </sheetData>
  <mergeCells count="2">
    <mergeCell ref="A2:AA2"/>
    <mergeCell ref="C42:X42"/>
  </mergeCells>
  <hyperlinks>
    <hyperlink ref="AB2" location="INDICE!A12" display="INDICE"/>
  </hyperlinks>
  <printOptions horizontalCentered="1"/>
  <pageMargins left="0.51181102362204722" right="0.51181102362204722" top="1.1023622047244095" bottom="0.51181102362204722" header="0.11811023622047245" footer="0.23622047244094491"/>
  <pageSetup paperSize="9" scale="65" firstPageNumber="31" orientation="landscape" useFirstPageNumber="1" r:id="rId1"/>
  <headerFooter scaleWithDoc="0">
    <oddHeader>&amp;C&amp;G</oddHeader>
    <oddFooter>&amp;C&amp;12 31</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50"/>
  <sheetViews>
    <sheetView showGridLines="0" zoomScale="90" zoomScaleNormal="90" workbookViewId="0">
      <selection activeCell="A2" sqref="A2:AA2"/>
    </sheetView>
  </sheetViews>
  <sheetFormatPr baseColWidth="10" defaultRowHeight="11.25"/>
  <cols>
    <col min="1" max="1" width="10.42578125" style="249" customWidth="1"/>
    <col min="2" max="2" width="9.7109375" style="249" bestFit="1" customWidth="1"/>
    <col min="3" max="6" width="7.28515625" style="249" bestFit="1" customWidth="1"/>
    <col min="7" max="7" width="7.85546875" style="249" bestFit="1" customWidth="1"/>
    <col min="8" max="9" width="7.42578125" style="249" bestFit="1" customWidth="1"/>
    <col min="10" max="10" width="7.28515625" style="249" bestFit="1" customWidth="1"/>
    <col min="11" max="11" width="8.7109375" style="249" bestFit="1" customWidth="1"/>
    <col min="12" max="12" width="7.28515625" style="249" bestFit="1" customWidth="1"/>
    <col min="13" max="13" width="7.85546875" style="249" customWidth="1"/>
    <col min="14" max="15" width="7.28515625" style="249" bestFit="1" customWidth="1"/>
    <col min="16" max="16" width="8.7109375" style="249" bestFit="1" customWidth="1"/>
    <col min="17" max="17" width="7.28515625" style="249" bestFit="1" customWidth="1"/>
    <col min="18" max="18" width="8.7109375" style="249" bestFit="1" customWidth="1"/>
    <col min="19" max="19" width="7.42578125" style="249" bestFit="1" customWidth="1"/>
    <col min="20" max="20" width="7.5703125" style="249" customWidth="1"/>
    <col min="21" max="21" width="7.28515625" style="249" bestFit="1" customWidth="1"/>
    <col min="22" max="22" width="6.28515625" style="249" bestFit="1" customWidth="1"/>
    <col min="23" max="24" width="7.28515625" style="249" bestFit="1" customWidth="1"/>
    <col min="25" max="25" width="7.5703125" style="249" bestFit="1" customWidth="1"/>
    <col min="26" max="26" width="6.28515625" style="249" bestFit="1" customWidth="1"/>
    <col min="27" max="27" width="7.42578125" style="249" customWidth="1"/>
    <col min="28" max="28" width="8.7109375" style="249" customWidth="1"/>
    <col min="29" max="29" width="12.85546875" style="249" customWidth="1"/>
    <col min="30" max="30" width="11.42578125" style="249"/>
    <col min="31" max="31" width="9.85546875" style="249" customWidth="1"/>
    <col min="32" max="32" width="10.7109375" style="249" customWidth="1"/>
    <col min="33" max="35" width="8.7109375" style="249" customWidth="1"/>
    <col min="36" max="16384" width="11.42578125" style="249"/>
  </cols>
  <sheetData>
    <row r="2" spans="1:35" s="260" customFormat="1" ht="48" customHeight="1">
      <c r="A2" s="1051" t="s">
        <v>1545</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262" t="s">
        <v>577</v>
      </c>
    </row>
    <row r="3" spans="1:35" ht="10.5" customHeight="1">
      <c r="A3" s="244"/>
      <c r="B3" s="244"/>
      <c r="C3" s="244"/>
      <c r="D3" s="244"/>
      <c r="E3" s="244"/>
      <c r="F3" s="244"/>
      <c r="G3" s="244"/>
      <c r="H3" s="244"/>
      <c r="I3" s="244"/>
      <c r="J3" s="244"/>
      <c r="K3" s="244"/>
      <c r="L3" s="244"/>
      <c r="M3" s="244"/>
      <c r="N3" s="244"/>
      <c r="O3" s="244"/>
      <c r="P3" s="244"/>
      <c r="Q3" s="244"/>
      <c r="R3" s="243"/>
      <c r="S3" s="243"/>
      <c r="T3" s="243"/>
      <c r="U3" s="216"/>
      <c r="V3" s="216"/>
      <c r="W3" s="242"/>
      <c r="X3" s="242"/>
      <c r="Y3" s="242"/>
      <c r="Z3" s="216"/>
      <c r="AA3" s="216"/>
      <c r="AB3" s="259"/>
      <c r="AC3" s="259"/>
    </row>
    <row r="4" spans="1:35" ht="66" customHeight="1">
      <c r="A4" s="135"/>
      <c r="B4" s="464" t="s">
        <v>564</v>
      </c>
      <c r="C4" s="465" t="s">
        <v>369</v>
      </c>
      <c r="D4" s="465" t="s">
        <v>368</v>
      </c>
      <c r="E4" s="465" t="s">
        <v>367</v>
      </c>
      <c r="F4" s="465" t="s">
        <v>366</v>
      </c>
      <c r="G4" s="465" t="s">
        <v>365</v>
      </c>
      <c r="H4" s="464" t="s">
        <v>563</v>
      </c>
      <c r="I4" s="464" t="s">
        <v>571</v>
      </c>
      <c r="J4" s="465" t="s">
        <v>362</v>
      </c>
      <c r="K4" s="465" t="s">
        <v>361</v>
      </c>
      <c r="L4" s="464" t="s">
        <v>574</v>
      </c>
      <c r="M4" s="464" t="s">
        <v>1440</v>
      </c>
      <c r="N4" s="465" t="s">
        <v>104</v>
      </c>
      <c r="O4" s="464" t="s">
        <v>561</v>
      </c>
      <c r="P4" s="465" t="s">
        <v>356</v>
      </c>
      <c r="Q4" s="464" t="s">
        <v>560</v>
      </c>
      <c r="R4" s="465" t="s">
        <v>354</v>
      </c>
      <c r="S4" s="464" t="s">
        <v>623</v>
      </c>
      <c r="T4" s="464" t="s">
        <v>568</v>
      </c>
      <c r="U4" s="465" t="s">
        <v>33</v>
      </c>
      <c r="V4" s="464" t="s">
        <v>558</v>
      </c>
      <c r="W4" s="466" t="s">
        <v>557</v>
      </c>
      <c r="X4" s="467" t="s">
        <v>556</v>
      </c>
      <c r="Y4" s="468" t="s">
        <v>37</v>
      </c>
      <c r="Z4" s="467" t="s">
        <v>555</v>
      </c>
      <c r="AA4" s="464" t="s">
        <v>554</v>
      </c>
      <c r="AB4" s="253"/>
      <c r="AC4" s="252"/>
      <c r="AE4" s="252"/>
      <c r="AF4" s="250"/>
      <c r="AG4" s="250"/>
      <c r="AH4" s="250"/>
      <c r="AI4" s="250"/>
    </row>
    <row r="5" spans="1:35" ht="21.75" customHeight="1">
      <c r="A5" s="486" t="s">
        <v>704</v>
      </c>
      <c r="B5" s="488"/>
      <c r="C5" s="478"/>
      <c r="D5" s="478"/>
      <c r="E5" s="478"/>
      <c r="F5" s="478"/>
      <c r="G5" s="478"/>
      <c r="H5" s="478"/>
      <c r="I5" s="478"/>
      <c r="J5" s="478"/>
      <c r="K5" s="478"/>
      <c r="L5" s="478"/>
      <c r="M5" s="478"/>
      <c r="N5" s="478"/>
      <c r="O5" s="478"/>
      <c r="P5" s="478"/>
      <c r="Q5" s="478"/>
      <c r="R5" s="478"/>
      <c r="S5" s="478"/>
      <c r="T5" s="478"/>
      <c r="U5" s="478"/>
      <c r="V5" s="478"/>
      <c r="W5" s="478"/>
      <c r="X5" s="479"/>
      <c r="Y5" s="479"/>
      <c r="Z5" s="479"/>
      <c r="AA5" s="480"/>
      <c r="AB5" s="253"/>
      <c r="AC5" s="252"/>
      <c r="AE5" s="252"/>
      <c r="AF5" s="250"/>
      <c r="AG5" s="250"/>
      <c r="AH5" s="250"/>
      <c r="AI5" s="250"/>
    </row>
    <row r="6" spans="1:35" ht="24" customHeight="1">
      <c r="A6" s="892" t="s">
        <v>575</v>
      </c>
      <c r="B6" s="869">
        <v>18466</v>
      </c>
      <c r="C6" s="871">
        <v>837</v>
      </c>
      <c r="D6" s="871">
        <v>180</v>
      </c>
      <c r="E6" s="871">
        <v>316</v>
      </c>
      <c r="F6" s="871">
        <v>150</v>
      </c>
      <c r="G6" s="871">
        <v>311</v>
      </c>
      <c r="H6" s="871">
        <v>509</v>
      </c>
      <c r="I6" s="871">
        <v>373</v>
      </c>
      <c r="J6" s="871">
        <v>641</v>
      </c>
      <c r="K6" s="871">
        <v>4183</v>
      </c>
      <c r="L6" s="871">
        <v>473</v>
      </c>
      <c r="M6" s="871">
        <v>369</v>
      </c>
      <c r="N6" s="871">
        <v>696</v>
      </c>
      <c r="O6" s="871">
        <v>474</v>
      </c>
      <c r="P6" s="871">
        <v>5767</v>
      </c>
      <c r="Q6" s="871">
        <v>635</v>
      </c>
      <c r="R6" s="871">
        <v>1406</v>
      </c>
      <c r="S6" s="871">
        <v>279</v>
      </c>
      <c r="T6" s="871">
        <v>234</v>
      </c>
      <c r="U6" s="871">
        <v>127</v>
      </c>
      <c r="V6" s="871">
        <v>76</v>
      </c>
      <c r="W6" s="871">
        <v>118</v>
      </c>
      <c r="X6" s="871">
        <v>151</v>
      </c>
      <c r="Y6" s="871">
        <v>144</v>
      </c>
      <c r="Z6" s="869">
        <v>17</v>
      </c>
      <c r="AA6" s="884" t="s">
        <v>39</v>
      </c>
      <c r="AB6" s="253"/>
      <c r="AC6" s="252"/>
      <c r="AE6" s="252"/>
      <c r="AF6" s="250"/>
      <c r="AG6" s="250"/>
      <c r="AH6" s="250"/>
      <c r="AI6" s="250"/>
    </row>
    <row r="7" spans="1:35" ht="21.75" customHeight="1">
      <c r="A7" s="857" t="s">
        <v>553</v>
      </c>
      <c r="B7" s="873">
        <v>15774749</v>
      </c>
      <c r="C7" s="874">
        <v>781919</v>
      </c>
      <c r="D7" s="874">
        <v>197708</v>
      </c>
      <c r="E7" s="874">
        <v>249297</v>
      </c>
      <c r="F7" s="874">
        <v>176662</v>
      </c>
      <c r="G7" s="874">
        <v>444398</v>
      </c>
      <c r="H7" s="874">
        <v>491753</v>
      </c>
      <c r="I7" s="874">
        <v>432543</v>
      </c>
      <c r="J7" s="874">
        <v>484529</v>
      </c>
      <c r="K7" s="874">
        <v>2835373</v>
      </c>
      <c r="L7" s="874">
        <v>544090</v>
      </c>
      <c r="M7" s="874">
        <v>403063</v>
      </c>
      <c r="N7" s="874">
        <v>653400</v>
      </c>
      <c r="O7" s="874">
        <v>581010</v>
      </c>
      <c r="P7" s="874">
        <v>3963541</v>
      </c>
      <c r="Q7" s="874">
        <v>841767</v>
      </c>
      <c r="R7" s="874">
        <v>1467111</v>
      </c>
      <c r="S7" s="874">
        <v>342408</v>
      </c>
      <c r="T7" s="874">
        <v>166345</v>
      </c>
      <c r="U7" s="874">
        <v>114805</v>
      </c>
      <c r="V7" s="874">
        <v>94373</v>
      </c>
      <c r="W7" s="874">
        <v>102684</v>
      </c>
      <c r="X7" s="874">
        <v>195759</v>
      </c>
      <c r="Y7" s="874">
        <v>146058</v>
      </c>
      <c r="Z7" s="874">
        <v>28000</v>
      </c>
      <c r="AA7" s="875">
        <v>36153</v>
      </c>
      <c r="AB7" s="253"/>
      <c r="AC7" s="252"/>
      <c r="AE7" s="252"/>
      <c r="AF7" s="250"/>
      <c r="AG7" s="250"/>
      <c r="AH7" s="250"/>
      <c r="AI7" s="250"/>
    </row>
    <row r="8" spans="1:35" ht="21.75" customHeight="1">
      <c r="A8" s="487" t="s">
        <v>10</v>
      </c>
      <c r="B8" s="876">
        <f t="shared" ref="B8:Z8" si="0">B6/B7*10000</f>
        <v>11.706049966310083</v>
      </c>
      <c r="C8" s="876">
        <f t="shared" si="0"/>
        <v>10.704433579437255</v>
      </c>
      <c r="D8" s="876">
        <f t="shared" si="0"/>
        <v>9.104335686972707</v>
      </c>
      <c r="E8" s="876">
        <f t="shared" si="0"/>
        <v>12.675643910676822</v>
      </c>
      <c r="F8" s="876">
        <f t="shared" si="0"/>
        <v>8.4907903227632424</v>
      </c>
      <c r="G8" s="876">
        <f t="shared" si="0"/>
        <v>6.9982313151724354</v>
      </c>
      <c r="H8" s="876">
        <f t="shared" si="0"/>
        <v>10.350724855771089</v>
      </c>
      <c r="I8" s="876">
        <f t="shared" si="0"/>
        <v>8.6234200992733676</v>
      </c>
      <c r="J8" s="876">
        <f t="shared" si="0"/>
        <v>13.22934230974823</v>
      </c>
      <c r="K8" s="876">
        <f t="shared" si="0"/>
        <v>14.752909052882989</v>
      </c>
      <c r="L8" s="876">
        <f t="shared" si="0"/>
        <v>8.6934146924222091</v>
      </c>
      <c r="M8" s="876">
        <f t="shared" si="0"/>
        <v>9.1548963809627768</v>
      </c>
      <c r="N8" s="876">
        <f t="shared" si="0"/>
        <v>10.651974288337923</v>
      </c>
      <c r="O8" s="876">
        <f t="shared" si="0"/>
        <v>8.1582072597717765</v>
      </c>
      <c r="P8" s="876">
        <f t="shared" si="0"/>
        <v>14.55012071276669</v>
      </c>
      <c r="Q8" s="876">
        <f t="shared" si="0"/>
        <v>7.543655191994934</v>
      </c>
      <c r="R8" s="876">
        <f t="shared" si="0"/>
        <v>9.583460283509563</v>
      </c>
      <c r="S8" s="876">
        <f t="shared" si="0"/>
        <v>8.1481741080815873</v>
      </c>
      <c r="T8" s="876">
        <f t="shared" si="0"/>
        <v>14.067149598725539</v>
      </c>
      <c r="U8" s="876">
        <f t="shared" si="0"/>
        <v>11.062235965332519</v>
      </c>
      <c r="V8" s="876">
        <f t="shared" si="0"/>
        <v>8.0531507952486407</v>
      </c>
      <c r="W8" s="876">
        <f t="shared" si="0"/>
        <v>11.491566358926415</v>
      </c>
      <c r="X8" s="876">
        <f t="shared" si="0"/>
        <v>7.7135661706486029</v>
      </c>
      <c r="Y8" s="876">
        <f t="shared" si="0"/>
        <v>9.8590970710265768</v>
      </c>
      <c r="Z8" s="876">
        <f t="shared" si="0"/>
        <v>6.0714285714285712</v>
      </c>
      <c r="AA8" s="877" t="s">
        <v>39</v>
      </c>
      <c r="AB8" s="253"/>
      <c r="AC8" s="252"/>
      <c r="AE8" s="252"/>
      <c r="AF8" s="250"/>
      <c r="AG8" s="250"/>
      <c r="AH8" s="250"/>
      <c r="AI8" s="250"/>
    </row>
    <row r="9" spans="1:35" s="254" customFormat="1" ht="21.75" customHeight="1">
      <c r="A9" s="878" t="s">
        <v>705</v>
      </c>
      <c r="B9" s="879"/>
      <c r="C9" s="879"/>
      <c r="D9" s="879"/>
      <c r="E9" s="879"/>
      <c r="F9" s="879"/>
      <c r="G9" s="879"/>
      <c r="H9" s="879"/>
      <c r="I9" s="879"/>
      <c r="J9" s="879"/>
      <c r="K9" s="879"/>
      <c r="L9" s="879"/>
      <c r="M9" s="879"/>
      <c r="N9" s="879"/>
      <c r="O9" s="879"/>
      <c r="P9" s="879"/>
      <c r="Q9" s="879"/>
      <c r="R9" s="879"/>
      <c r="S9" s="879"/>
      <c r="T9" s="879"/>
      <c r="U9" s="879"/>
      <c r="V9" s="879"/>
      <c r="W9" s="879"/>
      <c r="X9" s="880"/>
      <c r="Y9" s="880"/>
      <c r="Z9" s="880"/>
      <c r="AA9" s="881"/>
      <c r="AB9" s="257"/>
      <c r="AC9" s="256"/>
      <c r="AE9" s="256"/>
      <c r="AF9" s="255"/>
      <c r="AG9" s="255"/>
      <c r="AH9" s="255"/>
      <c r="AI9" s="255"/>
    </row>
    <row r="10" spans="1:35" s="254" customFormat="1" ht="23.25" customHeight="1">
      <c r="A10" s="892" t="s">
        <v>575</v>
      </c>
      <c r="B10" s="869">
        <v>13623</v>
      </c>
      <c r="C10" s="871">
        <v>705</v>
      </c>
      <c r="D10" s="871">
        <v>164</v>
      </c>
      <c r="E10" s="871">
        <v>259</v>
      </c>
      <c r="F10" s="871">
        <v>148</v>
      </c>
      <c r="G10" s="871">
        <v>305</v>
      </c>
      <c r="H10" s="871">
        <v>385</v>
      </c>
      <c r="I10" s="871">
        <v>297</v>
      </c>
      <c r="J10" s="871">
        <v>559</v>
      </c>
      <c r="K10" s="870">
        <v>2873</v>
      </c>
      <c r="L10" s="871">
        <v>411</v>
      </c>
      <c r="M10" s="869">
        <v>258</v>
      </c>
      <c r="N10" s="871">
        <v>544</v>
      </c>
      <c r="O10" s="871">
        <v>350</v>
      </c>
      <c r="P10" s="870">
        <v>4095</v>
      </c>
      <c r="Q10" s="871">
        <v>442</v>
      </c>
      <c r="R10" s="871">
        <v>1035</v>
      </c>
      <c r="S10" s="869">
        <v>155</v>
      </c>
      <c r="T10" s="871">
        <v>184</v>
      </c>
      <c r="U10" s="871">
        <v>105</v>
      </c>
      <c r="V10" s="871">
        <v>103</v>
      </c>
      <c r="W10" s="871">
        <v>119</v>
      </c>
      <c r="X10" s="871">
        <v>76</v>
      </c>
      <c r="Y10" s="871">
        <v>40</v>
      </c>
      <c r="Z10" s="883">
        <v>11</v>
      </c>
      <c r="AA10" s="884" t="s">
        <v>39</v>
      </c>
      <c r="AB10" s="257"/>
      <c r="AC10" s="256"/>
      <c r="AE10" s="256"/>
      <c r="AF10" s="255"/>
      <c r="AG10" s="255"/>
      <c r="AH10" s="255"/>
      <c r="AI10" s="255"/>
    </row>
    <row r="11" spans="1:35" s="254" customFormat="1" ht="21.75" customHeight="1">
      <c r="A11" s="857" t="s">
        <v>553</v>
      </c>
      <c r="B11" s="873">
        <v>13551875</v>
      </c>
      <c r="C11" s="885">
        <v>667464</v>
      </c>
      <c r="D11" s="885">
        <v>182984</v>
      </c>
      <c r="E11" s="885">
        <v>223905</v>
      </c>
      <c r="F11" s="885">
        <v>164866</v>
      </c>
      <c r="G11" s="885">
        <v>386143</v>
      </c>
      <c r="H11" s="885">
        <v>441401</v>
      </c>
      <c r="I11" s="885">
        <v>378681</v>
      </c>
      <c r="J11" s="885">
        <v>439740</v>
      </c>
      <c r="K11" s="885">
        <v>2350432</v>
      </c>
      <c r="L11" s="885">
        <v>483475</v>
      </c>
      <c r="M11" s="886">
        <v>325087</v>
      </c>
      <c r="N11" s="885">
        <v>643628</v>
      </c>
      <c r="O11" s="885">
        <v>483431</v>
      </c>
      <c r="P11" s="885">
        <v>3403258</v>
      </c>
      <c r="Q11" s="885">
        <v>722579</v>
      </c>
      <c r="R11" s="885">
        <v>1303781</v>
      </c>
      <c r="S11" s="886">
        <v>268856</v>
      </c>
      <c r="T11" s="885">
        <v>131005</v>
      </c>
      <c r="U11" s="885">
        <v>90283</v>
      </c>
      <c r="V11" s="885">
        <v>71279</v>
      </c>
      <c r="W11" s="885">
        <v>85212</v>
      </c>
      <c r="X11" s="885">
        <v>148925</v>
      </c>
      <c r="Y11" s="885">
        <v>103725</v>
      </c>
      <c r="Z11" s="885">
        <v>21367</v>
      </c>
      <c r="AA11" s="887">
        <v>30368</v>
      </c>
      <c r="AB11" s="257"/>
      <c r="AC11" s="256"/>
      <c r="AE11" s="256"/>
      <c r="AF11" s="255"/>
      <c r="AG11" s="255"/>
      <c r="AH11" s="255"/>
      <c r="AI11" s="255"/>
    </row>
    <row r="12" spans="1:35" s="254" customFormat="1" ht="21.75" customHeight="1">
      <c r="A12" s="888" t="s">
        <v>10</v>
      </c>
      <c r="B12" s="889">
        <f t="shared" ref="B12:Z12" si="1">B10/B11*10000</f>
        <v>10.052483512429092</v>
      </c>
      <c r="C12" s="889">
        <f t="shared" si="1"/>
        <v>10.562367408579339</v>
      </c>
      <c r="D12" s="889">
        <f t="shared" si="1"/>
        <v>8.9625322432562413</v>
      </c>
      <c r="E12" s="889">
        <f t="shared" si="1"/>
        <v>11.567405819432349</v>
      </c>
      <c r="F12" s="889">
        <f t="shared" si="1"/>
        <v>8.9769873715623589</v>
      </c>
      <c r="G12" s="889">
        <f t="shared" si="1"/>
        <v>7.8986282284024307</v>
      </c>
      <c r="H12" s="889">
        <f t="shared" si="1"/>
        <v>8.7222276342826586</v>
      </c>
      <c r="I12" s="889">
        <f t="shared" si="1"/>
        <v>7.8430129845437184</v>
      </c>
      <c r="J12" s="889">
        <f t="shared" si="1"/>
        <v>12.712057124664573</v>
      </c>
      <c r="K12" s="889">
        <f t="shared" si="1"/>
        <v>12.223284911029122</v>
      </c>
      <c r="L12" s="889">
        <f t="shared" si="1"/>
        <v>8.5009566161642276</v>
      </c>
      <c r="M12" s="889">
        <f t="shared" si="1"/>
        <v>7.9363370420841193</v>
      </c>
      <c r="N12" s="889">
        <f t="shared" si="1"/>
        <v>8.4520872305120349</v>
      </c>
      <c r="O12" s="889">
        <f t="shared" si="1"/>
        <v>7.2399163479379682</v>
      </c>
      <c r="P12" s="889">
        <f t="shared" si="1"/>
        <v>12.03258759694387</v>
      </c>
      <c r="Q12" s="889">
        <f t="shared" si="1"/>
        <v>6.1169782127628949</v>
      </c>
      <c r="R12" s="889">
        <f t="shared" si="1"/>
        <v>7.9384497856618559</v>
      </c>
      <c r="S12" s="889">
        <f t="shared" si="1"/>
        <v>5.7651679709584309</v>
      </c>
      <c r="T12" s="889">
        <f t="shared" si="1"/>
        <v>14.045265447883668</v>
      </c>
      <c r="U12" s="889">
        <f t="shared" si="1"/>
        <v>11.630096474419325</v>
      </c>
      <c r="V12" s="889">
        <f t="shared" si="1"/>
        <v>14.450258842015179</v>
      </c>
      <c r="W12" s="889">
        <f t="shared" si="1"/>
        <v>13.965169224991786</v>
      </c>
      <c r="X12" s="889">
        <f t="shared" si="1"/>
        <v>5.1032398858485806</v>
      </c>
      <c r="Y12" s="889">
        <f t="shared" si="1"/>
        <v>3.8563509279344421</v>
      </c>
      <c r="Z12" s="889">
        <f t="shared" si="1"/>
        <v>5.1481256142649885</v>
      </c>
      <c r="AA12" s="890" t="s">
        <v>39</v>
      </c>
      <c r="AB12" s="257"/>
      <c r="AC12" s="256"/>
      <c r="AE12" s="256"/>
      <c r="AF12" s="255"/>
      <c r="AG12" s="255"/>
      <c r="AH12" s="255"/>
      <c r="AI12" s="255"/>
    </row>
    <row r="13" spans="1:35" s="254" customFormat="1" ht="4.5" customHeight="1">
      <c r="A13" s="241"/>
      <c r="B13" s="239"/>
      <c r="C13" s="239"/>
      <c r="D13" s="239"/>
      <c r="E13" s="239"/>
      <c r="F13" s="239"/>
      <c r="G13" s="239"/>
      <c r="H13" s="239"/>
      <c r="I13" s="239"/>
      <c r="J13" s="239"/>
      <c r="K13" s="239"/>
      <c r="L13" s="239"/>
      <c r="M13" s="258"/>
      <c r="N13" s="239"/>
      <c r="O13" s="239"/>
      <c r="P13" s="239"/>
      <c r="Q13" s="239"/>
      <c r="R13" s="239"/>
      <c r="S13" s="258"/>
      <c r="T13" s="239"/>
      <c r="U13" s="239"/>
      <c r="V13" s="239"/>
      <c r="W13" s="239"/>
      <c r="X13" s="239"/>
      <c r="Y13" s="239"/>
      <c r="Z13" s="239"/>
      <c r="AA13" s="239"/>
      <c r="AB13" s="257"/>
      <c r="AC13" s="256"/>
      <c r="AE13" s="256"/>
      <c r="AF13" s="255"/>
      <c r="AG13" s="255"/>
      <c r="AH13" s="255"/>
      <c r="AI13" s="255"/>
    </row>
    <row r="14" spans="1:35" s="254" customFormat="1" ht="10.5" customHeight="1">
      <c r="A14" s="268" t="s">
        <v>616</v>
      </c>
      <c r="B14" s="239"/>
      <c r="C14" s="239"/>
      <c r="D14" s="239"/>
      <c r="E14" s="239"/>
      <c r="F14" s="239"/>
      <c r="G14" s="239"/>
      <c r="H14" s="239"/>
      <c r="I14" s="239"/>
      <c r="J14" s="239"/>
      <c r="K14" s="239"/>
      <c r="L14" s="239"/>
      <c r="M14" s="258"/>
      <c r="N14" s="239"/>
      <c r="O14" s="239"/>
      <c r="P14" s="239"/>
      <c r="Q14" s="239"/>
      <c r="R14" s="239"/>
      <c r="S14" s="258"/>
      <c r="T14" s="239"/>
      <c r="U14" s="239"/>
      <c r="V14" s="239"/>
      <c r="W14" s="239"/>
      <c r="X14" s="239"/>
      <c r="Y14" s="239"/>
      <c r="Z14" s="239"/>
      <c r="AA14" s="239"/>
      <c r="AB14" s="257"/>
      <c r="AC14" s="256"/>
      <c r="AE14" s="256"/>
      <c r="AF14" s="255"/>
      <c r="AG14" s="255"/>
      <c r="AH14" s="255"/>
      <c r="AI14" s="255"/>
    </row>
    <row r="15" spans="1:35" ht="12" customHeight="1">
      <c r="A15" s="241" t="s">
        <v>624</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53"/>
      <c r="AC15" s="252"/>
      <c r="AE15" s="252"/>
      <c r="AF15" s="250"/>
      <c r="AG15" s="250"/>
      <c r="AH15" s="250"/>
      <c r="AI15" s="250"/>
    </row>
    <row r="16" spans="1:35" ht="14.25" customHeight="1">
      <c r="A16" s="241" t="s">
        <v>625</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53"/>
      <c r="AC16" s="252"/>
      <c r="AE16" s="252"/>
      <c r="AF16" s="250"/>
      <c r="AG16" s="250"/>
      <c r="AH16" s="250"/>
      <c r="AI16" s="250"/>
    </row>
    <row r="17" spans="1:35" ht="14.25" customHeight="1">
      <c r="A17" s="216"/>
      <c r="B17" s="242"/>
      <c r="C17" s="216"/>
      <c r="D17" s="216"/>
      <c r="E17" s="216"/>
      <c r="F17" s="216"/>
      <c r="G17" s="216"/>
      <c r="H17" s="216"/>
      <c r="I17" s="216"/>
      <c r="J17" s="216"/>
      <c r="K17" s="216"/>
      <c r="L17" s="216"/>
      <c r="M17" s="216"/>
      <c r="N17" s="216"/>
      <c r="O17" s="216"/>
      <c r="P17" s="216"/>
      <c r="Q17" s="216"/>
      <c r="R17" s="216"/>
      <c r="S17" s="216"/>
      <c r="T17" s="216"/>
      <c r="U17" s="216"/>
      <c r="V17" s="216"/>
      <c r="W17" s="222"/>
      <c r="X17" s="220"/>
      <c r="Y17" s="220"/>
      <c r="Z17" s="220"/>
      <c r="AA17" s="216"/>
      <c r="AB17" s="253"/>
      <c r="AC17" s="252"/>
      <c r="AE17" s="252"/>
      <c r="AF17" s="250"/>
      <c r="AG17" s="250"/>
      <c r="AH17" s="250"/>
      <c r="AI17" s="250"/>
    </row>
    <row r="18" spans="1:35" ht="19.5" customHeight="1">
      <c r="A18" s="216"/>
      <c r="B18" s="242"/>
      <c r="C18" s="216"/>
      <c r="D18" s="216"/>
      <c r="E18" s="216"/>
      <c r="F18" s="216"/>
      <c r="G18" s="216"/>
      <c r="H18" s="216"/>
      <c r="I18" s="216"/>
      <c r="J18" s="216"/>
      <c r="K18" s="216"/>
      <c r="L18" s="235"/>
      <c r="M18" s="235"/>
      <c r="N18" s="216"/>
      <c r="O18" s="216"/>
      <c r="P18" s="216"/>
      <c r="Q18" s="216"/>
      <c r="R18" s="216"/>
      <c r="S18" s="216"/>
      <c r="T18" s="216"/>
      <c r="U18" s="216"/>
      <c r="V18" s="219"/>
      <c r="W18" s="222"/>
      <c r="X18" s="220"/>
      <c r="Y18" s="220"/>
      <c r="Z18" s="220"/>
      <c r="AA18" s="216"/>
      <c r="AB18" s="253"/>
      <c r="AC18" s="252"/>
      <c r="AE18" s="252"/>
      <c r="AF18" s="250"/>
      <c r="AG18" s="250"/>
      <c r="AH18" s="250"/>
      <c r="AI18" s="250"/>
    </row>
    <row r="19" spans="1:35" ht="12.75" customHeight="1">
      <c r="A19" s="216"/>
      <c r="B19" s="230"/>
      <c r="C19" s="230"/>
      <c r="D19" s="230"/>
      <c r="E19" s="230"/>
      <c r="F19" s="230"/>
      <c r="G19" s="230"/>
      <c r="H19" s="230"/>
      <c r="I19" s="230"/>
      <c r="J19" s="216"/>
      <c r="K19" s="216"/>
      <c r="L19" s="216"/>
      <c r="M19" s="216"/>
      <c r="N19" s="216"/>
      <c r="O19" s="216"/>
      <c r="P19" s="216"/>
      <c r="Q19" s="216"/>
      <c r="R19" s="216"/>
      <c r="S19" s="216"/>
      <c r="T19" s="216"/>
      <c r="U19" s="216"/>
      <c r="V19" s="219"/>
      <c r="W19" s="222"/>
      <c r="X19" s="220"/>
      <c r="Y19" s="220"/>
      <c r="Z19" s="220"/>
      <c r="AA19" s="219"/>
      <c r="AB19" s="253"/>
      <c r="AC19" s="252"/>
      <c r="AE19" s="252"/>
      <c r="AF19" s="250"/>
      <c r="AG19" s="250"/>
      <c r="AH19" s="250"/>
      <c r="AI19" s="250"/>
    </row>
    <row r="20" spans="1:35" ht="14.1" customHeight="1">
      <c r="A20" s="216"/>
      <c r="B20" s="221"/>
      <c r="C20" s="182"/>
      <c r="D20" s="229"/>
      <c r="E20" s="227"/>
      <c r="F20" s="228"/>
      <c r="G20" s="227"/>
      <c r="H20" s="227"/>
      <c r="I20" s="226"/>
      <c r="J20" s="216"/>
      <c r="K20" s="216"/>
      <c r="L20" s="216"/>
      <c r="M20" s="216"/>
      <c r="N20" s="216"/>
      <c r="O20" s="216"/>
      <c r="P20" s="216"/>
      <c r="Q20" s="216"/>
      <c r="R20" s="216"/>
      <c r="S20" s="216"/>
      <c r="T20" s="216"/>
      <c r="U20" s="216"/>
      <c r="V20" s="219"/>
      <c r="W20" s="222"/>
      <c r="X20" s="220"/>
      <c r="Y20" s="220"/>
      <c r="Z20" s="220"/>
      <c r="AA20" s="219"/>
      <c r="AB20" s="253"/>
      <c r="AC20" s="252"/>
      <c r="AE20" s="252"/>
      <c r="AF20" s="250"/>
      <c r="AG20" s="250"/>
      <c r="AH20" s="250"/>
      <c r="AI20" s="250"/>
    </row>
    <row r="21" spans="1:35" ht="14.1" customHeight="1">
      <c r="A21" s="216"/>
      <c r="B21" s="221"/>
      <c r="C21" s="183"/>
      <c r="D21" s="220"/>
      <c r="E21" s="220"/>
      <c r="F21" s="224"/>
      <c r="G21" s="217"/>
      <c r="H21" s="218"/>
      <c r="I21" s="223"/>
      <c r="J21" s="216"/>
      <c r="K21" s="216"/>
      <c r="L21" s="216"/>
      <c r="M21" s="216"/>
      <c r="N21" s="216"/>
      <c r="O21" s="216"/>
      <c r="P21" s="216"/>
      <c r="Q21" s="216"/>
      <c r="R21" s="216"/>
      <c r="S21" s="216"/>
      <c r="T21" s="216"/>
      <c r="U21" s="216"/>
      <c r="V21" s="219"/>
      <c r="W21" s="222"/>
      <c r="X21" s="220"/>
      <c r="Y21" s="220"/>
      <c r="Z21" s="220"/>
      <c r="AA21" s="219"/>
      <c r="AB21" s="253"/>
      <c r="AC21" s="252"/>
      <c r="AE21" s="252"/>
      <c r="AF21" s="250"/>
      <c r="AG21" s="250"/>
      <c r="AH21" s="250"/>
      <c r="AI21" s="250"/>
    </row>
    <row r="22" spans="1:35" ht="14.1" customHeight="1">
      <c r="A22" s="216"/>
      <c r="B22" s="221"/>
      <c r="C22" s="183"/>
      <c r="D22" s="220"/>
      <c r="E22" s="220"/>
      <c r="F22" s="224"/>
      <c r="G22" s="217"/>
      <c r="H22" s="218"/>
      <c r="I22" s="223"/>
      <c r="J22" s="216"/>
      <c r="K22" s="216"/>
      <c r="L22" s="216"/>
      <c r="M22" s="216"/>
      <c r="N22" s="216"/>
      <c r="O22" s="216"/>
      <c r="P22" s="216"/>
      <c r="Q22" s="216"/>
      <c r="R22" s="216"/>
      <c r="S22" s="216"/>
      <c r="T22" s="216"/>
      <c r="U22" s="216"/>
      <c r="V22" s="219"/>
      <c r="W22" s="222"/>
      <c r="X22" s="220"/>
      <c r="Y22" s="220"/>
      <c r="Z22" s="220"/>
      <c r="AA22" s="219"/>
      <c r="AB22" s="253"/>
      <c r="AC22" s="252"/>
      <c r="AE22" s="252"/>
      <c r="AF22" s="250"/>
      <c r="AG22" s="250"/>
      <c r="AH22" s="250"/>
      <c r="AI22" s="250"/>
    </row>
    <row r="23" spans="1:35" ht="14.1" customHeight="1">
      <c r="A23" s="216"/>
      <c r="B23" s="221"/>
      <c r="C23" s="183"/>
      <c r="D23" s="220"/>
      <c r="E23" s="220"/>
      <c r="F23" s="224"/>
      <c r="G23" s="217"/>
      <c r="H23" s="218"/>
      <c r="I23" s="223"/>
      <c r="J23" s="216"/>
      <c r="K23" s="216"/>
      <c r="L23" s="216"/>
      <c r="M23" s="216"/>
      <c r="N23" s="216"/>
      <c r="O23" s="216"/>
      <c r="P23" s="216"/>
      <c r="Q23" s="216"/>
      <c r="R23" s="216"/>
      <c r="S23" s="216"/>
      <c r="T23" s="216"/>
      <c r="U23" s="216"/>
      <c r="V23" s="219"/>
      <c r="W23" s="222"/>
      <c r="X23" s="220"/>
      <c r="Y23" s="220"/>
      <c r="Z23" s="220"/>
      <c r="AA23" s="219"/>
      <c r="AB23" s="253"/>
      <c r="AC23" s="252"/>
      <c r="AE23" s="252"/>
      <c r="AF23" s="250"/>
      <c r="AG23" s="250"/>
      <c r="AH23" s="250"/>
      <c r="AI23" s="250"/>
    </row>
    <row r="24" spans="1:35" ht="14.1" customHeight="1">
      <c r="A24" s="216"/>
      <c r="B24" s="221"/>
      <c r="C24" s="183"/>
      <c r="D24" s="220"/>
      <c r="E24" s="220"/>
      <c r="F24" s="224"/>
      <c r="G24" s="217"/>
      <c r="H24" s="218"/>
      <c r="I24" s="223"/>
      <c r="J24" s="216"/>
      <c r="K24" s="216"/>
      <c r="L24" s="216"/>
      <c r="M24" s="216"/>
      <c r="N24" s="216"/>
      <c r="O24" s="216"/>
      <c r="P24" s="216"/>
      <c r="Q24" s="216"/>
      <c r="R24" s="216"/>
      <c r="S24" s="216"/>
      <c r="T24" s="216"/>
      <c r="U24" s="216"/>
      <c r="V24" s="219"/>
      <c r="W24" s="222"/>
      <c r="X24" s="220"/>
      <c r="Y24" s="220"/>
      <c r="Z24" s="220"/>
      <c r="AA24" s="219"/>
      <c r="AB24" s="253"/>
      <c r="AC24" s="252"/>
      <c r="AE24" s="252"/>
      <c r="AF24" s="250"/>
      <c r="AG24" s="250"/>
      <c r="AH24" s="250"/>
      <c r="AI24" s="250"/>
    </row>
    <row r="25" spans="1:35" ht="14.1" customHeight="1">
      <c r="A25" s="216"/>
      <c r="B25" s="221"/>
      <c r="C25" s="183"/>
      <c r="D25" s="220"/>
      <c r="E25" s="220"/>
      <c r="F25" s="224"/>
      <c r="G25" s="217"/>
      <c r="H25" s="218"/>
      <c r="I25" s="223"/>
      <c r="J25" s="216"/>
      <c r="K25" s="216"/>
      <c r="L25" s="216"/>
      <c r="M25" s="216"/>
      <c r="N25" s="216"/>
      <c r="O25" s="216"/>
      <c r="P25" s="216"/>
      <c r="Q25" s="216"/>
      <c r="R25" s="216"/>
      <c r="S25" s="216"/>
      <c r="T25" s="216"/>
      <c r="U25" s="216"/>
      <c r="V25" s="219"/>
      <c r="W25" s="222"/>
      <c r="X25" s="220"/>
      <c r="Y25" s="220"/>
      <c r="Z25" s="220"/>
      <c r="AA25" s="219"/>
      <c r="AB25" s="253"/>
      <c r="AC25" s="252"/>
      <c r="AE25" s="252"/>
      <c r="AF25" s="250"/>
      <c r="AG25" s="250"/>
      <c r="AH25" s="250"/>
      <c r="AI25" s="250"/>
    </row>
    <row r="26" spans="1:35" ht="14.1" customHeight="1">
      <c r="A26" s="216"/>
      <c r="B26" s="221"/>
      <c r="C26" s="183"/>
      <c r="D26" s="220"/>
      <c r="E26" s="220"/>
      <c r="F26" s="224"/>
      <c r="G26" s="217"/>
      <c r="H26" s="218"/>
      <c r="I26" s="223"/>
      <c r="J26" s="216"/>
      <c r="K26" s="216"/>
      <c r="L26" s="216"/>
      <c r="M26" s="216"/>
      <c r="N26" s="216"/>
      <c r="O26" s="216"/>
      <c r="P26" s="216"/>
      <c r="Q26" s="216"/>
      <c r="R26" s="216"/>
      <c r="S26" s="216"/>
      <c r="T26" s="216"/>
      <c r="U26" s="216"/>
      <c r="V26" s="219"/>
      <c r="W26" s="222"/>
      <c r="X26" s="220"/>
      <c r="Y26" s="220"/>
      <c r="Z26" s="220"/>
      <c r="AA26" s="219"/>
      <c r="AB26" s="253"/>
      <c r="AC26" s="252"/>
      <c r="AE26" s="252"/>
      <c r="AF26" s="250"/>
      <c r="AG26" s="250"/>
      <c r="AH26" s="250"/>
      <c r="AI26" s="250"/>
    </row>
    <row r="27" spans="1:35" ht="14.1" customHeight="1">
      <c r="A27" s="216"/>
      <c r="B27" s="221"/>
      <c r="C27" s="183"/>
      <c r="D27" s="220"/>
      <c r="E27" s="220"/>
      <c r="F27" s="224"/>
      <c r="G27" s="217"/>
      <c r="H27" s="218"/>
      <c r="I27" s="223"/>
      <c r="J27" s="216"/>
      <c r="K27" s="216"/>
      <c r="L27" s="216"/>
      <c r="M27" s="216"/>
      <c r="N27" s="216"/>
      <c r="O27" s="216"/>
      <c r="P27" s="216"/>
      <c r="Q27" s="216"/>
      <c r="R27" s="216"/>
      <c r="S27" s="216"/>
      <c r="T27" s="216"/>
      <c r="U27" s="216"/>
      <c r="V27" s="219"/>
      <c r="W27" s="222"/>
      <c r="X27" s="220"/>
      <c r="Y27" s="220"/>
      <c r="Z27" s="220"/>
      <c r="AA27" s="219"/>
      <c r="AB27" s="253"/>
      <c r="AC27" s="252"/>
      <c r="AE27" s="252"/>
      <c r="AF27" s="250"/>
      <c r="AG27" s="250"/>
      <c r="AH27" s="250"/>
      <c r="AI27" s="250"/>
    </row>
    <row r="28" spans="1:35" ht="14.1" customHeight="1">
      <c r="A28" s="216"/>
      <c r="B28" s="221"/>
      <c r="C28" s="183"/>
      <c r="D28" s="220"/>
      <c r="E28" s="220"/>
      <c r="F28" s="224"/>
      <c r="G28" s="217"/>
      <c r="H28" s="218"/>
      <c r="I28" s="223"/>
      <c r="J28" s="216"/>
      <c r="K28" s="216"/>
      <c r="L28" s="216"/>
      <c r="M28" s="216"/>
      <c r="N28" s="216"/>
      <c r="O28" s="216"/>
      <c r="P28" s="216"/>
      <c r="Q28" s="216"/>
      <c r="R28" s="216"/>
      <c r="S28" s="216"/>
      <c r="T28" s="216"/>
      <c r="U28" s="216"/>
      <c r="V28" s="219"/>
      <c r="W28" s="222"/>
      <c r="X28" s="220"/>
      <c r="Y28" s="220"/>
      <c r="Z28" s="220"/>
      <c r="AA28" s="219"/>
      <c r="AB28" s="253"/>
      <c r="AC28" s="252"/>
      <c r="AE28" s="252"/>
      <c r="AF28" s="250"/>
      <c r="AG28" s="250"/>
      <c r="AH28" s="250"/>
      <c r="AI28" s="250"/>
    </row>
    <row r="29" spans="1:35" ht="14.1" customHeight="1">
      <c r="A29" s="216"/>
      <c r="B29" s="221"/>
      <c r="C29" s="183"/>
      <c r="D29" s="220"/>
      <c r="E29" s="220"/>
      <c r="F29" s="224"/>
      <c r="G29" s="217"/>
      <c r="H29" s="218"/>
      <c r="I29" s="223"/>
      <c r="J29" s="216"/>
      <c r="K29" s="216"/>
      <c r="L29" s="216"/>
      <c r="M29" s="216"/>
      <c r="N29" s="216"/>
      <c r="O29" s="216"/>
      <c r="P29" s="216"/>
      <c r="Q29" s="216"/>
      <c r="R29" s="216"/>
      <c r="S29" s="216"/>
      <c r="T29" s="216"/>
      <c r="U29" s="216"/>
      <c r="V29" s="219"/>
      <c r="W29" s="222"/>
      <c r="X29" s="220"/>
      <c r="Y29" s="220"/>
      <c r="Z29" s="220"/>
      <c r="AA29" s="219"/>
      <c r="AB29" s="253"/>
      <c r="AC29" s="252"/>
      <c r="AE29" s="252"/>
      <c r="AF29" s="250"/>
      <c r="AG29" s="250"/>
      <c r="AH29" s="250"/>
      <c r="AI29" s="250"/>
    </row>
    <row r="30" spans="1:35" ht="14.1" customHeight="1">
      <c r="A30" s="216"/>
      <c r="B30" s="221"/>
      <c r="C30" s="183"/>
      <c r="D30" s="220"/>
      <c r="E30" s="220"/>
      <c r="F30" s="224"/>
      <c r="G30" s="217"/>
      <c r="H30" s="216"/>
      <c r="I30" s="223"/>
      <c r="J30" s="216"/>
      <c r="K30" s="216"/>
      <c r="L30" s="216"/>
      <c r="M30" s="216"/>
      <c r="N30" s="216"/>
      <c r="O30" s="216"/>
      <c r="P30" s="216"/>
      <c r="Q30" s="216"/>
      <c r="R30" s="216"/>
      <c r="S30" s="216"/>
      <c r="T30" s="216"/>
      <c r="U30" s="216"/>
      <c r="V30" s="219"/>
      <c r="W30" s="222"/>
      <c r="X30" s="220"/>
      <c r="Y30" s="220"/>
      <c r="Z30" s="220"/>
      <c r="AA30" s="219"/>
      <c r="AB30" s="253"/>
      <c r="AC30" s="252"/>
      <c r="AE30" s="252"/>
      <c r="AF30" s="250"/>
      <c r="AG30" s="250"/>
      <c r="AH30" s="250"/>
      <c r="AI30" s="250"/>
    </row>
    <row r="31" spans="1:35" ht="14.1" customHeight="1">
      <c r="A31" s="216"/>
      <c r="B31" s="221"/>
      <c r="C31" s="183"/>
      <c r="D31" s="220"/>
      <c r="E31" s="220"/>
      <c r="F31" s="224"/>
      <c r="G31" s="217"/>
      <c r="H31" s="216"/>
      <c r="I31" s="223"/>
      <c r="J31" s="216"/>
      <c r="K31" s="216"/>
      <c r="L31" s="216"/>
      <c r="M31" s="216"/>
      <c r="N31" s="216"/>
      <c r="O31" s="216"/>
      <c r="P31" s="216"/>
      <c r="Q31" s="216"/>
      <c r="R31" s="216"/>
      <c r="S31" s="216"/>
      <c r="T31" s="216"/>
      <c r="U31" s="216"/>
      <c r="V31" s="219"/>
      <c r="W31" s="222"/>
      <c r="X31" s="220"/>
      <c r="Y31" s="220"/>
      <c r="Z31" s="220"/>
      <c r="AA31" s="219"/>
      <c r="AB31" s="253"/>
      <c r="AC31" s="252"/>
      <c r="AE31" s="252"/>
      <c r="AF31" s="250"/>
      <c r="AG31" s="250"/>
      <c r="AH31" s="250"/>
      <c r="AI31" s="250"/>
    </row>
    <row r="32" spans="1:35" ht="14.1" customHeight="1">
      <c r="A32" s="216"/>
      <c r="B32" s="221"/>
      <c r="C32" s="183"/>
      <c r="D32" s="220"/>
      <c r="E32" s="220"/>
      <c r="F32" s="224"/>
      <c r="G32" s="217"/>
      <c r="H32" s="216"/>
      <c r="I32" s="223"/>
      <c r="J32" s="216"/>
      <c r="K32" s="216"/>
      <c r="L32" s="216"/>
      <c r="M32" s="216"/>
      <c r="N32" s="216"/>
      <c r="O32" s="216"/>
      <c r="P32" s="216"/>
      <c r="Q32" s="216"/>
      <c r="R32" s="216"/>
      <c r="S32" s="216"/>
      <c r="T32" s="216"/>
      <c r="U32" s="216"/>
      <c r="V32" s="219"/>
      <c r="W32" s="222"/>
      <c r="X32" s="220"/>
      <c r="Y32" s="220"/>
      <c r="Z32" s="220"/>
      <c r="AA32" s="219"/>
      <c r="AB32" s="253"/>
      <c r="AC32" s="252"/>
      <c r="AE32" s="252"/>
      <c r="AF32" s="250"/>
      <c r="AG32" s="250"/>
      <c r="AH32" s="250"/>
      <c r="AI32" s="250"/>
    </row>
    <row r="33" spans="1:35" ht="14.1" customHeight="1">
      <c r="A33" s="216"/>
      <c r="B33" s="221"/>
      <c r="C33" s="183"/>
      <c r="D33" s="220"/>
      <c r="E33" s="220"/>
      <c r="F33" s="224"/>
      <c r="G33" s="217"/>
      <c r="H33" s="218"/>
      <c r="I33" s="223"/>
      <c r="J33" s="216"/>
      <c r="K33" s="216"/>
      <c r="L33" s="216"/>
      <c r="M33" s="216"/>
      <c r="N33" s="216"/>
      <c r="O33" s="216"/>
      <c r="P33" s="216"/>
      <c r="Q33" s="216"/>
      <c r="R33" s="216"/>
      <c r="S33" s="216"/>
      <c r="T33" s="216"/>
      <c r="U33" s="216"/>
      <c r="V33" s="219"/>
      <c r="W33" s="222"/>
      <c r="X33" s="220"/>
      <c r="Y33" s="220"/>
      <c r="Z33" s="220"/>
      <c r="AA33" s="219"/>
      <c r="AB33" s="253"/>
      <c r="AC33" s="252"/>
      <c r="AE33" s="252"/>
      <c r="AF33" s="250"/>
      <c r="AG33" s="250"/>
      <c r="AH33" s="250"/>
      <c r="AI33" s="250"/>
    </row>
    <row r="34" spans="1:35" ht="14.1" customHeight="1">
      <c r="A34" s="216"/>
      <c r="B34" s="221"/>
      <c r="C34" s="183"/>
      <c r="D34" s="220"/>
      <c r="E34" s="220"/>
      <c r="F34" s="224"/>
      <c r="G34" s="217"/>
      <c r="H34" s="218"/>
      <c r="I34" s="223"/>
      <c r="J34" s="216"/>
      <c r="K34" s="216"/>
      <c r="L34" s="216"/>
      <c r="M34" s="216"/>
      <c r="N34" s="216"/>
      <c r="O34" s="216"/>
      <c r="P34" s="216"/>
      <c r="Q34" s="216"/>
      <c r="R34" s="216"/>
      <c r="S34" s="216"/>
      <c r="T34" s="216"/>
      <c r="U34" s="216"/>
      <c r="V34" s="219"/>
      <c r="W34" s="222"/>
      <c r="X34" s="220"/>
      <c r="Y34" s="220"/>
      <c r="Z34" s="220"/>
      <c r="AA34" s="219"/>
      <c r="AB34" s="253"/>
      <c r="AC34" s="252"/>
      <c r="AE34" s="252"/>
      <c r="AF34" s="250"/>
      <c r="AG34" s="250"/>
      <c r="AH34" s="250"/>
      <c r="AI34" s="250"/>
    </row>
    <row r="35" spans="1:35" ht="14.1" customHeight="1">
      <c r="A35" s="216"/>
      <c r="B35" s="221"/>
      <c r="C35" s="183"/>
      <c r="D35" s="220"/>
      <c r="E35" s="220"/>
      <c r="F35" s="224"/>
      <c r="G35" s="217"/>
      <c r="H35" s="218"/>
      <c r="I35" s="223"/>
      <c r="J35" s="216"/>
      <c r="K35" s="216"/>
      <c r="L35" s="216"/>
      <c r="M35" s="216"/>
      <c r="N35" s="216"/>
      <c r="O35" s="216"/>
      <c r="P35" s="216"/>
      <c r="Q35" s="216"/>
      <c r="R35" s="216"/>
      <c r="S35" s="216"/>
      <c r="T35" s="216"/>
      <c r="U35" s="216"/>
      <c r="V35" s="219"/>
      <c r="W35" s="222"/>
      <c r="X35" s="216"/>
      <c r="Y35" s="216"/>
      <c r="Z35" s="216"/>
      <c r="AA35" s="219"/>
      <c r="AB35" s="253"/>
      <c r="AC35" s="252"/>
      <c r="AE35" s="252"/>
      <c r="AF35" s="250"/>
      <c r="AG35" s="250"/>
      <c r="AH35" s="250"/>
      <c r="AI35" s="250"/>
    </row>
    <row r="36" spans="1:35" ht="21" customHeight="1">
      <c r="A36" s="216"/>
      <c r="B36" s="221"/>
      <c r="C36" s="183"/>
      <c r="D36" s="220"/>
      <c r="E36" s="220"/>
      <c r="F36" s="224"/>
      <c r="G36" s="217"/>
      <c r="H36" s="218"/>
      <c r="I36" s="223"/>
      <c r="J36" s="216"/>
      <c r="K36" s="216"/>
      <c r="L36" s="216"/>
      <c r="M36" s="216"/>
      <c r="N36" s="216"/>
      <c r="O36" s="216"/>
      <c r="P36" s="216"/>
      <c r="Q36" s="216"/>
      <c r="R36" s="216"/>
      <c r="S36" s="216"/>
      <c r="T36" s="216"/>
      <c r="U36" s="216"/>
      <c r="V36" s="219"/>
      <c r="W36" s="225"/>
      <c r="X36" s="225"/>
      <c r="Y36" s="225"/>
      <c r="Z36" s="225"/>
      <c r="AA36" s="219"/>
    </row>
    <row r="37" spans="1:35" ht="14.1" customHeight="1">
      <c r="A37" s="216"/>
      <c r="B37" s="221"/>
      <c r="C37" s="246"/>
      <c r="D37" s="220"/>
      <c r="E37" s="247"/>
      <c r="F37" s="224"/>
      <c r="G37" s="217"/>
      <c r="H37" s="218"/>
      <c r="I37" s="223"/>
      <c r="J37" s="216"/>
      <c r="K37" s="216"/>
      <c r="L37" s="216"/>
      <c r="M37" s="216"/>
      <c r="N37" s="216"/>
      <c r="O37" s="216"/>
      <c r="P37" s="216"/>
      <c r="Q37" s="216"/>
      <c r="T37" s="216"/>
      <c r="V37" s="251"/>
      <c r="W37" s="250"/>
      <c r="X37" s="250"/>
      <c r="Y37" s="250"/>
      <c r="Z37" s="250"/>
      <c r="AA37" s="251"/>
      <c r="AC37" s="250"/>
      <c r="AF37" s="250"/>
      <c r="AG37" s="250"/>
      <c r="AH37" s="250"/>
      <c r="AI37" s="250"/>
    </row>
    <row r="38" spans="1:35" ht="14.1" customHeight="1">
      <c r="A38" s="216"/>
      <c r="B38" s="221"/>
      <c r="C38" s="246"/>
      <c r="D38" s="220"/>
      <c r="E38" s="247"/>
      <c r="F38" s="224"/>
      <c r="G38" s="217"/>
      <c r="H38" s="218"/>
      <c r="I38" s="223"/>
      <c r="J38" s="216"/>
      <c r="K38" s="216"/>
      <c r="L38" s="216"/>
      <c r="M38" s="216"/>
      <c r="N38" s="216"/>
      <c r="O38" s="216"/>
      <c r="P38" s="216"/>
      <c r="Q38" s="216"/>
      <c r="T38" s="216"/>
      <c r="V38" s="251"/>
      <c r="W38" s="250"/>
      <c r="X38" s="250"/>
      <c r="Y38" s="250"/>
      <c r="Z38" s="250"/>
      <c r="AA38" s="251"/>
      <c r="AC38" s="250"/>
      <c r="AF38" s="250"/>
      <c r="AG38" s="250"/>
      <c r="AH38" s="250"/>
      <c r="AI38" s="250"/>
    </row>
    <row r="39" spans="1:35" ht="47.25" hidden="1" customHeight="1">
      <c r="A39" s="216"/>
      <c r="B39" s="221"/>
      <c r="C39" s="1057" t="s">
        <v>597</v>
      </c>
      <c r="D39" s="1057"/>
      <c r="E39" s="1057"/>
      <c r="F39" s="1057"/>
      <c r="G39" s="1057"/>
      <c r="H39" s="1057"/>
      <c r="I39" s="1057"/>
      <c r="J39" s="1057"/>
      <c r="K39" s="1057"/>
      <c r="L39" s="1057"/>
      <c r="M39" s="1057"/>
      <c r="N39" s="1057"/>
      <c r="O39" s="1057"/>
      <c r="P39" s="1057"/>
      <c r="Q39" s="1057"/>
      <c r="R39" s="1057"/>
      <c r="S39" s="1057"/>
      <c r="T39" s="1057"/>
      <c r="U39" s="1057"/>
      <c r="V39" s="1057"/>
      <c r="W39" s="1057"/>
      <c r="X39" s="1057"/>
      <c r="Y39" s="250"/>
      <c r="Z39" s="250"/>
      <c r="AA39" s="251"/>
      <c r="AC39" s="250"/>
      <c r="AF39" s="250"/>
      <c r="AG39" s="250"/>
      <c r="AH39" s="250"/>
      <c r="AI39" s="250"/>
    </row>
    <row r="40" spans="1:35" ht="14.1" customHeight="1">
      <c r="A40" s="216"/>
      <c r="B40" s="221"/>
      <c r="C40" s="246"/>
      <c r="D40" s="245"/>
      <c r="E40" s="245"/>
      <c r="F40" s="224"/>
      <c r="G40" s="217"/>
      <c r="H40" s="217"/>
      <c r="I40" s="223"/>
      <c r="J40" s="216"/>
      <c r="K40" s="216"/>
      <c r="L40" s="216"/>
      <c r="M40" s="216"/>
      <c r="N40" s="216"/>
      <c r="O40" s="216"/>
      <c r="P40" s="216"/>
      <c r="Q40" s="216"/>
      <c r="T40" s="216"/>
      <c r="V40" s="251"/>
      <c r="W40" s="250"/>
      <c r="X40" s="250"/>
      <c r="Y40" s="250"/>
      <c r="Z40" s="250"/>
      <c r="AA40" s="251"/>
      <c r="AC40" s="250"/>
      <c r="AF40" s="250"/>
      <c r="AG40" s="250"/>
      <c r="AH40" s="250"/>
      <c r="AI40" s="250"/>
    </row>
    <row r="41" spans="1:35" ht="9.9499999999999993" customHeight="1">
      <c r="A41" s="216"/>
      <c r="B41" s="242"/>
      <c r="C41" s="216"/>
      <c r="D41" s="216"/>
      <c r="E41" s="216"/>
      <c r="F41" s="216"/>
      <c r="G41" s="216"/>
      <c r="H41" s="216"/>
      <c r="I41" s="216"/>
      <c r="J41" s="216"/>
      <c r="K41" s="216"/>
      <c r="L41" s="216"/>
      <c r="M41" s="216"/>
      <c r="N41" s="216"/>
      <c r="O41" s="216"/>
      <c r="P41" s="216"/>
      <c r="Q41" s="216"/>
      <c r="R41" s="216"/>
      <c r="S41" s="216"/>
      <c r="T41" s="216"/>
      <c r="V41" s="251"/>
      <c r="W41" s="250"/>
      <c r="X41" s="250"/>
      <c r="Y41" s="250"/>
      <c r="Z41" s="250"/>
      <c r="AB41" s="250"/>
      <c r="AC41" s="250"/>
      <c r="AF41" s="250"/>
      <c r="AG41" s="250"/>
      <c r="AH41" s="250"/>
      <c r="AI41" s="250"/>
    </row>
    <row r="42" spans="1:35" ht="9.9499999999999993" customHeight="1">
      <c r="A42" s="216"/>
      <c r="B42" s="242"/>
      <c r="C42" s="216"/>
      <c r="D42" s="216"/>
      <c r="E42" s="216"/>
      <c r="F42" s="216"/>
      <c r="G42" s="216"/>
      <c r="H42" s="216"/>
      <c r="I42" s="216"/>
      <c r="J42" s="216"/>
      <c r="K42" s="216"/>
      <c r="L42" s="216"/>
      <c r="M42" s="216"/>
      <c r="N42" s="216"/>
      <c r="O42" s="216"/>
      <c r="P42" s="216"/>
      <c r="Q42" s="216"/>
      <c r="R42" s="216"/>
      <c r="S42" s="216"/>
      <c r="T42" s="216"/>
      <c r="V42" s="251"/>
      <c r="W42" s="250"/>
      <c r="X42" s="250"/>
      <c r="Y42" s="250"/>
      <c r="Z42" s="250"/>
      <c r="AB42" s="250"/>
      <c r="AC42" s="250"/>
      <c r="AF42" s="250"/>
      <c r="AG42" s="250"/>
      <c r="AH42" s="250"/>
      <c r="AI42" s="250"/>
    </row>
    <row r="43" spans="1:35" ht="12" customHeight="1">
      <c r="A43" s="216"/>
      <c r="B43" s="242"/>
      <c r="C43" s="216"/>
      <c r="D43" s="216"/>
      <c r="E43" s="216"/>
      <c r="F43" s="216"/>
      <c r="G43" s="216"/>
      <c r="H43" s="216"/>
      <c r="I43" s="216"/>
      <c r="J43" s="216"/>
      <c r="K43" s="216"/>
      <c r="L43" s="216"/>
      <c r="M43" s="216"/>
      <c r="N43" s="216"/>
      <c r="O43" s="216"/>
      <c r="P43" s="216"/>
      <c r="Q43" s="216"/>
      <c r="R43" s="216"/>
      <c r="S43" s="216"/>
      <c r="T43" s="216"/>
      <c r="Z43" s="250"/>
      <c r="AB43" s="250"/>
      <c r="AC43" s="250"/>
      <c r="AF43" s="250"/>
      <c r="AG43" s="250"/>
      <c r="AH43" s="250"/>
      <c r="AI43" s="250"/>
    </row>
    <row r="44" spans="1:35" ht="9.9499999999999993" customHeight="1">
      <c r="A44" s="216"/>
      <c r="B44" s="242"/>
      <c r="C44" s="216"/>
      <c r="D44" s="216"/>
      <c r="E44" s="216"/>
      <c r="F44" s="216"/>
      <c r="G44" s="216"/>
      <c r="H44" s="216"/>
      <c r="I44" s="216"/>
      <c r="J44" s="216"/>
      <c r="K44" s="216"/>
      <c r="L44" s="216"/>
      <c r="M44" s="216"/>
      <c r="N44" s="216"/>
      <c r="O44" s="216"/>
      <c r="P44" s="216"/>
      <c r="Q44" s="216"/>
      <c r="R44" s="216"/>
      <c r="S44" s="216"/>
      <c r="T44" s="216"/>
      <c r="AB44" s="250"/>
      <c r="AC44" s="250"/>
      <c r="AF44" s="250"/>
      <c r="AG44" s="250"/>
      <c r="AH44" s="250"/>
      <c r="AI44" s="250"/>
    </row>
    <row r="45" spans="1:35" ht="9.9499999999999993" customHeight="1">
      <c r="A45" s="216"/>
      <c r="B45" s="216"/>
      <c r="C45" s="216"/>
      <c r="D45" s="216"/>
      <c r="E45" s="216"/>
      <c r="F45" s="216"/>
      <c r="G45" s="216"/>
      <c r="H45" s="216"/>
      <c r="I45" s="216"/>
      <c r="J45" s="216"/>
      <c r="K45" s="216"/>
      <c r="L45" s="216"/>
      <c r="M45" s="216"/>
      <c r="N45" s="216"/>
      <c r="O45" s="216"/>
      <c r="P45" s="216"/>
      <c r="Q45" s="216"/>
      <c r="R45" s="216"/>
      <c r="S45" s="216"/>
      <c r="T45" s="216"/>
      <c r="AA45" s="251"/>
      <c r="AB45" s="250"/>
    </row>
    <row r="46" spans="1:35" ht="9.9499999999999993" customHeight="1">
      <c r="A46" s="216"/>
      <c r="B46" s="216"/>
      <c r="C46" s="216"/>
      <c r="D46" s="216"/>
      <c r="E46" s="216"/>
      <c r="F46" s="216"/>
      <c r="G46" s="216"/>
      <c r="H46" s="216"/>
      <c r="I46" s="216"/>
      <c r="J46" s="216"/>
      <c r="K46" s="216"/>
      <c r="L46" s="216"/>
      <c r="M46" s="216"/>
      <c r="N46" s="216"/>
      <c r="O46" s="216"/>
      <c r="P46" s="216"/>
      <c r="Q46" s="216"/>
      <c r="R46" s="216"/>
      <c r="S46" s="216"/>
      <c r="T46" s="216"/>
      <c r="AA46" s="251"/>
      <c r="AB46" s="250"/>
    </row>
    <row r="47" spans="1:35" ht="9.9499999999999993" customHeight="1">
      <c r="A47" s="216"/>
      <c r="B47" s="216"/>
      <c r="C47" s="216"/>
      <c r="D47" s="216"/>
      <c r="E47" s="216"/>
      <c r="F47" s="216"/>
      <c r="G47" s="216"/>
      <c r="H47" s="216"/>
      <c r="I47" s="216"/>
      <c r="J47" s="216"/>
      <c r="K47" s="216"/>
      <c r="L47" s="216"/>
      <c r="M47" s="216"/>
      <c r="N47" s="216"/>
      <c r="O47" s="216"/>
      <c r="P47" s="216"/>
      <c r="Q47" s="216"/>
      <c r="R47" s="216"/>
      <c r="S47" s="216"/>
      <c r="T47" s="216"/>
      <c r="AB47" s="250"/>
    </row>
    <row r="48" spans="1:35" ht="12.75" customHeight="1">
      <c r="A48" s="216"/>
      <c r="B48" s="216"/>
      <c r="C48" s="216"/>
      <c r="D48" s="216"/>
      <c r="E48" s="216"/>
      <c r="F48" s="216"/>
      <c r="G48" s="216"/>
      <c r="H48" s="216"/>
      <c r="I48" s="216"/>
      <c r="J48" s="216"/>
      <c r="K48" s="216"/>
      <c r="L48" s="216"/>
      <c r="M48" s="216"/>
      <c r="N48" s="216"/>
      <c r="O48" s="216"/>
      <c r="P48" s="216"/>
      <c r="Q48" s="216"/>
      <c r="R48" s="216"/>
      <c r="S48" s="216"/>
      <c r="T48" s="216"/>
    </row>
    <row r="49" spans="1:20" ht="18.75" customHeight="1">
      <c r="A49" s="216"/>
      <c r="B49" s="216"/>
      <c r="C49" s="216"/>
      <c r="D49" s="216"/>
      <c r="E49" s="216"/>
      <c r="F49" s="216"/>
      <c r="G49" s="216"/>
      <c r="H49" s="216"/>
      <c r="I49" s="216"/>
      <c r="J49" s="216"/>
      <c r="K49" s="216"/>
      <c r="L49" s="216"/>
      <c r="M49" s="216"/>
      <c r="N49" s="216"/>
      <c r="O49" s="216"/>
      <c r="P49" s="216"/>
      <c r="Q49" s="216"/>
      <c r="R49" s="216"/>
      <c r="S49" s="216"/>
      <c r="T49" s="216"/>
    </row>
    <row r="50" spans="1:20" ht="12.75" customHeight="1">
      <c r="A50" s="216"/>
      <c r="B50" s="216"/>
      <c r="C50" s="216"/>
      <c r="D50" s="216"/>
      <c r="E50" s="216"/>
      <c r="F50" s="216"/>
      <c r="G50" s="216"/>
      <c r="H50" s="216"/>
      <c r="I50" s="216"/>
      <c r="J50" s="216"/>
      <c r="K50" s="216"/>
      <c r="L50" s="216"/>
      <c r="M50" s="216"/>
      <c r="N50" s="216"/>
      <c r="O50" s="216"/>
      <c r="P50" s="216"/>
      <c r="Q50" s="216"/>
      <c r="R50" s="216"/>
      <c r="S50" s="216"/>
      <c r="T50" s="216"/>
    </row>
  </sheetData>
  <mergeCells count="2">
    <mergeCell ref="A2:AA2"/>
    <mergeCell ref="C39:X39"/>
  </mergeCells>
  <hyperlinks>
    <hyperlink ref="AB2" location="INDICE!A12" display="INDICE"/>
  </hyperlinks>
  <printOptions horizontalCentered="1"/>
  <pageMargins left="0.51181102362204722" right="0.51181102362204722" top="1.1023622047244095" bottom="0.51181102362204722" header="0.11811023622047245" footer="0.23622047244094491"/>
  <pageSetup paperSize="9" scale="65" firstPageNumber="32" orientation="landscape" useFirstPageNumber="1" r:id="rId1"/>
  <headerFooter scaleWithDoc="0">
    <oddHeader>&amp;C&amp;G</oddHeader>
    <oddFooter>&amp;C&amp;12 32</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2:R45"/>
  <sheetViews>
    <sheetView showGridLines="0" view="pageLayout" zoomScale="56" zoomScaleNormal="82" zoomScalePageLayoutView="56" workbookViewId="0">
      <selection activeCell="J29" sqref="J29"/>
    </sheetView>
  </sheetViews>
  <sheetFormatPr baseColWidth="10" defaultRowHeight="12.75"/>
  <cols>
    <col min="1" max="16384" width="11.42578125" style="128"/>
  </cols>
  <sheetData>
    <row r="2" spans="1:18" ht="15">
      <c r="A2" s="261"/>
      <c r="B2" s="261"/>
      <c r="C2" s="1069" t="s">
        <v>519</v>
      </c>
      <c r="D2" s="1069"/>
      <c r="E2" s="1069"/>
      <c r="F2" s="1069"/>
      <c r="G2" s="1069"/>
      <c r="H2" s="1069"/>
      <c r="I2" s="1069"/>
      <c r="J2" s="1069"/>
      <c r="K2" s="1069"/>
      <c r="L2" s="1069"/>
      <c r="M2" s="1069"/>
      <c r="N2" s="1069"/>
      <c r="O2" s="1069"/>
      <c r="P2" s="1069"/>
      <c r="Q2" s="1069"/>
    </row>
    <row r="3" spans="1:18" ht="15">
      <c r="A3" s="261"/>
      <c r="B3" s="261"/>
      <c r="C3" s="1069" t="s">
        <v>517</v>
      </c>
      <c r="D3" s="1069"/>
      <c r="E3" s="1069"/>
      <c r="F3" s="1069"/>
      <c r="G3" s="1069"/>
      <c r="H3" s="1069"/>
      <c r="I3" s="1069"/>
      <c r="J3" s="1069"/>
      <c r="K3" s="1069"/>
      <c r="L3" s="1069"/>
      <c r="M3" s="1069"/>
      <c r="N3" s="1069"/>
      <c r="O3" s="1069"/>
      <c r="P3" s="1069"/>
      <c r="Q3" s="1069"/>
    </row>
    <row r="4" spans="1:18" ht="15">
      <c r="A4" s="261"/>
      <c r="B4" s="261"/>
      <c r="C4" s="1069" t="s">
        <v>516</v>
      </c>
      <c r="D4" s="1069"/>
      <c r="E4" s="1069"/>
      <c r="F4" s="1069"/>
      <c r="G4" s="1069"/>
      <c r="H4" s="1069"/>
      <c r="I4" s="1069"/>
      <c r="J4" s="1069"/>
      <c r="K4" s="1069"/>
      <c r="L4" s="1069"/>
      <c r="M4" s="1069"/>
      <c r="N4" s="1069"/>
      <c r="O4" s="1069"/>
      <c r="P4" s="1069"/>
      <c r="Q4" s="1069"/>
      <c r="R4" s="265" t="s">
        <v>577</v>
      </c>
    </row>
    <row r="45" spans="3:16" ht="99.75" customHeight="1">
      <c r="C45" s="1057" t="s">
        <v>518</v>
      </c>
      <c r="D45" s="1057"/>
      <c r="E45" s="1057"/>
      <c r="F45" s="1057"/>
      <c r="G45" s="1057"/>
      <c r="H45" s="1057"/>
      <c r="I45" s="1057"/>
      <c r="J45" s="1057"/>
      <c r="K45" s="1057"/>
      <c r="L45" s="1057"/>
      <c r="M45" s="1057"/>
      <c r="N45" s="1057"/>
      <c r="O45" s="1057"/>
      <c r="P45" s="1057"/>
    </row>
  </sheetData>
  <mergeCells count="4">
    <mergeCell ref="C45:P45"/>
    <mergeCell ref="C2:Q2"/>
    <mergeCell ref="C3:Q3"/>
    <mergeCell ref="C4:Q4"/>
  </mergeCells>
  <hyperlinks>
    <hyperlink ref="R4" location="INDICE!A1" display="INDICE"/>
  </hyperlinks>
  <printOptions horizontalCentered="1"/>
  <pageMargins left="0.70866141732283472" right="0.70866141732283472" top="0.74803149606299213" bottom="0.74803149606299213" header="0.31496062992125984" footer="0.31496062992125984"/>
  <pageSetup paperSize="9" scale="65" firstPageNumber="20" orientation="landscape" useFirstPageNumber="1" r:id="rId1"/>
  <headerFooter>
    <oddFooter>&amp;L&amp;G&amp;C&amp;12&amp;P&amp;R&amp;G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9"/>
  <sheetViews>
    <sheetView showGridLines="0" zoomScale="90" zoomScaleNormal="90" zoomScalePageLayoutView="73" workbookViewId="0">
      <selection activeCell="A2" sqref="A2:N2"/>
    </sheetView>
  </sheetViews>
  <sheetFormatPr baseColWidth="10" defaultRowHeight="12.75"/>
  <cols>
    <col min="1" max="1" width="3.5703125" style="20" bestFit="1" customWidth="1"/>
    <col min="2" max="2" width="31.5703125" style="20" customWidth="1"/>
    <col min="3" max="3" width="10.140625" style="20" customWidth="1"/>
    <col min="4" max="4" width="9.140625" style="20" customWidth="1"/>
    <col min="5" max="5" width="10" style="20" customWidth="1"/>
    <col min="6" max="6" width="8.5703125" style="20" customWidth="1"/>
    <col min="7" max="8" width="9.5703125" style="20" customWidth="1"/>
    <col min="9" max="9" width="9.85546875" style="20" customWidth="1"/>
    <col min="10" max="10" width="10" style="20" customWidth="1"/>
    <col min="11" max="11" width="10.28515625" style="20" customWidth="1"/>
    <col min="12" max="12" width="8.28515625" style="20" customWidth="1"/>
    <col min="13" max="13" width="10.42578125" style="20" customWidth="1"/>
    <col min="14" max="14" width="10" style="20" customWidth="1"/>
    <col min="15" max="15" width="9.28515625" style="20" customWidth="1"/>
    <col min="16" max="17" width="8.7109375" style="20" customWidth="1"/>
    <col min="18" max="25" width="11.42578125" style="20"/>
    <col min="26" max="27" width="5.85546875" style="20" customWidth="1"/>
    <col min="28" max="16384" width="11.42578125" style="20"/>
  </cols>
  <sheetData>
    <row r="2" spans="1:16" s="36" customFormat="1" ht="48.75" customHeight="1">
      <c r="A2" s="1070" t="s">
        <v>1456</v>
      </c>
      <c r="B2" s="1070"/>
      <c r="C2" s="1070"/>
      <c r="D2" s="1070"/>
      <c r="E2" s="1070"/>
      <c r="F2" s="1070"/>
      <c r="G2" s="1070"/>
      <c r="H2" s="1070"/>
      <c r="I2" s="1070"/>
      <c r="J2" s="1070"/>
      <c r="K2" s="1070"/>
      <c r="L2" s="1070"/>
      <c r="M2" s="1070"/>
      <c r="N2" s="1070"/>
      <c r="O2" s="262" t="s">
        <v>577</v>
      </c>
    </row>
    <row r="3" spans="1:16" ht="17.25" customHeight="1">
      <c r="A3" s="1073" t="s">
        <v>503</v>
      </c>
      <c r="B3" s="1074"/>
      <c r="C3" s="1073">
        <v>2004</v>
      </c>
      <c r="D3" s="1073"/>
      <c r="E3" s="1073"/>
      <c r="F3" s="1073"/>
      <c r="G3" s="1073"/>
      <c r="H3" s="1073"/>
      <c r="I3" s="1073">
        <v>2013</v>
      </c>
      <c r="J3" s="1073"/>
      <c r="K3" s="1073"/>
      <c r="L3" s="1073"/>
      <c r="M3" s="1073"/>
      <c r="N3" s="1073"/>
      <c r="O3" s="26"/>
    </row>
    <row r="4" spans="1:16" ht="15.75" customHeight="1">
      <c r="A4" s="1074"/>
      <c r="B4" s="1074"/>
      <c r="C4" s="1075" t="s">
        <v>502</v>
      </c>
      <c r="D4" s="1075"/>
      <c r="E4" s="1075" t="s">
        <v>631</v>
      </c>
      <c r="F4" s="1075"/>
      <c r="G4" s="1075" t="s">
        <v>613</v>
      </c>
      <c r="H4" s="1075"/>
      <c r="I4" s="1075" t="s">
        <v>502</v>
      </c>
      <c r="J4" s="1075"/>
      <c r="K4" s="1075" t="s">
        <v>631</v>
      </c>
      <c r="L4" s="1075"/>
      <c r="M4" s="1075" t="s">
        <v>613</v>
      </c>
      <c r="N4" s="1075"/>
      <c r="O4" s="127"/>
    </row>
    <row r="5" spans="1:16" ht="21" customHeight="1">
      <c r="A5" s="1074"/>
      <c r="B5" s="1074"/>
      <c r="C5" s="757" t="s">
        <v>9</v>
      </c>
      <c r="D5" s="757" t="s">
        <v>501</v>
      </c>
      <c r="E5" s="757" t="s">
        <v>9</v>
      </c>
      <c r="F5" s="757" t="s">
        <v>501</v>
      </c>
      <c r="G5" s="757" t="s">
        <v>9</v>
      </c>
      <c r="H5" s="757" t="s">
        <v>501</v>
      </c>
      <c r="I5" s="757" t="s">
        <v>9</v>
      </c>
      <c r="J5" s="757" t="s">
        <v>501</v>
      </c>
      <c r="K5" s="757" t="s">
        <v>9</v>
      </c>
      <c r="L5" s="757" t="s">
        <v>501</v>
      </c>
      <c r="M5" s="757" t="s">
        <v>9</v>
      </c>
      <c r="N5" s="757" t="s">
        <v>501</v>
      </c>
      <c r="O5" s="26"/>
    </row>
    <row r="6" spans="1:16" s="32" customFormat="1" ht="3.75" customHeight="1">
      <c r="A6" s="405"/>
      <c r="B6" s="33"/>
      <c r="C6" s="33"/>
      <c r="D6" s="33"/>
      <c r="E6" s="33"/>
      <c r="F6" s="33"/>
      <c r="G6" s="33"/>
      <c r="H6" s="33"/>
      <c r="I6" s="33"/>
      <c r="J6" s="33"/>
      <c r="K6" s="33"/>
      <c r="L6" s="33"/>
      <c r="M6" s="33"/>
      <c r="N6" s="406"/>
      <c r="O6" s="29"/>
    </row>
    <row r="7" spans="1:16" ht="15.75" customHeight="1">
      <c r="A7" s="1076" t="s">
        <v>500</v>
      </c>
      <c r="B7" s="1077"/>
      <c r="C7" s="284">
        <f t="shared" ref="C7:N7" si="0">SUM(C9:C22)</f>
        <v>3790</v>
      </c>
      <c r="D7" s="285">
        <f t="shared" si="0"/>
        <v>100.00000000000001</v>
      </c>
      <c r="E7" s="284">
        <f t="shared" si="0"/>
        <v>700</v>
      </c>
      <c r="F7" s="285">
        <f t="shared" si="0"/>
        <v>100</v>
      </c>
      <c r="G7" s="284">
        <f t="shared" si="0"/>
        <v>3090</v>
      </c>
      <c r="H7" s="285">
        <f t="shared" si="0"/>
        <v>100</v>
      </c>
      <c r="I7" s="284">
        <f t="shared" si="0"/>
        <v>4223</v>
      </c>
      <c r="J7" s="285">
        <f t="shared" si="0"/>
        <v>99.999999999999986</v>
      </c>
      <c r="K7" s="284">
        <f t="shared" si="0"/>
        <v>765</v>
      </c>
      <c r="L7" s="285">
        <f t="shared" si="0"/>
        <v>100</v>
      </c>
      <c r="M7" s="284">
        <f t="shared" si="0"/>
        <v>3458</v>
      </c>
      <c r="N7" s="909">
        <f t="shared" si="0"/>
        <v>100</v>
      </c>
      <c r="O7" s="127"/>
      <c r="P7" s="100"/>
    </row>
    <row r="8" spans="1:16">
      <c r="A8" s="1078" t="s">
        <v>94</v>
      </c>
      <c r="B8" s="1079"/>
      <c r="C8" s="286"/>
      <c r="D8" s="345"/>
      <c r="E8" s="287"/>
      <c r="F8" s="288"/>
      <c r="G8" s="286"/>
      <c r="H8" s="288"/>
      <c r="I8" s="287"/>
      <c r="J8" s="288"/>
      <c r="K8" s="287"/>
      <c r="L8" s="288"/>
      <c r="M8" s="287"/>
      <c r="N8" s="913"/>
      <c r="O8" s="26"/>
    </row>
    <row r="9" spans="1:16" ht="17.25" customHeight="1">
      <c r="A9" s="407">
        <v>1</v>
      </c>
      <c r="B9" s="124" t="s">
        <v>58</v>
      </c>
      <c r="C9" s="348">
        <f t="shared" ref="C9:C17" si="1">E9+G9</f>
        <v>1732</v>
      </c>
      <c r="D9" s="344">
        <f t="shared" ref="D9:D17" si="2">(C9/C$7)*100</f>
        <v>45.699208443271765</v>
      </c>
      <c r="E9" s="122">
        <v>126</v>
      </c>
      <c r="F9" s="344">
        <f>E9/$E$7*100</f>
        <v>18</v>
      </c>
      <c r="G9" s="122">
        <v>1606</v>
      </c>
      <c r="H9" s="344">
        <f t="shared" ref="H9:H17" si="3">(G9/$G$7)*100</f>
        <v>51.974110032362461</v>
      </c>
      <c r="I9" s="121">
        <f t="shared" ref="I9:I19" si="4">K9+M9</f>
        <v>2122</v>
      </c>
      <c r="J9" s="344">
        <f>I9/I$7*100</f>
        <v>50.248638408714186</v>
      </c>
      <c r="K9" s="125">
        <v>131</v>
      </c>
      <c r="L9" s="344">
        <f>+K9/K7*100</f>
        <v>17.124183006535947</v>
      </c>
      <c r="M9" s="910">
        <v>1991</v>
      </c>
      <c r="N9" s="911">
        <f>+M9/M7*100</f>
        <v>57.576633892423366</v>
      </c>
      <c r="O9" s="26"/>
      <c r="P9" s="100"/>
    </row>
    <row r="10" spans="1:16" ht="17.25" customHeight="1">
      <c r="A10" s="408">
        <v>2</v>
      </c>
      <c r="B10" s="289" t="s">
        <v>499</v>
      </c>
      <c r="C10" s="290">
        <f t="shared" si="1"/>
        <v>81</v>
      </c>
      <c r="D10" s="349">
        <f t="shared" si="2"/>
        <v>2.1372031662269126</v>
      </c>
      <c r="E10" s="286">
        <v>19</v>
      </c>
      <c r="F10" s="345">
        <f>E10/$E$7*100</f>
        <v>2.7142857142857144</v>
      </c>
      <c r="G10" s="286">
        <v>62</v>
      </c>
      <c r="H10" s="345">
        <f t="shared" si="3"/>
        <v>2.0064724919093853</v>
      </c>
      <c r="I10" s="286">
        <f t="shared" si="4"/>
        <v>76</v>
      </c>
      <c r="J10" s="345">
        <f>I10/I$7*100</f>
        <v>1.7996684821217146</v>
      </c>
      <c r="K10" s="914">
        <v>23</v>
      </c>
      <c r="L10" s="345">
        <f>K10/K7*100</f>
        <v>3.0065359477124183</v>
      </c>
      <c r="M10" s="915">
        <v>53</v>
      </c>
      <c r="N10" s="916">
        <f>+M10/M7*100</f>
        <v>1.532677848467322</v>
      </c>
      <c r="O10" s="26"/>
      <c r="P10" s="100"/>
    </row>
    <row r="11" spans="1:16" ht="17.25" customHeight="1">
      <c r="A11" s="407">
        <v>3</v>
      </c>
      <c r="B11" s="124" t="s">
        <v>498</v>
      </c>
      <c r="C11" s="348">
        <f t="shared" si="1"/>
        <v>68</v>
      </c>
      <c r="D11" s="344">
        <f t="shared" si="2"/>
        <v>1.7941952506596308</v>
      </c>
      <c r="E11" s="121">
        <v>8</v>
      </c>
      <c r="F11" s="344">
        <f>E11/$E$7*100</f>
        <v>1.1428571428571428</v>
      </c>
      <c r="G11" s="122">
        <v>60</v>
      </c>
      <c r="H11" s="344">
        <f t="shared" si="3"/>
        <v>1.9417475728155338</v>
      </c>
      <c r="I11" s="121">
        <f t="shared" si="4"/>
        <v>76</v>
      </c>
      <c r="J11" s="344">
        <f>I11/I$7*100</f>
        <v>1.7996684821217146</v>
      </c>
      <c r="K11" s="125">
        <v>9</v>
      </c>
      <c r="L11" s="344">
        <f>+K11/K7*100</f>
        <v>1.1764705882352942</v>
      </c>
      <c r="M11" s="910">
        <v>67</v>
      </c>
      <c r="N11" s="911">
        <f>+M11/M7*100</f>
        <v>1.9375361480624638</v>
      </c>
      <c r="O11" s="26"/>
      <c r="P11" s="100"/>
    </row>
    <row r="12" spans="1:16" ht="17.25" customHeight="1">
      <c r="A12" s="408">
        <v>4</v>
      </c>
      <c r="B12" s="289" t="s">
        <v>56</v>
      </c>
      <c r="C12" s="290">
        <f t="shared" si="1"/>
        <v>81</v>
      </c>
      <c r="D12" s="345">
        <f t="shared" si="2"/>
        <v>2.1372031662269126</v>
      </c>
      <c r="E12" s="287">
        <v>14</v>
      </c>
      <c r="F12" s="345">
        <f>E12/$E$7*100</f>
        <v>2</v>
      </c>
      <c r="G12" s="287">
        <v>67</v>
      </c>
      <c r="H12" s="345">
        <f t="shared" si="3"/>
        <v>2.1682847896440127</v>
      </c>
      <c r="I12" s="286">
        <f t="shared" si="4"/>
        <v>64</v>
      </c>
      <c r="J12" s="345">
        <f>I12/I$7*100</f>
        <v>1.5155103007340753</v>
      </c>
      <c r="K12" s="914">
        <v>11</v>
      </c>
      <c r="L12" s="345">
        <f>+K12/K7*100</f>
        <v>1.4379084967320261</v>
      </c>
      <c r="M12" s="915">
        <v>53</v>
      </c>
      <c r="N12" s="916">
        <f>+M12/M7*100</f>
        <v>1.532677848467322</v>
      </c>
      <c r="O12" s="26"/>
      <c r="P12" s="100"/>
    </row>
    <row r="13" spans="1:16" ht="26.25" customHeight="1">
      <c r="A13" s="407">
        <v>5</v>
      </c>
      <c r="B13" s="366" t="s">
        <v>642</v>
      </c>
      <c r="C13" s="348">
        <f t="shared" si="1"/>
        <v>38</v>
      </c>
      <c r="D13" s="344">
        <f t="shared" si="2"/>
        <v>1.0026385224274408</v>
      </c>
      <c r="E13" s="122">
        <v>2</v>
      </c>
      <c r="F13" s="344">
        <f>E13/$E$7*100</f>
        <v>0.2857142857142857</v>
      </c>
      <c r="G13" s="122">
        <v>36</v>
      </c>
      <c r="H13" s="344">
        <f t="shared" si="3"/>
        <v>1.1650485436893203</v>
      </c>
      <c r="I13" s="121">
        <f t="shared" si="4"/>
        <v>32</v>
      </c>
      <c r="J13" s="344">
        <f>I13/I$7*100</f>
        <v>0.75775515036703767</v>
      </c>
      <c r="K13" s="125">
        <v>2</v>
      </c>
      <c r="L13" s="344">
        <f>+K13/K7*100</f>
        <v>0.26143790849673199</v>
      </c>
      <c r="M13" s="910">
        <v>30</v>
      </c>
      <c r="N13" s="911">
        <f>+M13/M7*100</f>
        <v>0.8675534991324465</v>
      </c>
      <c r="O13" s="26"/>
      <c r="P13" s="100"/>
    </row>
    <row r="14" spans="1:16" ht="17.25" customHeight="1">
      <c r="A14" s="408">
        <v>6</v>
      </c>
      <c r="B14" s="289" t="s">
        <v>497</v>
      </c>
      <c r="C14" s="290">
        <f t="shared" si="1"/>
        <v>129</v>
      </c>
      <c r="D14" s="345">
        <f t="shared" si="2"/>
        <v>3.4036939313984167</v>
      </c>
      <c r="E14" s="286">
        <v>0</v>
      </c>
      <c r="F14" s="345">
        <v>0</v>
      </c>
      <c r="G14" s="287">
        <v>129</v>
      </c>
      <c r="H14" s="345">
        <f t="shared" si="3"/>
        <v>4.174757281553398</v>
      </c>
      <c r="I14" s="286">
        <f t="shared" si="4"/>
        <v>127</v>
      </c>
      <c r="J14" s="345">
        <f>I14/I7*100</f>
        <v>3.0073407530191809</v>
      </c>
      <c r="K14" s="286">
        <v>1</v>
      </c>
      <c r="L14" s="345">
        <f>+K14/K7*100</f>
        <v>0.13071895424836599</v>
      </c>
      <c r="M14" s="286">
        <v>126</v>
      </c>
      <c r="N14" s="916">
        <f>M14/M7*100</f>
        <v>3.6437246963562751</v>
      </c>
      <c r="O14" s="26"/>
      <c r="P14" s="100"/>
    </row>
    <row r="15" spans="1:16" s="32" customFormat="1" ht="17.25" customHeight="1">
      <c r="A15" s="407">
        <v>7</v>
      </c>
      <c r="B15" s="124" t="s">
        <v>496</v>
      </c>
      <c r="C15" s="348">
        <f t="shared" si="1"/>
        <v>329</v>
      </c>
      <c r="D15" s="344">
        <f t="shared" si="2"/>
        <v>8.680738786279683</v>
      </c>
      <c r="E15" s="121">
        <v>0</v>
      </c>
      <c r="F15" s="344">
        <v>0</v>
      </c>
      <c r="G15" s="122">
        <v>329</v>
      </c>
      <c r="H15" s="344">
        <f t="shared" si="3"/>
        <v>10.647249190938512</v>
      </c>
      <c r="I15" s="121">
        <f t="shared" si="4"/>
        <v>246</v>
      </c>
      <c r="J15" s="344">
        <f>I15/I7*100</f>
        <v>5.825242718446602</v>
      </c>
      <c r="K15" s="121">
        <v>0</v>
      </c>
      <c r="L15" s="344">
        <v>0</v>
      </c>
      <c r="M15" s="910">
        <v>246</v>
      </c>
      <c r="N15" s="911">
        <f>+M15/M7*100</f>
        <v>7.1139386928860615</v>
      </c>
      <c r="O15" s="26"/>
      <c r="P15" s="126"/>
    </row>
    <row r="16" spans="1:16" ht="17.25" customHeight="1">
      <c r="A16" s="408">
        <v>8</v>
      </c>
      <c r="B16" s="289" t="s">
        <v>52</v>
      </c>
      <c r="C16" s="290">
        <f t="shared" si="1"/>
        <v>577</v>
      </c>
      <c r="D16" s="345">
        <f t="shared" si="2"/>
        <v>15.224274406332453</v>
      </c>
      <c r="E16" s="286">
        <v>0</v>
      </c>
      <c r="F16" s="345">
        <v>0</v>
      </c>
      <c r="G16" s="287">
        <v>577</v>
      </c>
      <c r="H16" s="345">
        <f t="shared" si="3"/>
        <v>18.673139158576053</v>
      </c>
      <c r="I16" s="286">
        <f t="shared" si="4"/>
        <v>658</v>
      </c>
      <c r="J16" s="345">
        <f>I16/I7*100</f>
        <v>15.581340279422212</v>
      </c>
      <c r="K16" s="286">
        <v>0</v>
      </c>
      <c r="L16" s="345">
        <v>0</v>
      </c>
      <c r="M16" s="915">
        <v>658</v>
      </c>
      <c r="N16" s="916">
        <f>+M16/M7*100</f>
        <v>19.02834008097166</v>
      </c>
      <c r="O16" s="26"/>
      <c r="P16" s="100"/>
    </row>
    <row r="17" spans="1:16" ht="17.25" customHeight="1">
      <c r="A17" s="407">
        <v>9</v>
      </c>
      <c r="B17" s="124" t="s">
        <v>46</v>
      </c>
      <c r="C17" s="348">
        <f t="shared" si="1"/>
        <v>8</v>
      </c>
      <c r="D17" s="344">
        <f t="shared" si="2"/>
        <v>0.21108179419525064</v>
      </c>
      <c r="E17" s="121">
        <v>8</v>
      </c>
      <c r="F17" s="344">
        <f>E17/$E$7*100</f>
        <v>1.1428571428571428</v>
      </c>
      <c r="G17" s="121">
        <v>0</v>
      </c>
      <c r="H17" s="344">
        <f t="shared" si="3"/>
        <v>0</v>
      </c>
      <c r="I17" s="121">
        <f t="shared" si="4"/>
        <v>13</v>
      </c>
      <c r="J17" s="344">
        <f>I17/I7*100</f>
        <v>0.30783802983660902</v>
      </c>
      <c r="K17" s="125">
        <v>8</v>
      </c>
      <c r="L17" s="344">
        <f>+K17/K7*100</f>
        <v>1.0457516339869279</v>
      </c>
      <c r="M17" s="910">
        <v>5</v>
      </c>
      <c r="N17" s="911">
        <f>+M17/M7*100</f>
        <v>0.14459224985540775</v>
      </c>
      <c r="O17" s="26"/>
      <c r="P17" s="100"/>
    </row>
    <row r="18" spans="1:16" ht="17.25" customHeight="1">
      <c r="A18" s="408">
        <v>10</v>
      </c>
      <c r="B18" s="289" t="s">
        <v>50</v>
      </c>
      <c r="C18" s="290">
        <v>0</v>
      </c>
      <c r="D18" s="345">
        <v>0</v>
      </c>
      <c r="E18" s="286">
        <v>0</v>
      </c>
      <c r="F18" s="345">
        <v>0</v>
      </c>
      <c r="G18" s="286">
        <v>0</v>
      </c>
      <c r="H18" s="345">
        <v>0</v>
      </c>
      <c r="I18" s="286">
        <f t="shared" si="4"/>
        <v>19</v>
      </c>
      <c r="J18" s="345">
        <f>I18/I7*100</f>
        <v>0.44991712053042865</v>
      </c>
      <c r="K18" s="286">
        <v>0</v>
      </c>
      <c r="L18" s="345">
        <v>0</v>
      </c>
      <c r="M18" s="917">
        <v>19</v>
      </c>
      <c r="N18" s="916">
        <f>M18/M7*100</f>
        <v>0.5494505494505495</v>
      </c>
      <c r="O18" s="26"/>
      <c r="P18" s="100"/>
    </row>
    <row r="19" spans="1:16" ht="17.25" customHeight="1">
      <c r="A19" s="407">
        <v>11</v>
      </c>
      <c r="B19" s="124" t="s">
        <v>495</v>
      </c>
      <c r="C19" s="123">
        <f>E19+G19</f>
        <v>43</v>
      </c>
      <c r="D19" s="344">
        <f>(C19/C7)*100</f>
        <v>1.1345646437994723</v>
      </c>
      <c r="E19" s="121">
        <v>11</v>
      </c>
      <c r="F19" s="344">
        <f>E19/E7*100</f>
        <v>1.5714285714285716</v>
      </c>
      <c r="G19" s="121">
        <v>32</v>
      </c>
      <c r="H19" s="344">
        <f>(G19/$G$7)*100</f>
        <v>1.035598705501618</v>
      </c>
      <c r="I19" s="121">
        <f t="shared" si="4"/>
        <v>31</v>
      </c>
      <c r="J19" s="344">
        <f>I19/I7*100</f>
        <v>0.73407530191806769</v>
      </c>
      <c r="K19" s="121">
        <v>9</v>
      </c>
      <c r="L19" s="344">
        <f>K19/K7*100</f>
        <v>1.1764705882352942</v>
      </c>
      <c r="M19" s="365">
        <v>22</v>
      </c>
      <c r="N19" s="911">
        <f>M19/M7*100</f>
        <v>0.63620589936379413</v>
      </c>
      <c r="O19" s="26"/>
      <c r="P19" s="100"/>
    </row>
    <row r="20" spans="1:16" ht="17.25" customHeight="1">
      <c r="A20" s="1078" t="s">
        <v>93</v>
      </c>
      <c r="B20" s="1080"/>
      <c r="C20" s="290"/>
      <c r="D20" s="345"/>
      <c r="E20" s="286"/>
      <c r="F20" s="345"/>
      <c r="G20" s="286"/>
      <c r="H20" s="345"/>
      <c r="I20" s="286"/>
      <c r="J20" s="345"/>
      <c r="K20" s="286"/>
      <c r="L20" s="345"/>
      <c r="M20" s="918"/>
      <c r="N20" s="916"/>
      <c r="O20" s="26"/>
    </row>
    <row r="21" spans="1:16" ht="17.25" customHeight="1">
      <c r="A21" s="407">
        <v>12</v>
      </c>
      <c r="B21" s="120" t="s">
        <v>494</v>
      </c>
      <c r="C21" s="123">
        <f>E21+G21</f>
        <v>490</v>
      </c>
      <c r="D21" s="344">
        <f>(C21/C$7)*100</f>
        <v>12.928759894459102</v>
      </c>
      <c r="E21" s="122">
        <v>486</v>
      </c>
      <c r="F21" s="344">
        <f>E21/E7*100</f>
        <v>69.428571428571431</v>
      </c>
      <c r="G21" s="121">
        <v>4</v>
      </c>
      <c r="H21" s="344">
        <f>(G21/$G$7)*100</f>
        <v>0.12944983818770225</v>
      </c>
      <c r="I21" s="121">
        <f>K21+M21</f>
        <v>605</v>
      </c>
      <c r="J21" s="344">
        <f>I21/I7*100</f>
        <v>14.326308311626807</v>
      </c>
      <c r="K21" s="121">
        <v>544</v>
      </c>
      <c r="L21" s="344">
        <f>+K21/K7*100</f>
        <v>71.111111111111114</v>
      </c>
      <c r="M21" s="912">
        <v>61</v>
      </c>
      <c r="N21" s="911">
        <f>+M21/M7*100</f>
        <v>1.7640254482359747</v>
      </c>
      <c r="O21" s="26"/>
      <c r="P21" s="100"/>
    </row>
    <row r="22" spans="1:16" ht="17.25" customHeight="1">
      <c r="A22" s="409">
        <v>13</v>
      </c>
      <c r="B22" s="410" t="s">
        <v>493</v>
      </c>
      <c r="C22" s="411">
        <f>E22+G22</f>
        <v>214</v>
      </c>
      <c r="D22" s="412">
        <f>(C22/C$7)*100</f>
        <v>5.6464379947229553</v>
      </c>
      <c r="E22" s="413">
        <v>26</v>
      </c>
      <c r="F22" s="412">
        <f>E22/$E$7*100</f>
        <v>3.7142857142857144</v>
      </c>
      <c r="G22" s="413">
        <v>188</v>
      </c>
      <c r="H22" s="412">
        <f>(G22/$G$7)*100</f>
        <v>6.0841423948220061</v>
      </c>
      <c r="I22" s="919">
        <f>K22+M22</f>
        <v>154</v>
      </c>
      <c r="J22" s="412">
        <f>I22/I7*100</f>
        <v>3.6466966611413687</v>
      </c>
      <c r="K22" s="919">
        <v>27</v>
      </c>
      <c r="L22" s="412">
        <f>K22/K7*100</f>
        <v>3.5294117647058822</v>
      </c>
      <c r="M22" s="920">
        <v>127</v>
      </c>
      <c r="N22" s="921">
        <f>+M22/M7*100</f>
        <v>3.6726431463273568</v>
      </c>
      <c r="O22" s="26"/>
      <c r="P22" s="100"/>
    </row>
    <row r="23" spans="1:16">
      <c r="A23" s="29"/>
      <c r="B23" s="120"/>
      <c r="C23" s="119"/>
      <c r="D23" s="116"/>
      <c r="E23" s="53"/>
      <c r="F23" s="116"/>
      <c r="G23" s="53"/>
      <c r="H23" s="116"/>
      <c r="I23" s="118"/>
      <c r="J23" s="116"/>
      <c r="K23" s="118"/>
      <c r="L23" s="116"/>
      <c r="M23" s="117"/>
      <c r="N23" s="116"/>
      <c r="O23" s="26"/>
      <c r="P23" s="100"/>
    </row>
    <row r="24" spans="1:16" s="106" customFormat="1" ht="11.25">
      <c r="A24" s="115"/>
      <c r="B24" s="114"/>
      <c r="C24" s="112"/>
      <c r="D24" s="112"/>
      <c r="E24" s="112"/>
      <c r="F24" s="112"/>
      <c r="G24" s="112"/>
      <c r="H24" s="112"/>
      <c r="I24" s="112"/>
      <c r="J24" s="113"/>
      <c r="K24" s="112"/>
      <c r="L24" s="112"/>
      <c r="M24" s="112"/>
      <c r="N24" s="112"/>
      <c r="O24" s="111"/>
      <c r="P24" s="110"/>
    </row>
    <row r="25" spans="1:16" s="106" customFormat="1" ht="11.25">
      <c r="A25" s="109"/>
      <c r="B25" s="1072"/>
      <c r="C25" s="1072"/>
      <c r="D25" s="1072"/>
      <c r="E25" s="1072"/>
      <c r="F25" s="1072"/>
      <c r="G25" s="1072"/>
      <c r="H25" s="1072"/>
      <c r="I25" s="1072"/>
      <c r="J25" s="1072"/>
      <c r="K25" s="1072"/>
      <c r="L25" s="1072"/>
      <c r="M25" s="1072"/>
      <c r="N25" s="1072"/>
      <c r="O25" s="263"/>
    </row>
    <row r="26" spans="1:16" s="106" customFormat="1" ht="11.25">
      <c r="A26" s="108"/>
      <c r="B26" s="1072"/>
      <c r="C26" s="1072"/>
      <c r="D26" s="1072"/>
      <c r="E26" s="1072"/>
      <c r="F26" s="1072"/>
      <c r="G26" s="1072"/>
      <c r="H26" s="1072"/>
      <c r="I26" s="1072"/>
      <c r="J26" s="1072"/>
      <c r="K26" s="1072"/>
      <c r="L26" s="1072"/>
      <c r="M26" s="1072"/>
      <c r="N26" s="1072"/>
      <c r="O26" s="269"/>
    </row>
    <row r="27" spans="1:16" s="106" customFormat="1" ht="11.25">
      <c r="A27" s="108"/>
      <c r="B27" s="1071" t="s">
        <v>530</v>
      </c>
      <c r="C27" s="1072"/>
      <c r="D27" s="1072"/>
      <c r="E27" s="1072"/>
      <c r="F27" s="1072"/>
      <c r="G27" s="1072"/>
      <c r="H27" s="1072"/>
      <c r="I27" s="1072"/>
      <c r="J27" s="1072"/>
      <c r="K27" s="1072"/>
      <c r="L27" s="1072"/>
      <c r="M27" s="1072"/>
      <c r="N27" s="1072"/>
      <c r="O27" s="107"/>
    </row>
    <row r="28" spans="1:16">
      <c r="A28" s="105"/>
      <c r="B28" s="101"/>
      <c r="C28" s="104"/>
      <c r="D28" s="101"/>
      <c r="E28" s="101"/>
      <c r="F28" s="101"/>
      <c r="G28" s="101"/>
      <c r="H28" s="101"/>
      <c r="I28" s="101"/>
      <c r="J28" s="101"/>
      <c r="K28" s="101"/>
      <c r="L28" s="101"/>
      <c r="M28" s="101"/>
      <c r="N28" s="101"/>
      <c r="O28" s="26"/>
    </row>
    <row r="29" spans="1:16">
      <c r="A29" s="26"/>
      <c r="B29" s="101"/>
      <c r="C29" s="103"/>
      <c r="D29" s="102"/>
      <c r="E29" s="103"/>
      <c r="F29" s="103"/>
      <c r="G29" s="103"/>
      <c r="H29" s="103"/>
      <c r="I29" s="103"/>
      <c r="J29" s="103"/>
      <c r="K29" s="103"/>
      <c r="L29" s="103"/>
      <c r="M29" s="103"/>
      <c r="N29" s="103"/>
      <c r="O29" s="26"/>
    </row>
    <row r="30" spans="1:16">
      <c r="A30" s="26"/>
      <c r="B30" s="101"/>
      <c r="C30" s="101"/>
      <c r="D30" s="101"/>
      <c r="E30" s="101"/>
      <c r="F30" s="101"/>
      <c r="G30" s="101"/>
      <c r="H30" s="102"/>
      <c r="I30" s="101"/>
      <c r="J30" s="101"/>
      <c r="K30" s="101"/>
      <c r="L30" s="101"/>
      <c r="M30" s="101"/>
      <c r="N30" s="101"/>
      <c r="O30" s="26"/>
    </row>
    <row r="31" spans="1:16">
      <c r="A31" s="26"/>
      <c r="B31" s="101"/>
      <c r="C31" s="101"/>
      <c r="D31" s="101"/>
      <c r="E31" s="101"/>
      <c r="F31" s="101"/>
      <c r="G31" s="101"/>
      <c r="H31" s="101"/>
      <c r="I31" s="101"/>
      <c r="J31" s="101"/>
      <c r="K31" s="101"/>
      <c r="L31" s="101"/>
      <c r="M31" s="101"/>
      <c r="N31" s="101"/>
      <c r="O31" s="26"/>
    </row>
    <row r="32" spans="1:16">
      <c r="A32" s="26"/>
      <c r="B32" s="101"/>
      <c r="C32" s="101"/>
      <c r="D32" s="101"/>
      <c r="E32" s="101"/>
      <c r="F32" s="101"/>
      <c r="G32" s="101"/>
      <c r="H32" s="101"/>
      <c r="I32" s="101"/>
      <c r="J32" s="101"/>
      <c r="K32" s="101"/>
      <c r="L32" s="101"/>
      <c r="M32" s="101"/>
      <c r="N32" s="101"/>
      <c r="O32" s="26"/>
    </row>
    <row r="33" spans="1:15" ht="18.75" customHeight="1">
      <c r="A33" s="26"/>
      <c r="B33" s="101"/>
      <c r="C33" s="101"/>
      <c r="D33" s="101"/>
      <c r="E33" s="101"/>
      <c r="F33" s="101"/>
      <c r="G33" s="101"/>
      <c r="H33" s="101"/>
      <c r="I33" s="101"/>
      <c r="J33" s="101"/>
      <c r="K33" s="101"/>
      <c r="L33" s="101"/>
      <c r="M33" s="101"/>
      <c r="N33" s="101"/>
      <c r="O33" s="26"/>
    </row>
    <row r="34" spans="1:15" ht="18.75" customHeight="1">
      <c r="A34" s="26"/>
      <c r="B34" s="101"/>
      <c r="C34" s="101"/>
      <c r="D34" s="101"/>
      <c r="E34" s="101"/>
      <c r="F34" s="101"/>
      <c r="G34" s="101"/>
      <c r="H34" s="101"/>
      <c r="I34" s="101"/>
      <c r="J34" s="101"/>
      <c r="K34" s="101"/>
      <c r="L34" s="101"/>
      <c r="M34" s="101"/>
      <c r="N34" s="101"/>
      <c r="O34" s="26"/>
    </row>
    <row r="35" spans="1:15" ht="18.75" customHeight="1">
      <c r="A35" s="26"/>
      <c r="B35" s="101"/>
      <c r="C35" s="101"/>
      <c r="D35" s="101"/>
      <c r="E35" s="101"/>
      <c r="F35" s="101"/>
      <c r="G35" s="101"/>
      <c r="H35" s="101"/>
      <c r="I35" s="101"/>
      <c r="J35" s="101"/>
      <c r="K35" s="101"/>
      <c r="L35" s="101"/>
      <c r="M35" s="101"/>
      <c r="N35" s="101"/>
      <c r="O35" s="26"/>
    </row>
    <row r="36" spans="1:15" ht="18.75" customHeight="1">
      <c r="A36" s="26"/>
      <c r="B36" s="101"/>
      <c r="C36" s="101"/>
      <c r="D36" s="101"/>
      <c r="E36" s="101"/>
      <c r="F36" s="101"/>
      <c r="G36" s="101"/>
      <c r="H36" s="101"/>
      <c r="I36" s="101"/>
      <c r="J36" s="101"/>
      <c r="K36" s="101"/>
      <c r="L36" s="101"/>
      <c r="M36" s="101"/>
      <c r="N36" s="101"/>
      <c r="O36" s="26"/>
    </row>
    <row r="37" spans="1:15" ht="18.75" customHeight="1">
      <c r="A37" s="26"/>
      <c r="B37" s="101"/>
      <c r="C37" s="101"/>
      <c r="D37" s="101"/>
      <c r="E37" s="101"/>
      <c r="F37" s="101"/>
      <c r="G37" s="101"/>
      <c r="H37" s="101"/>
      <c r="I37" s="101"/>
      <c r="J37" s="101"/>
      <c r="K37" s="101"/>
      <c r="L37" s="101"/>
      <c r="M37" s="101"/>
      <c r="N37" s="101"/>
      <c r="O37" s="26"/>
    </row>
    <row r="38" spans="1:15" ht="18.75" customHeight="1">
      <c r="A38" s="26"/>
      <c r="B38" s="101"/>
      <c r="C38" s="101"/>
      <c r="D38" s="101"/>
      <c r="E38" s="101"/>
      <c r="F38" s="101"/>
      <c r="G38" s="101"/>
      <c r="H38" s="101"/>
      <c r="I38" s="101"/>
      <c r="J38" s="101"/>
      <c r="K38" s="101"/>
      <c r="L38" s="101"/>
      <c r="M38" s="101"/>
      <c r="N38" s="101"/>
      <c r="O38" s="26"/>
    </row>
    <row r="39" spans="1:15" ht="18.75" customHeight="1">
      <c r="A39" s="26"/>
      <c r="B39" s="101"/>
      <c r="C39" s="101"/>
      <c r="D39" s="101"/>
      <c r="E39" s="101"/>
      <c r="F39" s="101"/>
      <c r="G39" s="101"/>
      <c r="H39" s="101"/>
      <c r="I39" s="101"/>
      <c r="J39" s="101"/>
      <c r="K39" s="101"/>
      <c r="L39" s="101"/>
      <c r="M39" s="101"/>
      <c r="N39" s="101"/>
      <c r="O39" s="26"/>
    </row>
    <row r="40" spans="1:15" ht="18.75" customHeight="1">
      <c r="A40" s="26"/>
      <c r="B40" s="101"/>
      <c r="C40" s="101"/>
      <c r="D40" s="101"/>
      <c r="E40" s="101"/>
      <c r="F40" s="101"/>
      <c r="G40" s="101"/>
      <c r="H40" s="101"/>
      <c r="I40" s="101"/>
      <c r="J40" s="101"/>
      <c r="K40" s="101"/>
      <c r="L40" s="101"/>
      <c r="M40" s="101"/>
      <c r="N40" s="101"/>
      <c r="O40" s="26"/>
    </row>
    <row r="41" spans="1:15" ht="18.75" customHeight="1">
      <c r="A41" s="26"/>
      <c r="B41" s="101"/>
      <c r="C41" s="101"/>
      <c r="D41" s="101"/>
      <c r="E41" s="101"/>
      <c r="F41" s="101"/>
      <c r="G41" s="101"/>
      <c r="H41" s="101"/>
      <c r="I41" s="101"/>
      <c r="J41" s="101"/>
      <c r="K41" s="101"/>
      <c r="L41" s="101"/>
      <c r="M41" s="101"/>
      <c r="N41" s="101"/>
      <c r="O41" s="26"/>
    </row>
    <row r="42" spans="1:15" ht="18.75" customHeight="1">
      <c r="A42" s="26"/>
      <c r="B42" s="101"/>
      <c r="C42" s="101"/>
      <c r="D42" s="101"/>
      <c r="E42" s="101"/>
      <c r="F42" s="101"/>
      <c r="G42" s="101"/>
      <c r="H42" s="101"/>
      <c r="I42" s="101"/>
      <c r="J42" s="101"/>
      <c r="K42" s="101"/>
      <c r="L42" s="101"/>
      <c r="M42" s="101"/>
      <c r="N42" s="101"/>
      <c r="O42" s="26"/>
    </row>
    <row r="43" spans="1:15" ht="18.75" customHeight="1">
      <c r="A43" s="26"/>
      <c r="B43" s="101"/>
      <c r="C43" s="101"/>
      <c r="D43" s="101"/>
      <c r="E43" s="101"/>
      <c r="F43" s="101"/>
      <c r="G43" s="101"/>
      <c r="H43" s="101"/>
      <c r="I43" s="101"/>
      <c r="J43" s="101"/>
      <c r="K43" s="101"/>
      <c r="L43" s="101"/>
      <c r="M43" s="101"/>
      <c r="N43" s="101"/>
      <c r="O43" s="26"/>
    </row>
    <row r="44" spans="1:15" ht="18.75" customHeight="1">
      <c r="A44" s="26"/>
      <c r="B44" s="101"/>
      <c r="C44" s="101"/>
      <c r="D44" s="101"/>
      <c r="E44" s="101"/>
      <c r="F44" s="101"/>
      <c r="G44" s="101"/>
      <c r="H44" s="101"/>
      <c r="I44" s="101"/>
      <c r="J44" s="101"/>
      <c r="K44" s="101"/>
      <c r="L44" s="101"/>
      <c r="M44" s="101"/>
      <c r="N44" s="101"/>
      <c r="O44" s="26"/>
    </row>
    <row r="45" spans="1:15" ht="18.75" customHeight="1">
      <c r="A45" s="26"/>
      <c r="B45" s="101"/>
      <c r="C45" s="101"/>
      <c r="D45" s="101"/>
      <c r="E45" s="101"/>
      <c r="F45" s="101"/>
      <c r="G45" s="101"/>
      <c r="H45" s="101"/>
      <c r="I45" s="101"/>
      <c r="J45" s="101"/>
      <c r="K45" s="101"/>
      <c r="L45" s="101"/>
      <c r="M45" s="101"/>
      <c r="N45" s="101"/>
      <c r="O45" s="26"/>
    </row>
    <row r="46" spans="1:15" ht="18.75" customHeight="1">
      <c r="A46" s="26"/>
      <c r="B46" s="101"/>
      <c r="C46" s="101"/>
      <c r="D46" s="101"/>
      <c r="E46" s="101"/>
      <c r="F46" s="101"/>
      <c r="G46" s="101"/>
      <c r="H46" s="101"/>
      <c r="I46" s="101"/>
      <c r="J46" s="101"/>
      <c r="K46" s="101"/>
      <c r="L46" s="101"/>
      <c r="M46" s="101"/>
      <c r="N46" s="101"/>
      <c r="O46" s="26"/>
    </row>
    <row r="47" spans="1:15" ht="18.75" customHeight="1">
      <c r="A47" s="26"/>
      <c r="B47" s="101"/>
      <c r="C47" s="101"/>
      <c r="D47" s="101"/>
      <c r="E47" s="101"/>
      <c r="F47" s="101"/>
      <c r="G47" s="101"/>
      <c r="H47" s="101"/>
      <c r="I47" s="101"/>
      <c r="J47" s="101"/>
      <c r="K47" s="101"/>
      <c r="L47" s="101"/>
      <c r="M47" s="101"/>
      <c r="N47" s="101"/>
      <c r="O47" s="26"/>
    </row>
    <row r="48" spans="1:15" ht="18.75" customHeight="1">
      <c r="A48" s="26"/>
      <c r="B48" s="101"/>
      <c r="C48" s="101"/>
      <c r="D48" s="101"/>
      <c r="E48" s="101"/>
      <c r="F48" s="101"/>
      <c r="G48" s="101"/>
      <c r="H48" s="101"/>
      <c r="I48" s="101"/>
      <c r="J48" s="101"/>
      <c r="K48" s="101"/>
      <c r="L48" s="101"/>
      <c r="M48" s="101"/>
      <c r="N48" s="101"/>
      <c r="O48" s="26"/>
    </row>
    <row r="49" spans="1:15" ht="9.6" customHeight="1">
      <c r="A49" s="26"/>
      <c r="B49" s="26"/>
      <c r="C49" s="26"/>
      <c r="D49" s="26"/>
      <c r="E49" s="26"/>
      <c r="F49" s="26"/>
      <c r="G49" s="26"/>
      <c r="H49" s="26"/>
      <c r="I49" s="26"/>
      <c r="J49" s="26"/>
      <c r="K49" s="26"/>
      <c r="L49" s="26"/>
      <c r="M49" s="26"/>
      <c r="N49" s="26"/>
      <c r="O49" s="26"/>
    </row>
  </sheetData>
  <mergeCells count="16">
    <mergeCell ref="A2:N2"/>
    <mergeCell ref="B27:N27"/>
    <mergeCell ref="A3:B5"/>
    <mergeCell ref="C3:H3"/>
    <mergeCell ref="I3:N3"/>
    <mergeCell ref="C4:D4"/>
    <mergeCell ref="E4:F4"/>
    <mergeCell ref="G4:H4"/>
    <mergeCell ref="I4:J4"/>
    <mergeCell ref="K4:L4"/>
    <mergeCell ref="M4:N4"/>
    <mergeCell ref="A7:B7"/>
    <mergeCell ref="A8:B8"/>
    <mergeCell ref="A20:B20"/>
    <mergeCell ref="B25:N25"/>
    <mergeCell ref="B26:N26"/>
  </mergeCells>
  <hyperlinks>
    <hyperlink ref="O2" location="INDICE!A27" display="INDICE"/>
  </hyperlinks>
  <printOptions horizontalCentered="1"/>
  <pageMargins left="0.51181102362204722" right="0.51181102362204722" top="1.1023622047244095" bottom="0.51181102362204722" header="0.11811023622047245" footer="0.23622047244094491"/>
  <pageSetup paperSize="9" scale="90" firstPageNumber="33" orientation="landscape" useFirstPageNumber="1" r:id="rId1"/>
  <headerFooter>
    <oddHeader>&amp;C&amp;G</oddHeader>
    <oddFooter>&amp;C&amp;12 33</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17"/>
  <sheetViews>
    <sheetView workbookViewId="0">
      <selection activeCell="F21" sqref="F21"/>
    </sheetView>
  </sheetViews>
  <sheetFormatPr baseColWidth="10" defaultRowHeight="15"/>
  <cols>
    <col min="1" max="1" width="27.140625" style="273" customWidth="1"/>
    <col min="2" max="2" width="11.42578125" style="272"/>
  </cols>
  <sheetData>
    <row r="1" spans="1:2">
      <c r="A1" s="275" t="s">
        <v>587</v>
      </c>
      <c r="B1" s="274" t="s">
        <v>39</v>
      </c>
    </row>
    <row r="2" spans="1:2">
      <c r="A2" s="275" t="s">
        <v>127</v>
      </c>
      <c r="B2" s="274">
        <v>0.63</v>
      </c>
    </row>
    <row r="3" spans="1:2">
      <c r="A3" s="275" t="s">
        <v>586</v>
      </c>
      <c r="B3" s="274">
        <v>0.65</v>
      </c>
    </row>
    <row r="4" spans="1:2" ht="30">
      <c r="A4" s="275" t="s">
        <v>585</v>
      </c>
      <c r="B4" s="274">
        <v>0.78</v>
      </c>
    </row>
    <row r="5" spans="1:2">
      <c r="A5" s="275" t="s">
        <v>584</v>
      </c>
      <c r="B5" s="274">
        <v>1.1499999999999999</v>
      </c>
    </row>
    <row r="6" spans="1:2" ht="30">
      <c r="A6" s="275" t="s">
        <v>125</v>
      </c>
      <c r="B6" s="274">
        <v>1.75</v>
      </c>
    </row>
    <row r="7" spans="1:2">
      <c r="A7" s="275" t="s">
        <v>6</v>
      </c>
      <c r="B7" s="274">
        <v>1.99</v>
      </c>
    </row>
    <row r="8" spans="1:2">
      <c r="A8" s="275" t="s">
        <v>533</v>
      </c>
      <c r="B8" s="274">
        <v>2.0499999999999998</v>
      </c>
    </row>
    <row r="9" spans="1:2">
      <c r="A9" s="275" t="s">
        <v>534</v>
      </c>
      <c r="B9" s="274">
        <v>3.6</v>
      </c>
    </row>
    <row r="10" spans="1:2">
      <c r="A10" s="275" t="s">
        <v>583</v>
      </c>
      <c r="B10" s="274">
        <v>3.99</v>
      </c>
    </row>
    <row r="11" spans="1:2">
      <c r="A11" s="275" t="s">
        <v>3</v>
      </c>
      <c r="B11" s="274">
        <v>4</v>
      </c>
    </row>
    <row r="12" spans="1:2">
      <c r="A12" s="275" t="s">
        <v>126</v>
      </c>
      <c r="B12" s="274">
        <v>5.04</v>
      </c>
    </row>
    <row r="13" spans="1:2">
      <c r="A13" s="275" t="s">
        <v>582</v>
      </c>
      <c r="B13" s="274">
        <v>8.85</v>
      </c>
    </row>
    <row r="14" spans="1:2">
      <c r="A14" s="275" t="s">
        <v>5</v>
      </c>
      <c r="B14" s="274">
        <v>12.21</v>
      </c>
    </row>
    <row r="15" spans="1:2">
      <c r="A15" s="275" t="s">
        <v>123</v>
      </c>
      <c r="B15" s="274">
        <v>12.5</v>
      </c>
    </row>
    <row r="16" spans="1:2">
      <c r="A16" s="275" t="s">
        <v>117</v>
      </c>
      <c r="B16" s="274">
        <v>16.36</v>
      </c>
    </row>
    <row r="17" spans="1:2">
      <c r="A17" s="275" t="s">
        <v>581</v>
      </c>
      <c r="B17" s="274">
        <v>24.46</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8"/>
  <sheetViews>
    <sheetView showGridLines="0" zoomScale="90" zoomScaleNormal="90" zoomScalePageLayoutView="74" workbookViewId="0">
      <selection sqref="A1:S1"/>
    </sheetView>
  </sheetViews>
  <sheetFormatPr baseColWidth="10" defaultRowHeight="12"/>
  <cols>
    <col min="1" max="1" width="19" style="162" customWidth="1"/>
    <col min="2" max="3" width="11.7109375" style="162" customWidth="1"/>
    <col min="4" max="4" width="9.140625" style="162" bestFit="1" customWidth="1"/>
    <col min="5" max="5" width="6.42578125" style="162" bestFit="1" customWidth="1"/>
    <col min="6" max="6" width="7.7109375" style="163" bestFit="1" customWidth="1"/>
    <col min="7" max="7" width="7.140625" style="162" bestFit="1" customWidth="1"/>
    <col min="8" max="8" width="10.140625" style="162" bestFit="1" customWidth="1"/>
    <col min="9" max="9" width="6.28515625" style="162" bestFit="1" customWidth="1"/>
    <col min="10" max="10" width="7.28515625" style="162" bestFit="1" customWidth="1"/>
    <col min="11" max="11" width="7" style="162" bestFit="1" customWidth="1"/>
    <col min="12" max="12" width="9.7109375" style="162" bestFit="1" customWidth="1"/>
    <col min="13" max="13" width="7" style="162" bestFit="1" customWidth="1"/>
    <col min="14" max="14" width="7.28515625" style="163" bestFit="1" customWidth="1"/>
    <col min="15" max="15" width="9.140625" style="162" bestFit="1" customWidth="1"/>
    <col min="16" max="16" width="7" style="163" bestFit="1" customWidth="1"/>
    <col min="17" max="17" width="7.7109375" style="162" bestFit="1" customWidth="1"/>
    <col min="18" max="18" width="7.5703125" style="162" bestFit="1" customWidth="1"/>
    <col min="19" max="19" width="7.42578125" style="162" bestFit="1" customWidth="1"/>
    <col min="20" max="24" width="11.42578125" style="162"/>
    <col min="25" max="26" width="5.85546875" style="162" customWidth="1"/>
    <col min="27" max="16384" width="11.42578125" style="162"/>
  </cols>
  <sheetData>
    <row r="1" spans="1:21" s="174" customFormat="1" ht="49.5" customHeight="1">
      <c r="A1" s="1051" t="s">
        <v>1457</v>
      </c>
      <c r="B1" s="1058"/>
      <c r="C1" s="1058"/>
      <c r="D1" s="1058"/>
      <c r="E1" s="1058"/>
      <c r="F1" s="1058"/>
      <c r="G1" s="1058"/>
      <c r="H1" s="1058"/>
      <c r="I1" s="1058"/>
      <c r="J1" s="1058"/>
      <c r="K1" s="1058"/>
      <c r="L1" s="1058"/>
      <c r="M1" s="1058"/>
      <c r="N1" s="1058"/>
      <c r="O1" s="1058"/>
      <c r="P1" s="1058"/>
      <c r="Q1" s="1058"/>
      <c r="R1" s="1058"/>
      <c r="S1" s="1058"/>
      <c r="T1" s="1018" t="s">
        <v>577</v>
      </c>
    </row>
    <row r="2" spans="1:21" ht="18" customHeight="1">
      <c r="A2" s="1063" t="s">
        <v>550</v>
      </c>
      <c r="B2" s="1081" t="s">
        <v>277</v>
      </c>
      <c r="C2" s="1065" t="s">
        <v>549</v>
      </c>
      <c r="D2" s="1065"/>
      <c r="E2" s="1065"/>
      <c r="F2" s="1065"/>
      <c r="G2" s="1065" t="s">
        <v>548</v>
      </c>
      <c r="H2" s="1063" t="s">
        <v>547</v>
      </c>
      <c r="I2" s="1063" t="s">
        <v>546</v>
      </c>
      <c r="J2" s="1063" t="s">
        <v>545</v>
      </c>
      <c r="K2" s="1063" t="s">
        <v>544</v>
      </c>
      <c r="L2" s="1065" t="s">
        <v>543</v>
      </c>
      <c r="M2" s="1063" t="s">
        <v>542</v>
      </c>
      <c r="N2" s="1063" t="s">
        <v>541</v>
      </c>
      <c r="O2" s="1063" t="s">
        <v>540</v>
      </c>
      <c r="P2" s="1063" t="s">
        <v>539</v>
      </c>
      <c r="Q2" s="1063" t="s">
        <v>538</v>
      </c>
      <c r="R2" s="1063" t="s">
        <v>537</v>
      </c>
      <c r="S2" s="1063" t="s">
        <v>536</v>
      </c>
    </row>
    <row r="3" spans="1:21" ht="9.9499999999999993" customHeight="1">
      <c r="A3" s="1063"/>
      <c r="B3" s="1081"/>
      <c r="C3" s="1065" t="s">
        <v>535</v>
      </c>
      <c r="D3" s="1065" t="s">
        <v>534</v>
      </c>
      <c r="E3" s="1065" t="s">
        <v>533</v>
      </c>
      <c r="F3" s="1065" t="s">
        <v>532</v>
      </c>
      <c r="G3" s="1065"/>
      <c r="H3" s="1063"/>
      <c r="I3" s="1063"/>
      <c r="J3" s="1063"/>
      <c r="K3" s="1063"/>
      <c r="L3" s="1065"/>
      <c r="M3" s="1063"/>
      <c r="N3" s="1063"/>
      <c r="O3" s="1063"/>
      <c r="P3" s="1063"/>
      <c r="Q3" s="1063"/>
      <c r="R3" s="1063"/>
      <c r="S3" s="1063"/>
    </row>
    <row r="4" spans="1:21" ht="9.9499999999999993" customHeight="1">
      <c r="A4" s="1063"/>
      <c r="B4" s="1081"/>
      <c r="C4" s="1065"/>
      <c r="D4" s="1065"/>
      <c r="E4" s="1065"/>
      <c r="F4" s="1065"/>
      <c r="G4" s="1065"/>
      <c r="H4" s="1063"/>
      <c r="I4" s="1063"/>
      <c r="J4" s="1063"/>
      <c r="K4" s="1063"/>
      <c r="L4" s="1065"/>
      <c r="M4" s="1063"/>
      <c r="N4" s="1063"/>
      <c r="O4" s="1063"/>
      <c r="P4" s="1063"/>
      <c r="Q4" s="1063"/>
      <c r="R4" s="1063"/>
      <c r="S4" s="1063"/>
    </row>
    <row r="5" spans="1:21" ht="27.75" customHeight="1">
      <c r="A5" s="1064"/>
      <c r="B5" s="1082"/>
      <c r="C5" s="1066"/>
      <c r="D5" s="1066"/>
      <c r="E5" s="1066"/>
      <c r="F5" s="1066"/>
      <c r="G5" s="1066"/>
      <c r="H5" s="1064"/>
      <c r="I5" s="1064"/>
      <c r="J5" s="1064"/>
      <c r="K5" s="1064"/>
      <c r="L5" s="1066"/>
      <c r="M5" s="1064"/>
      <c r="N5" s="1064"/>
      <c r="O5" s="1064"/>
      <c r="P5" s="1064"/>
      <c r="Q5" s="1064"/>
      <c r="R5" s="1064"/>
      <c r="S5" s="1064"/>
    </row>
    <row r="6" spans="1:21" s="159" customFormat="1" ht="12.95" customHeight="1">
      <c r="A6" s="213" t="s">
        <v>704</v>
      </c>
      <c r="B6" s="148"/>
      <c r="C6" s="148"/>
      <c r="D6" s="148"/>
      <c r="E6" s="148"/>
      <c r="F6" s="148"/>
      <c r="G6" s="148"/>
      <c r="H6" s="148"/>
      <c r="I6" s="148"/>
      <c r="J6" s="148"/>
      <c r="K6" s="148"/>
      <c r="L6" s="148"/>
      <c r="M6" s="148"/>
      <c r="N6" s="148"/>
      <c r="O6" s="148"/>
      <c r="P6" s="148"/>
      <c r="Q6" s="148"/>
      <c r="R6" s="148"/>
      <c r="S6" s="148"/>
    </row>
    <row r="7" spans="1:21" s="159" customFormat="1" ht="13.5" customHeight="1">
      <c r="A7" s="938" t="s">
        <v>79</v>
      </c>
      <c r="B7" s="939">
        <f>SUM(C7:S7)</f>
        <v>119466</v>
      </c>
      <c r="C7" s="939">
        <f t="shared" ref="C7:M7" si="0">SUM(C10:C11)</f>
        <v>26370</v>
      </c>
      <c r="D7" s="939">
        <f t="shared" si="0"/>
        <v>4252</v>
      </c>
      <c r="E7" s="939">
        <f t="shared" si="0"/>
        <v>3308</v>
      </c>
      <c r="F7" s="939">
        <f t="shared" si="0"/>
        <v>1188</v>
      </c>
      <c r="G7" s="939">
        <f t="shared" si="0"/>
        <v>4162</v>
      </c>
      <c r="H7" s="939">
        <f t="shared" si="0"/>
        <v>1191</v>
      </c>
      <c r="I7" s="939">
        <f t="shared" si="0"/>
        <v>2120</v>
      </c>
      <c r="J7" s="939">
        <f t="shared" si="0"/>
        <v>15776</v>
      </c>
      <c r="K7" s="939">
        <f t="shared" si="0"/>
        <v>765</v>
      </c>
      <c r="L7" s="939">
        <f t="shared" si="0"/>
        <v>6470</v>
      </c>
      <c r="M7" s="939">
        <f t="shared" si="0"/>
        <v>1876</v>
      </c>
      <c r="N7" s="939" t="s">
        <v>39</v>
      </c>
      <c r="O7" s="939">
        <f>SUM(O10:O11)</f>
        <v>18466</v>
      </c>
      <c r="P7" s="939">
        <f>SUM(P10:P11)</f>
        <v>6246</v>
      </c>
      <c r="Q7" s="939">
        <f>SUM(Q10:Q11)</f>
        <v>2905</v>
      </c>
      <c r="R7" s="939">
        <f>SUM(R10:R11)</f>
        <v>10579</v>
      </c>
      <c r="S7" s="939">
        <f>SUM(S10:S11)</f>
        <v>13792</v>
      </c>
    </row>
    <row r="8" spans="1:21" s="159" customFormat="1" ht="12" customHeight="1">
      <c r="A8" s="199" t="s">
        <v>520</v>
      </c>
      <c r="B8" s="372">
        <f>SUM(C8:S8)</f>
        <v>100</v>
      </c>
      <c r="C8" s="372">
        <f>C7/B$7*100</f>
        <v>22.073225855054996</v>
      </c>
      <c r="D8" s="372">
        <f t="shared" ref="D8:M8" si="1">D7/$B7*100</f>
        <v>3.5591716471632098</v>
      </c>
      <c r="E8" s="372">
        <f t="shared" si="1"/>
        <v>2.7689886662313965</v>
      </c>
      <c r="F8" s="372">
        <f t="shared" si="1"/>
        <v>0.99442519210486668</v>
      </c>
      <c r="G8" s="372">
        <f t="shared" si="1"/>
        <v>3.4838364053370832</v>
      </c>
      <c r="H8" s="372">
        <f t="shared" si="1"/>
        <v>0.99693636683240416</v>
      </c>
      <c r="I8" s="372">
        <f t="shared" si="1"/>
        <v>1.7745634741265299</v>
      </c>
      <c r="J8" s="372">
        <f t="shared" si="1"/>
        <v>13.205430833877422</v>
      </c>
      <c r="K8" s="372">
        <f t="shared" si="1"/>
        <v>0.64034955552207329</v>
      </c>
      <c r="L8" s="372">
        <f t="shared" si="1"/>
        <v>5.4157668290559657</v>
      </c>
      <c r="M8" s="372">
        <f t="shared" si="1"/>
        <v>1.5703212629534762</v>
      </c>
      <c r="N8" s="372" t="s">
        <v>39</v>
      </c>
      <c r="O8" s="372">
        <f>O7/$B7*100</f>
        <v>15.457117506236084</v>
      </c>
      <c r="P8" s="372">
        <f>P7/$B7*100</f>
        <v>5.2282657827331622</v>
      </c>
      <c r="Q8" s="372">
        <f>Q7/$B7*100</f>
        <v>2.4316541944988534</v>
      </c>
      <c r="R8" s="372">
        <f>R7/$B7*100</f>
        <v>8.8552391475398853</v>
      </c>
      <c r="S8" s="372">
        <f>S7/$B7*100</f>
        <v>11.544707280732593</v>
      </c>
    </row>
    <row r="9" spans="1:21" s="159" customFormat="1" ht="12.95" customHeight="1">
      <c r="A9" s="938" t="s">
        <v>531</v>
      </c>
      <c r="B9" s="940"/>
      <c r="C9" s="941"/>
      <c r="D9" s="941"/>
      <c r="E9" s="941"/>
      <c r="F9" s="941"/>
      <c r="G9" s="941"/>
      <c r="H9" s="941"/>
      <c r="I9" s="941"/>
      <c r="J9" s="941"/>
      <c r="K9" s="941"/>
      <c r="L9" s="941"/>
      <c r="M9" s="941"/>
      <c r="N9" s="941"/>
      <c r="O9" s="941"/>
      <c r="P9" s="941"/>
      <c r="Q9" s="941"/>
      <c r="R9" s="941"/>
      <c r="S9" s="941"/>
    </row>
    <row r="10" spans="1:21" s="159" customFormat="1" ht="12.95" customHeight="1">
      <c r="A10" s="210" t="s">
        <v>639</v>
      </c>
      <c r="B10" s="209">
        <f>SUM(C10:S10)</f>
        <v>84731</v>
      </c>
      <c r="C10" s="937">
        <v>12519</v>
      </c>
      <c r="D10" s="937">
        <v>3016</v>
      </c>
      <c r="E10" s="937">
        <v>3291</v>
      </c>
      <c r="F10" s="937">
        <v>817</v>
      </c>
      <c r="G10" s="937">
        <v>3839</v>
      </c>
      <c r="H10" s="937">
        <v>811</v>
      </c>
      <c r="I10" s="937">
        <v>1795</v>
      </c>
      <c r="J10" s="937">
        <v>13130</v>
      </c>
      <c r="K10" s="937">
        <v>663</v>
      </c>
      <c r="L10" s="937">
        <v>4726</v>
      </c>
      <c r="M10" s="937">
        <v>1335</v>
      </c>
      <c r="N10" s="212" t="s">
        <v>39</v>
      </c>
      <c r="O10" s="937">
        <v>13794</v>
      </c>
      <c r="P10" s="937">
        <v>5470</v>
      </c>
      <c r="Q10" s="937">
        <v>2487</v>
      </c>
      <c r="R10" s="937">
        <v>7145</v>
      </c>
      <c r="S10" s="937">
        <v>9893</v>
      </c>
    </row>
    <row r="11" spans="1:21" s="159" customFormat="1" ht="12.95" customHeight="1">
      <c r="A11" s="942" t="s">
        <v>640</v>
      </c>
      <c r="B11" s="943">
        <f>SUM(C11:S11)</f>
        <v>34735</v>
      </c>
      <c r="C11" s="944">
        <v>13851</v>
      </c>
      <c r="D11" s="944">
        <v>1236</v>
      </c>
      <c r="E11" s="944">
        <v>17</v>
      </c>
      <c r="F11" s="944">
        <v>371</v>
      </c>
      <c r="G11" s="944">
        <v>323</v>
      </c>
      <c r="H11" s="944">
        <v>380</v>
      </c>
      <c r="I11" s="944">
        <v>325</v>
      </c>
      <c r="J11" s="944">
        <v>2646</v>
      </c>
      <c r="K11" s="944">
        <v>102</v>
      </c>
      <c r="L11" s="944">
        <v>1744</v>
      </c>
      <c r="M11" s="944">
        <v>541</v>
      </c>
      <c r="N11" s="940" t="s">
        <v>39</v>
      </c>
      <c r="O11" s="944">
        <v>4672</v>
      </c>
      <c r="P11" s="944">
        <v>776</v>
      </c>
      <c r="Q11" s="944">
        <v>418</v>
      </c>
      <c r="R11" s="944">
        <v>3434</v>
      </c>
      <c r="S11" s="944">
        <v>3899</v>
      </c>
    </row>
    <row r="12" spans="1:21" s="159" customFormat="1" ht="12.95" customHeight="1">
      <c r="A12" s="213" t="s">
        <v>528</v>
      </c>
      <c r="B12" s="212"/>
      <c r="C12" s="212"/>
      <c r="D12" s="212"/>
      <c r="E12" s="212"/>
      <c r="F12" s="212"/>
      <c r="G12" s="212"/>
      <c r="H12" s="212"/>
      <c r="I12" s="212"/>
      <c r="J12" s="212"/>
      <c r="K12" s="212"/>
      <c r="L12" s="212"/>
      <c r="M12" s="212"/>
      <c r="N12" s="212"/>
      <c r="O12" s="212"/>
      <c r="P12" s="212"/>
      <c r="Q12" s="212"/>
      <c r="R12" s="212"/>
      <c r="S12" s="212"/>
    </row>
    <row r="13" spans="1:21" s="159" customFormat="1" ht="12.95" customHeight="1">
      <c r="A13" s="942" t="s">
        <v>612</v>
      </c>
      <c r="B13" s="943">
        <f>SUM(C13:S13)</f>
        <v>87316</v>
      </c>
      <c r="C13" s="945">
        <v>20251</v>
      </c>
      <c r="D13" s="945">
        <v>4246</v>
      </c>
      <c r="E13" s="945">
        <v>701</v>
      </c>
      <c r="F13" s="945">
        <v>1188</v>
      </c>
      <c r="G13" s="945">
        <v>828</v>
      </c>
      <c r="H13" s="945">
        <v>925</v>
      </c>
      <c r="I13" s="945">
        <v>655</v>
      </c>
      <c r="J13" s="945">
        <v>11882</v>
      </c>
      <c r="K13" s="945">
        <v>497</v>
      </c>
      <c r="L13" s="945">
        <v>5106</v>
      </c>
      <c r="M13" s="945">
        <v>1155</v>
      </c>
      <c r="N13" s="943" t="s">
        <v>39</v>
      </c>
      <c r="O13" s="945">
        <v>15092</v>
      </c>
      <c r="P13" s="945">
        <v>3347</v>
      </c>
      <c r="Q13" s="945">
        <v>1590</v>
      </c>
      <c r="R13" s="945">
        <v>8321</v>
      </c>
      <c r="S13" s="945">
        <v>11532</v>
      </c>
    </row>
    <row r="14" spans="1:21" s="159" customFormat="1" ht="12.95" customHeight="1">
      <c r="A14" s="210" t="s">
        <v>613</v>
      </c>
      <c r="B14" s="209">
        <f>SUM(C14:S14)</f>
        <v>32149</v>
      </c>
      <c r="C14" s="934">
        <v>6118</v>
      </c>
      <c r="D14" s="934">
        <v>6</v>
      </c>
      <c r="E14" s="934">
        <v>2607</v>
      </c>
      <c r="F14" s="934">
        <v>0</v>
      </c>
      <c r="G14" s="934">
        <v>3334</v>
      </c>
      <c r="H14" s="934">
        <v>266</v>
      </c>
      <c r="I14" s="934">
        <v>1465</v>
      </c>
      <c r="J14" s="934">
        <v>3894</v>
      </c>
      <c r="K14" s="934">
        <v>268</v>
      </c>
      <c r="L14" s="934">
        <v>1364</v>
      </c>
      <c r="M14" s="934">
        <v>721</v>
      </c>
      <c r="N14" s="209" t="s">
        <v>39</v>
      </c>
      <c r="O14" s="934">
        <v>3374</v>
      </c>
      <c r="P14" s="934">
        <v>2899</v>
      </c>
      <c r="Q14" s="934">
        <v>1315</v>
      </c>
      <c r="R14" s="934">
        <v>2258</v>
      </c>
      <c r="S14" s="934">
        <v>2260</v>
      </c>
    </row>
    <row r="15" spans="1:21" s="159" customFormat="1" ht="12.95" customHeight="1">
      <c r="A15" s="938" t="s">
        <v>526</v>
      </c>
      <c r="B15" s="940"/>
      <c r="C15" s="940"/>
      <c r="D15" s="940"/>
      <c r="E15" s="940"/>
      <c r="F15" s="940"/>
      <c r="G15" s="940"/>
      <c r="H15" s="940"/>
      <c r="I15" s="940"/>
      <c r="J15" s="940"/>
      <c r="K15" s="940"/>
      <c r="L15" s="940"/>
      <c r="M15" s="940"/>
      <c r="N15" s="940"/>
      <c r="O15" s="940"/>
      <c r="P15" s="940"/>
      <c r="Q15" s="940"/>
      <c r="R15" s="940"/>
      <c r="S15" s="940"/>
      <c r="T15" s="608"/>
      <c r="U15" s="933"/>
    </row>
    <row r="16" spans="1:21" s="159" customFormat="1" ht="12.95" customHeight="1">
      <c r="A16" s="210" t="s">
        <v>114</v>
      </c>
      <c r="B16" s="209">
        <f>SUM(C16:S16)</f>
        <v>59826</v>
      </c>
      <c r="C16" s="934">
        <v>13993</v>
      </c>
      <c r="D16" s="608">
        <v>2051</v>
      </c>
      <c r="E16" s="608">
        <v>1199</v>
      </c>
      <c r="F16" s="608">
        <v>868</v>
      </c>
      <c r="G16" s="608">
        <v>2046</v>
      </c>
      <c r="H16" s="934">
        <v>476</v>
      </c>
      <c r="I16" s="934">
        <v>711</v>
      </c>
      <c r="J16" s="934">
        <v>8838</v>
      </c>
      <c r="K16" s="934">
        <v>351</v>
      </c>
      <c r="L16" s="934">
        <v>3320</v>
      </c>
      <c r="M16" s="934">
        <v>1204</v>
      </c>
      <c r="N16" s="209">
        <v>0</v>
      </c>
      <c r="O16" s="934">
        <v>8342</v>
      </c>
      <c r="P16" s="934">
        <v>3143</v>
      </c>
      <c r="Q16" s="934">
        <v>1265</v>
      </c>
      <c r="R16" s="608">
        <v>5300</v>
      </c>
      <c r="S16" s="934">
        <v>6719</v>
      </c>
      <c r="T16" s="608"/>
      <c r="U16" s="933"/>
    </row>
    <row r="17" spans="1:21" s="159" customFormat="1" ht="12.95" customHeight="1">
      <c r="A17" s="942" t="s">
        <v>113</v>
      </c>
      <c r="B17" s="943">
        <f>SUM(C17:S17)</f>
        <v>53232</v>
      </c>
      <c r="C17" s="945">
        <v>11535</v>
      </c>
      <c r="D17" s="945">
        <v>1946</v>
      </c>
      <c r="E17" s="945">
        <v>1562</v>
      </c>
      <c r="F17" s="945">
        <v>316</v>
      </c>
      <c r="G17" s="945">
        <v>1651</v>
      </c>
      <c r="H17" s="945">
        <v>430</v>
      </c>
      <c r="I17" s="945">
        <v>1225</v>
      </c>
      <c r="J17" s="945">
        <v>5956</v>
      </c>
      <c r="K17" s="945">
        <v>383</v>
      </c>
      <c r="L17" s="945">
        <v>2848</v>
      </c>
      <c r="M17" s="945">
        <v>783</v>
      </c>
      <c r="N17" s="943">
        <v>0</v>
      </c>
      <c r="O17" s="945">
        <v>9257</v>
      </c>
      <c r="P17" s="945">
        <v>2609</v>
      </c>
      <c r="Q17" s="945">
        <v>1427</v>
      </c>
      <c r="R17" s="604">
        <v>4828</v>
      </c>
      <c r="S17" s="945">
        <v>6476</v>
      </c>
      <c r="T17" s="608"/>
      <c r="U17" s="933"/>
    </row>
    <row r="18" spans="1:21" s="159" customFormat="1" ht="12.95" customHeight="1">
      <c r="A18" s="210" t="s">
        <v>112</v>
      </c>
      <c r="B18" s="209">
        <f>SUM(C18:S18)</f>
        <v>6108</v>
      </c>
      <c r="C18" s="934">
        <v>805</v>
      </c>
      <c r="D18" s="934">
        <v>233</v>
      </c>
      <c r="E18" s="934">
        <v>510</v>
      </c>
      <c r="F18" s="934">
        <v>4</v>
      </c>
      <c r="G18" s="934">
        <v>440</v>
      </c>
      <c r="H18" s="934">
        <v>49</v>
      </c>
      <c r="I18" s="934">
        <v>180</v>
      </c>
      <c r="J18" s="934">
        <v>941</v>
      </c>
      <c r="K18" s="934">
        <v>31</v>
      </c>
      <c r="L18" s="934">
        <v>292</v>
      </c>
      <c r="M18" s="934">
        <v>121</v>
      </c>
      <c r="N18" s="209">
        <v>0</v>
      </c>
      <c r="O18" s="934">
        <v>850</v>
      </c>
      <c r="P18" s="934">
        <v>479</v>
      </c>
      <c r="Q18" s="934">
        <v>192</v>
      </c>
      <c r="R18" s="608">
        <v>425</v>
      </c>
      <c r="S18" s="934">
        <v>556</v>
      </c>
      <c r="T18" s="608"/>
      <c r="U18" s="933"/>
    </row>
    <row r="19" spans="1:21" s="159" customFormat="1" ht="12.95" customHeight="1">
      <c r="A19" s="942" t="s">
        <v>111</v>
      </c>
      <c r="B19" s="943">
        <f>SUM(C19:S19)</f>
        <v>299</v>
      </c>
      <c r="C19" s="945">
        <v>36</v>
      </c>
      <c r="D19" s="945">
        <v>22</v>
      </c>
      <c r="E19" s="945">
        <v>37</v>
      </c>
      <c r="F19" s="945">
        <v>0</v>
      </c>
      <c r="G19" s="945">
        <v>25</v>
      </c>
      <c r="H19" s="945">
        <v>2</v>
      </c>
      <c r="I19" s="945">
        <v>4</v>
      </c>
      <c r="J19" s="945">
        <v>41</v>
      </c>
      <c r="K19" s="945">
        <v>0</v>
      </c>
      <c r="L19" s="945">
        <v>10</v>
      </c>
      <c r="M19" s="945">
        <v>2</v>
      </c>
      <c r="N19" s="943">
        <v>0</v>
      </c>
      <c r="O19" s="945">
        <v>17</v>
      </c>
      <c r="P19" s="945">
        <v>15</v>
      </c>
      <c r="Q19" s="945">
        <v>21</v>
      </c>
      <c r="R19" s="604">
        <v>26</v>
      </c>
      <c r="S19" s="945">
        <v>41</v>
      </c>
      <c r="T19" s="172"/>
      <c r="U19" s="172"/>
    </row>
    <row r="20" spans="1:21" s="159" customFormat="1" ht="12.95" customHeight="1">
      <c r="A20" s="210" t="s">
        <v>512</v>
      </c>
      <c r="B20" s="209">
        <f>SUM(C20:S20)</f>
        <v>0</v>
      </c>
      <c r="C20" s="934">
        <v>0</v>
      </c>
      <c r="D20" s="934">
        <v>0</v>
      </c>
      <c r="E20" s="934" t="s">
        <v>39</v>
      </c>
      <c r="F20" s="934">
        <v>0</v>
      </c>
      <c r="G20" s="934"/>
      <c r="H20" s="934">
        <v>0</v>
      </c>
      <c r="I20" s="934">
        <v>0</v>
      </c>
      <c r="J20" s="934" t="s">
        <v>39</v>
      </c>
      <c r="K20" s="934">
        <v>0</v>
      </c>
      <c r="L20" s="934">
        <v>0</v>
      </c>
      <c r="M20" s="934">
        <v>0</v>
      </c>
      <c r="N20" s="209">
        <v>0</v>
      </c>
      <c r="O20" s="934" t="s">
        <v>39</v>
      </c>
      <c r="P20" s="934">
        <v>0</v>
      </c>
      <c r="Q20" s="934">
        <v>0</v>
      </c>
      <c r="R20" s="934">
        <v>0</v>
      </c>
      <c r="S20" s="934">
        <v>0</v>
      </c>
    </row>
    <row r="21" spans="1:21" s="159" customFormat="1" ht="12.95" customHeight="1">
      <c r="A21" s="938" t="s">
        <v>705</v>
      </c>
      <c r="B21" s="940"/>
      <c r="C21" s="940"/>
      <c r="D21" s="940"/>
      <c r="E21" s="940"/>
      <c r="F21" s="940"/>
      <c r="G21" s="940"/>
      <c r="H21" s="940"/>
      <c r="I21" s="940"/>
      <c r="J21" s="940"/>
      <c r="K21" s="940"/>
      <c r="L21" s="940"/>
      <c r="M21" s="940"/>
      <c r="N21" s="940"/>
      <c r="O21" s="940"/>
      <c r="P21" s="940"/>
      <c r="Q21" s="940"/>
      <c r="R21" s="940"/>
      <c r="S21" s="940"/>
    </row>
    <row r="22" spans="1:21" s="159" customFormat="1" ht="12.75" customHeight="1">
      <c r="A22" s="213" t="s">
        <v>79</v>
      </c>
      <c r="B22" s="935">
        <f>SUM(C22:S22)</f>
        <v>73615</v>
      </c>
      <c r="C22" s="935">
        <f>SUM(C31:C35)</f>
        <v>18141</v>
      </c>
      <c r="D22" s="935">
        <f>SUM(D31:D35)</f>
        <v>2624</v>
      </c>
      <c r="E22" s="935">
        <f>SUM(E31:E35)</f>
        <v>1402</v>
      </c>
      <c r="F22" s="935" t="s">
        <v>39</v>
      </c>
      <c r="G22" s="935">
        <f t="shared" ref="G22:R22" si="2">SUM(G25:G26)</f>
        <v>2281</v>
      </c>
      <c r="H22" s="935">
        <f t="shared" si="2"/>
        <v>538</v>
      </c>
      <c r="I22" s="935">
        <f t="shared" si="2"/>
        <v>1059</v>
      </c>
      <c r="J22" s="935">
        <f t="shared" si="2"/>
        <v>7176</v>
      </c>
      <c r="K22" s="935">
        <f t="shared" si="2"/>
        <v>449</v>
      </c>
      <c r="L22" s="935">
        <f t="shared" si="2"/>
        <v>3306</v>
      </c>
      <c r="M22" s="935">
        <f t="shared" si="2"/>
        <v>812</v>
      </c>
      <c r="N22" s="935">
        <f t="shared" si="2"/>
        <v>2293</v>
      </c>
      <c r="O22" s="935">
        <f t="shared" si="2"/>
        <v>13623</v>
      </c>
      <c r="P22" s="935">
        <f t="shared" si="2"/>
        <v>4036</v>
      </c>
      <c r="Q22" s="935">
        <f t="shared" si="2"/>
        <v>1110</v>
      </c>
      <c r="R22" s="935">
        <f t="shared" si="2"/>
        <v>4885</v>
      </c>
      <c r="S22" s="935">
        <f>SUM(S25:S26)</f>
        <v>9880</v>
      </c>
    </row>
    <row r="23" spans="1:21" s="159" customFormat="1" ht="12.95" customHeight="1">
      <c r="A23" s="946" t="s">
        <v>520</v>
      </c>
      <c r="B23" s="947">
        <f>SUM(C23:S23)</f>
        <v>100</v>
      </c>
      <c r="C23" s="947">
        <f>C22/B$22*100</f>
        <v>24.643075460164368</v>
      </c>
      <c r="D23" s="947">
        <f>D22/B$22*100</f>
        <v>3.5644909325545067</v>
      </c>
      <c r="E23" s="947">
        <f>E22/B$22*100</f>
        <v>1.9045031583237111</v>
      </c>
      <c r="F23" s="947" t="s">
        <v>39</v>
      </c>
      <c r="G23" s="947">
        <f>G22/B$22*100</f>
        <v>3.0985532839774503</v>
      </c>
      <c r="H23" s="947">
        <f>H22/B$22*100</f>
        <v>0.73082931467771517</v>
      </c>
      <c r="I23" s="947">
        <f>I22/B$22*100</f>
        <v>1.438565509746655</v>
      </c>
      <c r="J23" s="947">
        <f>J22/B$22*100</f>
        <v>9.748013312504245</v>
      </c>
      <c r="K23" s="947">
        <f>K22/B$22*100</f>
        <v>0.60993004143177343</v>
      </c>
      <c r="L23" s="947">
        <f>L22/B$22*100</f>
        <v>4.4909325545065544</v>
      </c>
      <c r="M23" s="947">
        <f>M22/B$22*100</f>
        <v>1.1030360660191536</v>
      </c>
      <c r="N23" s="947">
        <f>N22/B$22*100</f>
        <v>3.1148543095836447</v>
      </c>
      <c r="O23" s="947">
        <f>O22/B$22*100</f>
        <v>18.505739319432184</v>
      </c>
      <c r="P23" s="947">
        <f>P22/B$22*100</f>
        <v>5.4825782788833797</v>
      </c>
      <c r="Q23" s="947">
        <f>Q22/B$22*100</f>
        <v>1.5078448685729811</v>
      </c>
      <c r="R23" s="947">
        <f>R22/B$22*100</f>
        <v>6.6358758405216323</v>
      </c>
      <c r="S23" s="947">
        <f>S22/B$22*100</f>
        <v>13.421177749100046</v>
      </c>
    </row>
    <row r="24" spans="1:21" s="159" customFormat="1" ht="12.95" customHeight="1">
      <c r="A24" s="213" t="s">
        <v>529</v>
      </c>
      <c r="B24" s="211"/>
      <c r="C24" s="211"/>
      <c r="D24" s="211"/>
      <c r="E24" s="211"/>
      <c r="F24" s="211"/>
      <c r="G24" s="211"/>
      <c r="H24" s="211"/>
      <c r="I24" s="211"/>
      <c r="J24" s="211"/>
      <c r="K24" s="211"/>
      <c r="L24" s="211"/>
      <c r="M24" s="211"/>
      <c r="N24" s="211"/>
      <c r="O24" s="211"/>
      <c r="P24" s="211"/>
      <c r="Q24" s="211"/>
      <c r="R24" s="211"/>
      <c r="S24" s="211"/>
    </row>
    <row r="25" spans="1:21" s="159" customFormat="1" ht="12.95" customHeight="1">
      <c r="A25" s="942" t="s">
        <v>639</v>
      </c>
      <c r="B25" s="943">
        <v>49939</v>
      </c>
      <c r="C25" s="943" t="s">
        <v>39</v>
      </c>
      <c r="D25" s="943" t="s">
        <v>39</v>
      </c>
      <c r="E25" s="943" t="s">
        <v>39</v>
      </c>
      <c r="F25" s="943" t="s">
        <v>39</v>
      </c>
      <c r="G25" s="943">
        <v>2078</v>
      </c>
      <c r="H25" s="948">
        <v>289</v>
      </c>
      <c r="I25" s="948">
        <v>843</v>
      </c>
      <c r="J25" s="943">
        <v>5793</v>
      </c>
      <c r="K25" s="943">
        <v>373</v>
      </c>
      <c r="L25" s="943">
        <v>2219</v>
      </c>
      <c r="M25" s="943">
        <v>555</v>
      </c>
      <c r="N25" s="943">
        <v>1765</v>
      </c>
      <c r="O25" s="943">
        <v>10604</v>
      </c>
      <c r="P25" s="943">
        <v>3097</v>
      </c>
      <c r="Q25" s="943">
        <v>906</v>
      </c>
      <c r="R25" s="943">
        <v>3158</v>
      </c>
      <c r="S25" s="943">
        <v>7398</v>
      </c>
    </row>
    <row r="26" spans="1:21" s="159" customFormat="1" ht="12.95" customHeight="1">
      <c r="A26" s="210" t="s">
        <v>640</v>
      </c>
      <c r="B26" s="209">
        <v>23676</v>
      </c>
      <c r="C26" s="209" t="s">
        <v>39</v>
      </c>
      <c r="D26" s="209" t="s">
        <v>39</v>
      </c>
      <c r="E26" s="209" t="s">
        <v>39</v>
      </c>
      <c r="F26" s="209" t="s">
        <v>39</v>
      </c>
      <c r="G26" s="214">
        <v>203</v>
      </c>
      <c r="H26" s="214">
        <v>249</v>
      </c>
      <c r="I26" s="214">
        <v>216</v>
      </c>
      <c r="J26" s="209">
        <v>1383</v>
      </c>
      <c r="K26" s="209">
        <v>76</v>
      </c>
      <c r="L26" s="209">
        <v>1087</v>
      </c>
      <c r="M26" s="209">
        <v>257</v>
      </c>
      <c r="N26" s="209">
        <v>528</v>
      </c>
      <c r="O26" s="209">
        <v>3019</v>
      </c>
      <c r="P26" s="209">
        <v>939</v>
      </c>
      <c r="Q26" s="209">
        <v>204</v>
      </c>
      <c r="R26" s="209">
        <v>1727</v>
      </c>
      <c r="S26" s="209">
        <v>2482</v>
      </c>
    </row>
    <row r="27" spans="1:21" s="159" customFormat="1" ht="12.95" customHeight="1">
      <c r="A27" s="938" t="s">
        <v>528</v>
      </c>
      <c r="B27" s="940"/>
      <c r="C27" s="940"/>
      <c r="D27" s="940"/>
      <c r="E27" s="940"/>
      <c r="F27" s="949"/>
      <c r="G27" s="940"/>
      <c r="H27" s="940"/>
      <c r="I27" s="940"/>
      <c r="J27" s="940"/>
      <c r="K27" s="940"/>
      <c r="L27" s="940"/>
      <c r="M27" s="940"/>
      <c r="N27" s="940"/>
      <c r="O27" s="940"/>
      <c r="P27" s="940"/>
      <c r="Q27" s="940"/>
      <c r="R27" s="940"/>
      <c r="S27" s="940"/>
    </row>
    <row r="28" spans="1:21" s="159" customFormat="1" ht="12.95" customHeight="1">
      <c r="A28" s="210" t="s">
        <v>612</v>
      </c>
      <c r="B28" s="209">
        <v>56115</v>
      </c>
      <c r="C28" s="936">
        <v>13861</v>
      </c>
      <c r="D28" s="1021">
        <v>2614</v>
      </c>
      <c r="E28" s="1021">
        <v>241</v>
      </c>
      <c r="F28" s="209" t="s">
        <v>39</v>
      </c>
      <c r="G28" s="209">
        <v>510</v>
      </c>
      <c r="H28" s="157">
        <v>376</v>
      </c>
      <c r="I28" s="209">
        <v>393</v>
      </c>
      <c r="J28" s="209">
        <v>5783</v>
      </c>
      <c r="K28" s="209">
        <v>334</v>
      </c>
      <c r="L28" s="209">
        <v>2701</v>
      </c>
      <c r="M28" s="209">
        <v>531</v>
      </c>
      <c r="N28" s="209">
        <v>2074</v>
      </c>
      <c r="O28" s="209">
        <v>10522</v>
      </c>
      <c r="P28" s="209">
        <v>2514</v>
      </c>
      <c r="Q28" s="209">
        <v>840</v>
      </c>
      <c r="R28" s="209">
        <v>3994</v>
      </c>
      <c r="S28" s="209">
        <v>8827</v>
      </c>
    </row>
    <row r="29" spans="1:21" s="159" customFormat="1" ht="12.95" customHeight="1">
      <c r="A29" s="942" t="s">
        <v>613</v>
      </c>
      <c r="B29" s="943">
        <v>17500</v>
      </c>
      <c r="C29" s="950">
        <v>4280</v>
      </c>
      <c r="D29" s="1022">
        <v>10</v>
      </c>
      <c r="E29" s="1022">
        <v>1161</v>
      </c>
      <c r="F29" s="943" t="s">
        <v>39</v>
      </c>
      <c r="G29" s="943">
        <v>1771</v>
      </c>
      <c r="H29" s="943">
        <v>162</v>
      </c>
      <c r="I29" s="943">
        <v>666</v>
      </c>
      <c r="J29" s="943">
        <v>1393</v>
      </c>
      <c r="K29" s="943">
        <v>115</v>
      </c>
      <c r="L29" s="943">
        <v>605</v>
      </c>
      <c r="M29" s="943">
        <v>281</v>
      </c>
      <c r="N29" s="943">
        <v>219</v>
      </c>
      <c r="O29" s="943">
        <v>3101</v>
      </c>
      <c r="P29" s="943">
        <v>1522</v>
      </c>
      <c r="Q29" s="943">
        <v>270</v>
      </c>
      <c r="R29" s="943">
        <v>891</v>
      </c>
      <c r="S29" s="943">
        <v>1053</v>
      </c>
    </row>
    <row r="30" spans="1:21" s="159" customFormat="1" ht="12.95" customHeight="1">
      <c r="A30" s="213" t="s">
        <v>526</v>
      </c>
      <c r="B30" s="212"/>
      <c r="C30" s="212"/>
      <c r="D30" s="212"/>
      <c r="E30" s="212"/>
      <c r="F30" s="212"/>
      <c r="G30" s="212"/>
      <c r="H30" s="212"/>
      <c r="I30" s="212"/>
      <c r="J30" s="212"/>
      <c r="K30" s="212"/>
      <c r="L30" s="212"/>
      <c r="M30" s="212"/>
      <c r="N30" s="212"/>
      <c r="O30" s="212"/>
      <c r="P30" s="212"/>
      <c r="Q30" s="212"/>
      <c r="R30" s="212"/>
      <c r="S30" s="212"/>
    </row>
    <row r="31" spans="1:21" s="159" customFormat="1" ht="12.95" customHeight="1">
      <c r="A31" s="942" t="s">
        <v>114</v>
      </c>
      <c r="B31" s="943">
        <v>38704</v>
      </c>
      <c r="C31" s="951">
        <v>10019</v>
      </c>
      <c r="D31" s="1022">
        <v>1454</v>
      </c>
      <c r="E31" s="1022">
        <v>659</v>
      </c>
      <c r="F31" s="943" t="s">
        <v>39</v>
      </c>
      <c r="G31" s="943">
        <v>1243</v>
      </c>
      <c r="H31" s="943">
        <v>257</v>
      </c>
      <c r="I31" s="943">
        <v>502</v>
      </c>
      <c r="J31" s="943">
        <v>4411</v>
      </c>
      <c r="K31" s="943">
        <v>189</v>
      </c>
      <c r="L31" s="943">
        <v>1740</v>
      </c>
      <c r="M31" s="943">
        <v>433</v>
      </c>
      <c r="N31" s="943">
        <v>1112</v>
      </c>
      <c r="O31" s="943">
        <v>6342</v>
      </c>
      <c r="P31" s="943">
        <v>2007</v>
      </c>
      <c r="Q31" s="943">
        <v>525</v>
      </c>
      <c r="R31" s="943">
        <v>2659</v>
      </c>
      <c r="S31" s="943">
        <v>5152</v>
      </c>
    </row>
    <row r="32" spans="1:21" s="159" customFormat="1" ht="12.95" customHeight="1">
      <c r="A32" s="210" t="s">
        <v>113</v>
      </c>
      <c r="B32" s="209">
        <v>25985</v>
      </c>
      <c r="C32" s="933">
        <v>7642</v>
      </c>
      <c r="D32" s="1021">
        <v>1104</v>
      </c>
      <c r="E32" s="1021">
        <v>567</v>
      </c>
      <c r="F32" s="209" t="s">
        <v>39</v>
      </c>
      <c r="G32" s="209">
        <v>830</v>
      </c>
      <c r="H32" s="157">
        <v>268</v>
      </c>
      <c r="I32" s="209">
        <v>502</v>
      </c>
      <c r="J32" s="209">
        <v>2478</v>
      </c>
      <c r="K32" s="209">
        <v>251</v>
      </c>
      <c r="L32" s="209">
        <v>1484</v>
      </c>
      <c r="M32" s="209">
        <v>360</v>
      </c>
      <c r="N32" s="209">
        <v>1155</v>
      </c>
      <c r="O32" s="209">
        <v>661</v>
      </c>
      <c r="P32" s="209">
        <v>1772</v>
      </c>
      <c r="Q32" s="209">
        <v>534</v>
      </c>
      <c r="R32" s="209">
        <v>2031</v>
      </c>
      <c r="S32" s="209">
        <v>4346</v>
      </c>
    </row>
    <row r="33" spans="1:19" s="159" customFormat="1" ht="12.95" customHeight="1">
      <c r="A33" s="942" t="s">
        <v>112</v>
      </c>
      <c r="B33" s="943">
        <v>2772</v>
      </c>
      <c r="C33" s="951">
        <v>421</v>
      </c>
      <c r="D33" s="1022">
        <v>64</v>
      </c>
      <c r="E33" s="1022">
        <v>171</v>
      </c>
      <c r="F33" s="943" t="s">
        <v>39</v>
      </c>
      <c r="G33" s="943">
        <v>199</v>
      </c>
      <c r="H33" s="943">
        <v>12</v>
      </c>
      <c r="I33" s="943">
        <v>51</v>
      </c>
      <c r="J33" s="943">
        <v>279</v>
      </c>
      <c r="K33" s="943">
        <v>9</v>
      </c>
      <c r="L33" s="943">
        <v>76</v>
      </c>
      <c r="M33" s="943">
        <v>18</v>
      </c>
      <c r="N33" s="943">
        <v>25</v>
      </c>
      <c r="O33" s="943">
        <v>627</v>
      </c>
      <c r="P33" s="943">
        <v>235</v>
      </c>
      <c r="Q33" s="943">
        <v>48</v>
      </c>
      <c r="R33" s="943">
        <v>180</v>
      </c>
      <c r="S33" s="943">
        <v>357</v>
      </c>
    </row>
    <row r="34" spans="1:19" s="159" customFormat="1" ht="12.95" customHeight="1">
      <c r="A34" s="210" t="s">
        <v>527</v>
      </c>
      <c r="B34" s="209">
        <v>63</v>
      </c>
      <c r="C34" s="933">
        <v>9</v>
      </c>
      <c r="D34" s="1021" t="s">
        <v>39</v>
      </c>
      <c r="E34" s="1021">
        <v>5</v>
      </c>
      <c r="F34" s="209" t="s">
        <v>39</v>
      </c>
      <c r="G34" s="209">
        <v>8</v>
      </c>
      <c r="H34" s="157">
        <v>0</v>
      </c>
      <c r="I34" s="209">
        <v>1</v>
      </c>
      <c r="J34" s="209">
        <v>3</v>
      </c>
      <c r="K34" s="209">
        <v>0</v>
      </c>
      <c r="L34" s="209">
        <v>1</v>
      </c>
      <c r="M34" s="209">
        <v>0</v>
      </c>
      <c r="N34" s="209" t="s">
        <v>39</v>
      </c>
      <c r="O34" s="209">
        <v>11</v>
      </c>
      <c r="P34" s="209">
        <v>10</v>
      </c>
      <c r="Q34" s="209">
        <v>2</v>
      </c>
      <c r="R34" s="209">
        <v>6</v>
      </c>
      <c r="S34" s="209">
        <v>7</v>
      </c>
    </row>
    <row r="35" spans="1:19" s="159" customFormat="1" ht="12" customHeight="1">
      <c r="A35" s="942" t="s">
        <v>512</v>
      </c>
      <c r="B35" s="943">
        <v>131</v>
      </c>
      <c r="C35" s="951">
        <v>50</v>
      </c>
      <c r="D35" s="1022">
        <v>2</v>
      </c>
      <c r="E35" s="1022" t="s">
        <v>39</v>
      </c>
      <c r="F35" s="943" t="s">
        <v>39</v>
      </c>
      <c r="G35" s="943">
        <v>1</v>
      </c>
      <c r="H35" s="943">
        <v>1</v>
      </c>
      <c r="I35" s="943">
        <v>3</v>
      </c>
      <c r="J35" s="943">
        <v>5</v>
      </c>
      <c r="K35" s="943">
        <v>0</v>
      </c>
      <c r="L35" s="943">
        <v>5</v>
      </c>
      <c r="M35" s="943">
        <v>1</v>
      </c>
      <c r="N35" s="943">
        <v>1</v>
      </c>
      <c r="O35" s="943">
        <v>22</v>
      </c>
      <c r="P35" s="943">
        <v>12</v>
      </c>
      <c r="Q35" s="943">
        <v>1</v>
      </c>
      <c r="R35" s="943">
        <v>9</v>
      </c>
      <c r="S35" s="943">
        <v>18</v>
      </c>
    </row>
    <row r="36" spans="1:19" s="159" customFormat="1" ht="12" customHeight="1">
      <c r="A36" s="303"/>
      <c r="B36" s="208"/>
      <c r="C36" s="208"/>
      <c r="D36" s="208"/>
      <c r="E36" s="208"/>
      <c r="F36" s="208"/>
      <c r="G36" s="208"/>
      <c r="H36" s="208"/>
      <c r="I36" s="208"/>
      <c r="J36" s="208"/>
      <c r="K36" s="208"/>
      <c r="L36" s="208"/>
      <c r="M36" s="208"/>
      <c r="N36" s="208"/>
      <c r="O36" s="208"/>
      <c r="P36" s="208"/>
      <c r="Q36" s="208"/>
      <c r="R36" s="208"/>
      <c r="S36" s="208"/>
    </row>
    <row r="37" spans="1:19" s="159" customFormat="1">
      <c r="A37" s="1083"/>
      <c r="B37" s="1083"/>
      <c r="C37" s="1083"/>
      <c r="D37" s="1083"/>
      <c r="E37" s="1083"/>
      <c r="F37" s="1083"/>
      <c r="G37" s="1083"/>
      <c r="H37" s="1083"/>
      <c r="I37" s="1083"/>
      <c r="J37" s="1083"/>
      <c r="K37" s="1083"/>
      <c r="L37" s="1083"/>
      <c r="M37" s="1083"/>
      <c r="N37" s="1083"/>
      <c r="O37" s="1083"/>
      <c r="P37" s="1083"/>
      <c r="Q37" s="1083"/>
      <c r="R37" s="1083"/>
      <c r="S37" s="1083"/>
    </row>
    <row r="38" spans="1:19" s="159" customFormat="1">
      <c r="A38" s="207"/>
      <c r="B38" s="207"/>
      <c r="C38" s="207"/>
      <c r="D38" s="207"/>
      <c r="E38" s="207"/>
      <c r="F38" s="207"/>
      <c r="G38" s="207"/>
      <c r="H38" s="207"/>
      <c r="I38" s="207"/>
      <c r="J38" s="207"/>
      <c r="K38" s="207"/>
      <c r="L38" s="207"/>
      <c r="M38" s="207"/>
      <c r="N38" s="207"/>
      <c r="O38" s="207"/>
      <c r="P38" s="207"/>
      <c r="Q38" s="207"/>
      <c r="R38" s="207"/>
      <c r="S38" s="207"/>
    </row>
    <row r="39" spans="1:19" ht="14.25" customHeight="1">
      <c r="A39" s="207"/>
      <c r="B39" s="207"/>
      <c r="C39" s="207"/>
      <c r="D39" s="207"/>
      <c r="E39" s="207"/>
      <c r="F39" s="207"/>
      <c r="G39" s="207"/>
      <c r="H39" s="207"/>
      <c r="I39" s="207"/>
      <c r="J39" s="207"/>
      <c r="K39" s="207"/>
      <c r="L39" s="207"/>
      <c r="M39" s="207"/>
      <c r="N39" s="207"/>
      <c r="O39" s="207"/>
      <c r="P39" s="207"/>
      <c r="Q39" s="207"/>
      <c r="R39" s="207"/>
      <c r="S39" s="207"/>
    </row>
    <row r="40" spans="1:19" ht="15" customHeight="1">
      <c r="A40" s="207"/>
      <c r="B40" s="207"/>
      <c r="C40" s="207"/>
      <c r="D40" s="207"/>
      <c r="E40" s="207"/>
      <c r="F40" s="207"/>
      <c r="G40" s="207"/>
      <c r="H40" s="207"/>
      <c r="I40" s="207"/>
      <c r="J40" s="207"/>
      <c r="K40" s="207"/>
      <c r="L40" s="207"/>
      <c r="M40" s="207"/>
      <c r="N40" s="207"/>
      <c r="O40" s="207"/>
      <c r="P40" s="207"/>
      <c r="Q40" s="207"/>
      <c r="R40" s="207"/>
      <c r="S40" s="207"/>
    </row>
    <row r="41" spans="1:19">
      <c r="A41" s="206"/>
      <c r="B41" s="205"/>
      <c r="C41" s="205"/>
      <c r="D41" s="205"/>
      <c r="E41" s="205"/>
      <c r="F41" s="200"/>
      <c r="G41" s="205"/>
      <c r="H41" s="205"/>
      <c r="I41" s="205"/>
      <c r="J41" s="205"/>
      <c r="K41" s="205"/>
      <c r="L41" s="205"/>
      <c r="M41" s="205"/>
      <c r="N41" s="200"/>
      <c r="O41" s="205"/>
      <c r="P41" s="200"/>
      <c r="Q41" s="205"/>
      <c r="R41" s="205"/>
      <c r="S41" s="205"/>
    </row>
    <row r="42" spans="1:19">
      <c r="A42" s="205"/>
      <c r="B42" s="205"/>
      <c r="C42" s="206"/>
      <c r="D42" s="205"/>
      <c r="E42" s="205"/>
      <c r="F42" s="200"/>
      <c r="G42" s="205"/>
      <c r="H42" s="205"/>
      <c r="I42" s="205"/>
      <c r="J42" s="205"/>
      <c r="K42" s="205"/>
      <c r="L42" s="205"/>
      <c r="M42" s="205"/>
      <c r="N42" s="200"/>
      <c r="O42" s="205"/>
      <c r="P42" s="200"/>
      <c r="Q42" s="205"/>
      <c r="R42" s="205"/>
      <c r="S42" s="205"/>
    </row>
    <row r="43" spans="1:19">
      <c r="A43" s="203"/>
      <c r="B43" s="203"/>
      <c r="C43" s="203"/>
      <c r="D43" s="203"/>
      <c r="E43" s="203"/>
      <c r="F43" s="204"/>
      <c r="G43" s="203"/>
      <c r="H43" s="203"/>
      <c r="I43" s="203"/>
      <c r="J43" s="203"/>
      <c r="K43" s="203"/>
      <c r="L43" s="203"/>
      <c r="M43" s="203"/>
      <c r="N43" s="204"/>
      <c r="O43" s="203"/>
      <c r="P43" s="204"/>
      <c r="Q43" s="203"/>
      <c r="R43" s="203"/>
      <c r="S43" s="203"/>
    </row>
    <row r="44" spans="1:19">
      <c r="A44" s="202"/>
      <c r="B44" s="159"/>
      <c r="C44" s="202"/>
      <c r="D44" s="159"/>
      <c r="E44" s="159"/>
      <c r="F44" s="172"/>
      <c r="G44" s="159"/>
      <c r="H44" s="159"/>
      <c r="I44" s="159"/>
      <c r="J44" s="159"/>
      <c r="K44" s="159"/>
      <c r="L44" s="159"/>
      <c r="M44" s="159"/>
      <c r="N44" s="172"/>
      <c r="O44" s="159"/>
      <c r="P44" s="172"/>
      <c r="Q44" s="159"/>
      <c r="R44" s="159"/>
      <c r="S44" s="159"/>
    </row>
    <row r="45" spans="1:19">
      <c r="A45" s="159"/>
      <c r="B45" s="159"/>
      <c r="C45" s="159"/>
      <c r="D45" s="159"/>
      <c r="E45" s="159"/>
      <c r="F45" s="172"/>
      <c r="R45" s="159"/>
      <c r="S45" s="159"/>
    </row>
    <row r="46" spans="1:19">
      <c r="A46" s="159"/>
      <c r="B46" s="159"/>
      <c r="C46" s="159"/>
      <c r="D46" s="159"/>
      <c r="E46" s="159"/>
      <c r="F46" s="172"/>
      <c r="R46" s="159"/>
      <c r="S46" s="159"/>
    </row>
    <row r="47" spans="1:19">
      <c r="A47" s="159"/>
      <c r="B47" s="159"/>
      <c r="C47" s="159"/>
      <c r="D47" s="159"/>
      <c r="E47" s="159"/>
      <c r="F47" s="172"/>
      <c r="R47" s="159"/>
      <c r="S47" s="159"/>
    </row>
    <row r="48" spans="1:19">
      <c r="A48" s="159"/>
      <c r="B48" s="159"/>
      <c r="C48" s="159"/>
      <c r="D48" s="159"/>
      <c r="E48" s="159"/>
      <c r="F48" s="172"/>
      <c r="R48" s="159"/>
      <c r="S48" s="159"/>
    </row>
    <row r="49" spans="1:19">
      <c r="A49" s="159"/>
      <c r="B49" s="159"/>
      <c r="C49" s="159"/>
      <c r="D49" s="159"/>
      <c r="E49" s="159"/>
      <c r="F49" s="172"/>
      <c r="R49" s="159"/>
      <c r="S49" s="159"/>
    </row>
    <row r="50" spans="1:19">
      <c r="A50" s="159"/>
      <c r="B50" s="159"/>
      <c r="C50" s="159"/>
      <c r="D50" s="159"/>
      <c r="E50" s="159"/>
      <c r="F50" s="172"/>
      <c r="R50" s="159"/>
      <c r="S50" s="159"/>
    </row>
    <row r="51" spans="1:19">
      <c r="A51" s="159"/>
      <c r="B51" s="172"/>
      <c r="C51" s="172"/>
      <c r="D51" s="172"/>
      <c r="E51" s="172"/>
      <c r="F51" s="172"/>
      <c r="G51" s="172"/>
      <c r="H51" s="172"/>
      <c r="I51" s="159"/>
      <c r="J51" s="159"/>
      <c r="K51" s="159"/>
      <c r="L51" s="159"/>
      <c r="M51" s="159"/>
      <c r="N51" s="172"/>
      <c r="O51" s="159"/>
      <c r="P51" s="172"/>
      <c r="Q51" s="159"/>
      <c r="R51" s="159"/>
      <c r="S51" s="159"/>
    </row>
    <row r="52" spans="1:19">
      <c r="A52" s="159"/>
      <c r="B52" s="199"/>
      <c r="C52" s="199"/>
      <c r="D52" s="199"/>
      <c r="E52" s="199"/>
      <c r="F52" s="199"/>
      <c r="G52" s="199"/>
      <c r="H52" s="199"/>
      <c r="I52" s="159"/>
      <c r="J52" s="159"/>
      <c r="K52" s="159"/>
      <c r="L52" s="159"/>
      <c r="M52" s="159"/>
      <c r="N52" s="172"/>
      <c r="O52" s="159"/>
      <c r="P52" s="172"/>
      <c r="Q52" s="159"/>
      <c r="R52" s="159"/>
      <c r="S52" s="159"/>
    </row>
    <row r="53" spans="1:19">
      <c r="A53" s="159"/>
      <c r="B53" s="172"/>
      <c r="C53" s="172"/>
      <c r="D53" s="172"/>
      <c r="E53" s="172"/>
      <c r="F53" s="172"/>
      <c r="G53" s="172"/>
      <c r="H53" s="172"/>
      <c r="I53" s="159"/>
      <c r="J53" s="159"/>
      <c r="K53" s="159"/>
      <c r="L53" s="159"/>
      <c r="M53" s="159"/>
      <c r="N53" s="172"/>
      <c r="O53" s="159"/>
      <c r="P53" s="172"/>
      <c r="Q53" s="159"/>
      <c r="R53" s="159"/>
      <c r="S53" s="159"/>
    </row>
    <row r="54" spans="1:19">
      <c r="A54" s="159"/>
      <c r="B54" s="200"/>
      <c r="C54" s="200"/>
      <c r="D54" s="200"/>
      <c r="E54" s="200"/>
      <c r="F54" s="200"/>
      <c r="G54" s="200"/>
      <c r="H54" s="200"/>
      <c r="I54" s="159"/>
      <c r="J54" s="159"/>
      <c r="K54" s="159"/>
      <c r="L54" s="159"/>
      <c r="M54" s="159"/>
      <c r="N54" s="172"/>
      <c r="O54" s="159"/>
      <c r="P54" s="172"/>
      <c r="Q54" s="159"/>
      <c r="R54" s="159"/>
      <c r="S54" s="159"/>
    </row>
    <row r="55" spans="1:19">
      <c r="A55" s="159"/>
      <c r="B55" s="172"/>
      <c r="C55" s="172"/>
      <c r="D55" s="172"/>
      <c r="E55" s="172"/>
      <c r="F55" s="172"/>
      <c r="G55" s="172"/>
      <c r="H55" s="172"/>
      <c r="I55" s="159"/>
      <c r="J55" s="159"/>
      <c r="K55" s="159"/>
      <c r="L55" s="159"/>
      <c r="M55" s="159"/>
      <c r="N55" s="172"/>
      <c r="O55" s="159"/>
      <c r="P55" s="172"/>
      <c r="Q55" s="159"/>
      <c r="R55" s="159"/>
      <c r="S55" s="159"/>
    </row>
    <row r="56" spans="1:19">
      <c r="A56" s="159"/>
      <c r="B56" s="199"/>
      <c r="C56" s="199"/>
      <c r="D56" s="199"/>
      <c r="E56" s="199"/>
      <c r="F56" s="199"/>
      <c r="G56" s="199"/>
      <c r="H56" s="199"/>
      <c r="I56" s="159"/>
      <c r="J56" s="159"/>
      <c r="K56" s="159"/>
      <c r="L56" s="159"/>
      <c r="M56" s="159"/>
      <c r="N56" s="172"/>
      <c r="O56" s="159"/>
      <c r="P56" s="172"/>
      <c r="Q56" s="159"/>
      <c r="R56" s="159"/>
      <c r="S56" s="159"/>
    </row>
    <row r="57" spans="1:19">
      <c r="A57" s="159"/>
      <c r="B57" s="172"/>
      <c r="C57" s="172"/>
      <c r="D57" s="172"/>
      <c r="E57" s="172"/>
      <c r="F57" s="172"/>
      <c r="G57" s="172"/>
      <c r="H57" s="172"/>
      <c r="I57" s="159"/>
      <c r="J57" s="159"/>
      <c r="K57" s="159"/>
      <c r="L57" s="159"/>
      <c r="M57" s="159"/>
      <c r="N57" s="172"/>
      <c r="O57" s="159"/>
      <c r="P57" s="172"/>
      <c r="Q57" s="159"/>
      <c r="R57" s="159"/>
      <c r="S57" s="159"/>
    </row>
    <row r="58" spans="1:19">
      <c r="A58" s="159"/>
      <c r="B58" s="172"/>
      <c r="C58" s="172"/>
      <c r="D58" s="172"/>
      <c r="E58" s="172"/>
      <c r="F58" s="172"/>
      <c r="G58" s="172"/>
      <c r="H58" s="172"/>
      <c r="I58" s="159"/>
      <c r="J58" s="159"/>
      <c r="K58" s="159"/>
      <c r="L58" s="159"/>
      <c r="M58" s="159"/>
      <c r="N58" s="172"/>
      <c r="O58" s="159"/>
      <c r="P58" s="172"/>
      <c r="Q58" s="159"/>
      <c r="R58" s="159"/>
      <c r="S58" s="159"/>
    </row>
    <row r="59" spans="1:19">
      <c r="A59" s="159"/>
      <c r="B59" s="172"/>
      <c r="C59" s="172"/>
      <c r="D59" s="172"/>
      <c r="E59" s="172"/>
      <c r="F59" s="172"/>
      <c r="G59" s="172"/>
      <c r="H59" s="172"/>
      <c r="I59" s="159"/>
      <c r="J59" s="159"/>
      <c r="K59" s="159"/>
      <c r="L59" s="159"/>
      <c r="M59" s="159"/>
      <c r="N59" s="172"/>
      <c r="O59" s="159"/>
      <c r="P59" s="172"/>
      <c r="Q59" s="159"/>
      <c r="R59" s="159"/>
      <c r="S59" s="159"/>
    </row>
    <row r="60" spans="1:19">
      <c r="A60" s="159"/>
      <c r="B60" s="172"/>
      <c r="C60" s="172"/>
      <c r="D60" s="172"/>
      <c r="E60" s="172"/>
      <c r="F60" s="172"/>
      <c r="G60" s="172"/>
      <c r="H60" s="172"/>
      <c r="I60" s="159"/>
      <c r="J60" s="159"/>
      <c r="K60" s="159"/>
      <c r="L60" s="159"/>
      <c r="M60" s="159"/>
      <c r="N60" s="172"/>
      <c r="O60" s="159"/>
      <c r="P60" s="172"/>
      <c r="Q60" s="159"/>
      <c r="R60" s="159"/>
      <c r="S60" s="159"/>
    </row>
    <row r="61" spans="1:19">
      <c r="A61" s="159"/>
      <c r="B61" s="172"/>
      <c r="C61" s="172"/>
      <c r="D61" s="172"/>
      <c r="E61" s="172"/>
      <c r="F61" s="172"/>
      <c r="G61" s="172"/>
      <c r="H61" s="172"/>
      <c r="I61" s="159"/>
      <c r="J61" s="159"/>
      <c r="K61" s="159"/>
      <c r="L61" s="159"/>
      <c r="M61" s="159"/>
      <c r="N61" s="172"/>
      <c r="O61" s="159"/>
      <c r="P61" s="172"/>
      <c r="Q61" s="159"/>
      <c r="R61" s="159"/>
      <c r="S61" s="159"/>
    </row>
    <row r="62" spans="1:19">
      <c r="A62" s="159"/>
      <c r="B62" s="172"/>
      <c r="C62" s="201"/>
      <c r="D62" s="201"/>
      <c r="E62" s="201"/>
      <c r="F62" s="201"/>
      <c r="G62" s="201"/>
      <c r="H62" s="201"/>
      <c r="I62" s="159"/>
      <c r="J62" s="159"/>
      <c r="K62" s="159"/>
      <c r="L62" s="159"/>
      <c r="M62" s="159"/>
      <c r="N62" s="172"/>
      <c r="O62" s="159"/>
      <c r="P62" s="172"/>
      <c r="Q62" s="159"/>
      <c r="R62" s="159"/>
      <c r="S62" s="159"/>
    </row>
    <row r="63" spans="1:19">
      <c r="A63" s="159"/>
      <c r="B63" s="172"/>
      <c r="C63" s="201"/>
      <c r="D63" s="201"/>
      <c r="E63" s="201"/>
      <c r="F63" s="201"/>
      <c r="G63" s="201"/>
      <c r="H63" s="201"/>
      <c r="I63" s="159"/>
      <c r="J63" s="159"/>
      <c r="K63" s="159"/>
      <c r="L63" s="159"/>
      <c r="M63" s="159"/>
      <c r="N63" s="172"/>
      <c r="O63" s="159"/>
      <c r="P63" s="172"/>
      <c r="Q63" s="159"/>
      <c r="R63" s="159"/>
      <c r="S63" s="159"/>
    </row>
    <row r="64" spans="1:19">
      <c r="A64" s="159"/>
      <c r="B64" s="200"/>
      <c r="C64" s="200"/>
      <c r="D64" s="200"/>
      <c r="E64" s="200"/>
      <c r="F64" s="200"/>
      <c r="G64" s="200"/>
      <c r="H64" s="200"/>
      <c r="I64" s="159"/>
      <c r="J64" s="159"/>
      <c r="K64" s="159"/>
      <c r="L64" s="159"/>
      <c r="M64" s="159"/>
      <c r="N64" s="172"/>
      <c r="O64" s="159"/>
      <c r="P64" s="172"/>
      <c r="Q64" s="159"/>
      <c r="R64" s="159"/>
      <c r="S64" s="159"/>
    </row>
    <row r="65" spans="1:19">
      <c r="A65" s="159"/>
      <c r="B65" s="172"/>
      <c r="C65" s="172"/>
      <c r="D65" s="172"/>
      <c r="E65" s="172"/>
      <c r="F65" s="172"/>
      <c r="G65" s="172"/>
      <c r="H65" s="172"/>
      <c r="I65" s="159"/>
      <c r="J65" s="159"/>
      <c r="K65" s="159"/>
      <c r="L65" s="159"/>
      <c r="M65" s="159"/>
      <c r="N65" s="172"/>
      <c r="O65" s="159"/>
      <c r="P65" s="172"/>
      <c r="Q65" s="159"/>
      <c r="R65" s="159"/>
      <c r="S65" s="159"/>
    </row>
    <row r="66" spans="1:19">
      <c r="A66" s="159"/>
      <c r="B66" s="199"/>
      <c r="C66" s="199"/>
      <c r="D66" s="199"/>
      <c r="E66" s="199"/>
      <c r="F66" s="199"/>
      <c r="G66" s="199"/>
      <c r="H66" s="199"/>
      <c r="I66" s="159"/>
      <c r="J66" s="159"/>
      <c r="K66" s="159"/>
      <c r="L66" s="159"/>
      <c r="M66" s="159"/>
      <c r="N66" s="172"/>
      <c r="O66" s="159"/>
      <c r="P66" s="172"/>
      <c r="Q66" s="159"/>
      <c r="R66" s="159"/>
      <c r="S66" s="159"/>
    </row>
    <row r="67" spans="1:19">
      <c r="A67" s="159"/>
      <c r="B67" s="172"/>
      <c r="C67" s="172"/>
      <c r="D67" s="172"/>
      <c r="E67" s="172"/>
      <c r="F67" s="172"/>
      <c r="G67" s="172"/>
      <c r="H67" s="172"/>
      <c r="I67" s="159"/>
      <c r="J67" s="159"/>
      <c r="K67" s="159"/>
      <c r="L67" s="159"/>
      <c r="M67" s="159"/>
      <c r="N67" s="172"/>
      <c r="O67" s="159"/>
      <c r="P67" s="172"/>
      <c r="Q67" s="159"/>
      <c r="R67" s="159"/>
      <c r="S67" s="159"/>
    </row>
    <row r="68" spans="1:19">
      <c r="A68" s="159"/>
      <c r="B68" s="172"/>
      <c r="C68" s="172"/>
      <c r="D68" s="172"/>
      <c r="E68" s="172"/>
      <c r="F68" s="172"/>
      <c r="G68" s="172"/>
      <c r="H68" s="172"/>
      <c r="I68" s="159"/>
      <c r="J68" s="159"/>
      <c r="K68" s="159"/>
      <c r="L68" s="159"/>
      <c r="M68" s="159"/>
      <c r="N68" s="172"/>
      <c r="O68" s="159"/>
      <c r="P68" s="172"/>
      <c r="Q68" s="159"/>
      <c r="R68" s="159"/>
      <c r="S68" s="159"/>
    </row>
    <row r="69" spans="1:19">
      <c r="A69" s="159"/>
      <c r="B69" s="172"/>
      <c r="C69" s="172"/>
      <c r="D69" s="172"/>
      <c r="E69" s="172"/>
      <c r="F69" s="172"/>
      <c r="G69" s="172"/>
      <c r="H69" s="172"/>
      <c r="I69" s="159"/>
      <c r="J69" s="159"/>
      <c r="K69" s="159"/>
      <c r="L69" s="159"/>
      <c r="M69" s="159"/>
      <c r="N69" s="172"/>
      <c r="O69" s="159"/>
      <c r="P69" s="172"/>
      <c r="Q69" s="159"/>
      <c r="R69" s="159"/>
      <c r="S69" s="159"/>
    </row>
    <row r="70" spans="1:19">
      <c r="A70" s="159"/>
      <c r="B70" s="172"/>
      <c r="C70" s="172"/>
      <c r="D70" s="172"/>
      <c r="E70" s="172"/>
      <c r="F70" s="172"/>
      <c r="G70" s="172"/>
      <c r="H70" s="172"/>
      <c r="I70" s="159"/>
      <c r="J70" s="159"/>
      <c r="K70" s="159"/>
      <c r="L70" s="159"/>
      <c r="M70" s="159"/>
      <c r="N70" s="172"/>
      <c r="O70" s="159"/>
      <c r="P70" s="172"/>
      <c r="Q70" s="159"/>
      <c r="R70" s="159"/>
      <c r="S70" s="159"/>
    </row>
    <row r="71" spans="1:19">
      <c r="A71" s="159"/>
      <c r="B71" s="172"/>
      <c r="C71" s="172"/>
      <c r="D71" s="172"/>
      <c r="E71" s="172"/>
      <c r="F71" s="172"/>
      <c r="G71" s="172"/>
      <c r="H71" s="172"/>
      <c r="I71" s="159"/>
      <c r="J71" s="159"/>
      <c r="K71" s="159"/>
      <c r="L71" s="159"/>
      <c r="M71" s="159"/>
      <c r="N71" s="172"/>
      <c r="O71" s="159"/>
      <c r="P71" s="172"/>
      <c r="Q71" s="159"/>
      <c r="R71" s="159"/>
      <c r="S71" s="159"/>
    </row>
    <row r="72" spans="1:19">
      <c r="A72" s="159"/>
      <c r="B72" s="172"/>
      <c r="C72" s="172"/>
      <c r="D72" s="172"/>
      <c r="E72" s="172"/>
      <c r="F72" s="172"/>
      <c r="G72" s="172"/>
      <c r="H72" s="172"/>
      <c r="I72" s="159"/>
      <c r="J72" s="159"/>
      <c r="K72" s="159"/>
      <c r="L72" s="159"/>
      <c r="M72" s="159"/>
      <c r="N72" s="172"/>
      <c r="O72" s="159"/>
      <c r="P72" s="172"/>
      <c r="Q72" s="159"/>
      <c r="R72" s="159"/>
      <c r="S72" s="159"/>
    </row>
    <row r="73" spans="1:19">
      <c r="A73" s="159"/>
      <c r="B73" s="172"/>
      <c r="C73" s="172"/>
      <c r="D73" s="172"/>
      <c r="E73" s="172"/>
      <c r="F73" s="172"/>
      <c r="G73" s="172"/>
      <c r="H73" s="172"/>
      <c r="I73" s="159"/>
      <c r="J73" s="159"/>
      <c r="K73" s="159"/>
      <c r="L73" s="159"/>
      <c r="M73" s="159"/>
      <c r="N73" s="172"/>
      <c r="O73" s="159"/>
      <c r="P73" s="172"/>
      <c r="Q73" s="159"/>
      <c r="R73" s="159"/>
      <c r="S73" s="159"/>
    </row>
    <row r="74" spans="1:19">
      <c r="A74" s="159"/>
      <c r="B74" s="159"/>
      <c r="C74" s="159"/>
      <c r="D74" s="159"/>
      <c r="E74" s="159"/>
      <c r="F74" s="172"/>
      <c r="G74" s="159"/>
      <c r="H74" s="159"/>
      <c r="I74" s="159"/>
      <c r="J74" s="159"/>
      <c r="K74" s="159"/>
      <c r="L74" s="159"/>
      <c r="M74" s="159"/>
      <c r="N74" s="172"/>
      <c r="O74" s="159"/>
      <c r="P74" s="172"/>
      <c r="Q74" s="159"/>
      <c r="R74" s="159"/>
      <c r="S74" s="159"/>
    </row>
    <row r="75" spans="1:19">
      <c r="A75" s="159"/>
      <c r="B75" s="159"/>
      <c r="C75" s="159"/>
      <c r="D75" s="159"/>
      <c r="E75" s="159"/>
      <c r="F75" s="172"/>
      <c r="G75" s="159"/>
      <c r="H75" s="159"/>
      <c r="I75" s="159"/>
      <c r="J75" s="159"/>
      <c r="K75" s="159"/>
      <c r="L75" s="159"/>
      <c r="M75" s="159"/>
      <c r="N75" s="172"/>
      <c r="O75" s="159"/>
      <c r="P75" s="172"/>
      <c r="Q75" s="159"/>
      <c r="R75" s="159"/>
      <c r="S75" s="159"/>
    </row>
    <row r="76" spans="1:19">
      <c r="A76" s="159"/>
      <c r="B76" s="159"/>
      <c r="C76" s="159"/>
      <c r="D76" s="159"/>
      <c r="E76" s="159"/>
      <c r="F76" s="172"/>
      <c r="G76" s="159"/>
      <c r="H76" s="159"/>
      <c r="I76" s="159"/>
      <c r="J76" s="159"/>
      <c r="K76" s="159"/>
      <c r="L76" s="159"/>
      <c r="M76" s="159"/>
      <c r="N76" s="172"/>
      <c r="O76" s="159"/>
      <c r="P76" s="172"/>
      <c r="Q76" s="159"/>
      <c r="R76" s="159"/>
      <c r="S76" s="159"/>
    </row>
    <row r="79" spans="1:19" ht="16.5" customHeight="1"/>
    <row r="81" ht="14.25" customHeight="1"/>
    <row r="86" ht="12" hidden="1" customHeight="1"/>
    <row r="87" ht="12" hidden="1" customHeight="1"/>
    <row r="88" ht="15.75" customHeight="1"/>
  </sheetData>
  <mergeCells count="22">
    <mergeCell ref="A37:S37"/>
    <mergeCell ref="M2:M5"/>
    <mergeCell ref="N2:N5"/>
    <mergeCell ref="O2:O5"/>
    <mergeCell ref="P2:P5"/>
    <mergeCell ref="Q2:Q5"/>
    <mergeCell ref="R2:R5"/>
    <mergeCell ref="S2:S5"/>
    <mergeCell ref="C3:C5"/>
    <mergeCell ref="D3:D5"/>
    <mergeCell ref="E3:E5"/>
    <mergeCell ref="F3:F5"/>
    <mergeCell ref="A1:S1"/>
    <mergeCell ref="A2:A5"/>
    <mergeCell ref="B2:B5"/>
    <mergeCell ref="C2:F2"/>
    <mergeCell ref="G2:G5"/>
    <mergeCell ref="H2:H5"/>
    <mergeCell ref="I2:I5"/>
    <mergeCell ref="J2:J5"/>
    <mergeCell ref="K2:K5"/>
    <mergeCell ref="L2:L5"/>
  </mergeCells>
  <hyperlinks>
    <hyperlink ref="T1" location="INDICE!A27" display="INDICE"/>
  </hyperlinks>
  <printOptions horizontalCentered="1"/>
  <pageMargins left="0.51181102362204722" right="0.51181102362204722" top="1.1023622047244095" bottom="0.51181102362204722" header="0.11811023622047245" footer="0.23622047244094491"/>
  <pageSetup paperSize="9" scale="81" firstPageNumber="34" orientation="landscape" useFirstPageNumber="1" r:id="rId1"/>
  <headerFooter scaleWithDoc="0">
    <oddHeader>&amp;C&amp;G</oddHeader>
    <oddFooter>&amp;C&amp;12 34</oddFooter>
  </headerFooter>
  <rowBreaks count="1" manualBreakCount="1">
    <brk id="37"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O39"/>
  <sheetViews>
    <sheetView showGridLines="0" zoomScale="90" zoomScaleNormal="90" workbookViewId="0">
      <selection sqref="A1:N1"/>
    </sheetView>
  </sheetViews>
  <sheetFormatPr baseColWidth="10" defaultRowHeight="15"/>
  <cols>
    <col min="1" max="1" width="26.42578125" bestFit="1" customWidth="1"/>
  </cols>
  <sheetData>
    <row r="1" spans="1:15" ht="45" customHeight="1">
      <c r="A1" s="1084" t="s">
        <v>1458</v>
      </c>
      <c r="B1" s="1084"/>
      <c r="C1" s="1084"/>
      <c r="D1" s="1084"/>
      <c r="E1" s="1084"/>
      <c r="F1" s="1084"/>
      <c r="G1" s="1084"/>
      <c r="H1" s="1084"/>
      <c r="I1" s="1084"/>
      <c r="J1" s="1084"/>
      <c r="K1" s="1084"/>
      <c r="L1" s="1084"/>
      <c r="M1" s="1084"/>
      <c r="N1" s="1084"/>
      <c r="O1" s="264" t="s">
        <v>577</v>
      </c>
    </row>
    <row r="2" spans="1:15" ht="8.25" customHeight="1">
      <c r="A2" s="2"/>
      <c r="B2" s="371"/>
      <c r="C2" s="371"/>
      <c r="D2" s="371"/>
      <c r="E2" s="371"/>
      <c r="F2" s="371"/>
      <c r="G2" s="371"/>
      <c r="H2" s="371"/>
      <c r="I2" s="371"/>
      <c r="J2" s="371"/>
      <c r="K2" s="371"/>
      <c r="L2" s="371"/>
      <c r="M2" s="371"/>
      <c r="N2" s="371"/>
    </row>
    <row r="3" spans="1:15" ht="25.5" customHeight="1">
      <c r="A3" s="1087" t="s">
        <v>0</v>
      </c>
      <c r="B3" s="381" t="s">
        <v>1</v>
      </c>
      <c r="C3" s="1085" t="s">
        <v>2</v>
      </c>
      <c r="D3" s="1085"/>
      <c r="E3" s="1085" t="s">
        <v>3</v>
      </c>
      <c r="F3" s="1085"/>
      <c r="G3" s="1085" t="s">
        <v>4</v>
      </c>
      <c r="H3" s="1085"/>
      <c r="I3" s="1085" t="s">
        <v>5</v>
      </c>
      <c r="J3" s="1085"/>
      <c r="K3" s="1085" t="s">
        <v>6</v>
      </c>
      <c r="L3" s="1085"/>
      <c r="M3" s="1085" t="s">
        <v>7</v>
      </c>
      <c r="N3" s="1085"/>
    </row>
    <row r="4" spans="1:15" ht="30" customHeight="1">
      <c r="A4" s="1087"/>
      <c r="B4" s="381" t="s">
        <v>8</v>
      </c>
      <c r="C4" s="381" t="s">
        <v>9</v>
      </c>
      <c r="D4" s="381" t="s">
        <v>10</v>
      </c>
      <c r="E4" s="381" t="s">
        <v>9</v>
      </c>
      <c r="F4" s="381" t="s">
        <v>10</v>
      </c>
      <c r="G4" s="381" t="s">
        <v>9</v>
      </c>
      <c r="H4" s="381" t="s">
        <v>10</v>
      </c>
      <c r="I4" s="381" t="s">
        <v>9</v>
      </c>
      <c r="J4" s="381" t="s">
        <v>10</v>
      </c>
      <c r="K4" s="381" t="s">
        <v>9</v>
      </c>
      <c r="L4" s="381" t="s">
        <v>10</v>
      </c>
      <c r="M4" s="381" t="s">
        <v>9</v>
      </c>
      <c r="N4" s="381" t="s">
        <v>10</v>
      </c>
    </row>
    <row r="5" spans="1:15">
      <c r="A5" s="306" t="s">
        <v>11</v>
      </c>
      <c r="B5" s="307">
        <v>15774749</v>
      </c>
      <c r="C5" s="307">
        <f>SUM(C6,C18,C25,C32,C34)</f>
        <v>25999.800000000003</v>
      </c>
      <c r="D5" s="17">
        <f>C5/B5*10000</f>
        <v>16.481910425325946</v>
      </c>
      <c r="E5" s="307">
        <f>SUM(E6,E18,E25,E32,E34)</f>
        <v>4162</v>
      </c>
      <c r="F5" s="17">
        <f>E5/B5*10000</f>
        <v>2.6383938026525811</v>
      </c>
      <c r="G5" s="307">
        <f>SUM(G6,G18,G25,G32,G34)</f>
        <v>981</v>
      </c>
      <c r="H5" s="17">
        <f>G5/B5*10000</f>
        <v>0.62187994243204758</v>
      </c>
      <c r="I5" s="307">
        <f>SUM(I6,I18,I25,I32,I34)</f>
        <v>15775.999999999996</v>
      </c>
      <c r="J5" s="17">
        <f>I5/B5*10000</f>
        <v>10.000793039559614</v>
      </c>
      <c r="K5" s="307">
        <f>SUM(K6,K18,K25,K32,K34)</f>
        <v>2119.9999999999995</v>
      </c>
      <c r="L5" s="17">
        <f>K5/B5*10000</f>
        <v>1.3439199571416314</v>
      </c>
      <c r="M5" s="307">
        <f>SUM(M6,M18,M25,M32,M34)</f>
        <v>18466.000000000007</v>
      </c>
      <c r="N5" s="17">
        <f>M5/B5*10000</f>
        <v>11.706049966310086</v>
      </c>
    </row>
    <row r="6" spans="1:15">
      <c r="A6" s="313" t="s">
        <v>12</v>
      </c>
      <c r="B6" s="314">
        <v>7041335</v>
      </c>
      <c r="C6" s="314">
        <f>SUM(C7:C17)</f>
        <v>13092.350000000006</v>
      </c>
      <c r="D6" s="315">
        <f>C6/B6*10000</f>
        <v>18.593562158312317</v>
      </c>
      <c r="E6" s="314">
        <f>SUM(E7:E17)</f>
        <v>2046</v>
      </c>
      <c r="F6" s="315">
        <f t="shared" ref="F6:F34" si="0">E6/B6*10000</f>
        <v>2.9056989903193071</v>
      </c>
      <c r="G6" s="314">
        <f>SUM(G7:G17)</f>
        <v>580</v>
      </c>
      <c r="H6" s="315">
        <f t="shared" ref="H6:H33" si="1">G6/B6*10000</f>
        <v>0.82370743616089848</v>
      </c>
      <c r="I6" s="314">
        <f>SUM(I7:I17)</f>
        <v>8837.9999999999982</v>
      </c>
      <c r="J6" s="315">
        <f t="shared" ref="J6:J34" si="2">I6/B6*10000</f>
        <v>12.551597104810378</v>
      </c>
      <c r="K6" s="314">
        <f>SUM(K7:K17)</f>
        <v>711</v>
      </c>
      <c r="L6" s="315">
        <f t="shared" ref="L6:L33" si="3">K6/B6*10000</f>
        <v>1.0097517019144806</v>
      </c>
      <c r="M6" s="314">
        <f>SUM(M7:M17)</f>
        <v>8342.0000000000036</v>
      </c>
      <c r="N6" s="315">
        <f t="shared" ref="N6:N34" si="4">M6/B6*10000</f>
        <v>11.847185228369341</v>
      </c>
    </row>
    <row r="7" spans="1:15">
      <c r="A7" s="309" t="s">
        <v>13</v>
      </c>
      <c r="B7" s="496">
        <v>781919</v>
      </c>
      <c r="C7" s="10">
        <v>1733.6500000000003</v>
      </c>
      <c r="D7" s="18">
        <f t="shared" ref="D7:D33" si="5">C7/B7*10000</f>
        <v>22.171733900826048</v>
      </c>
      <c r="E7" s="310">
        <v>264.00000000000006</v>
      </c>
      <c r="F7" s="18">
        <f t="shared" si="0"/>
        <v>3.3763087992490282</v>
      </c>
      <c r="G7" s="311">
        <v>79.000000000000057</v>
      </c>
      <c r="H7" s="18">
        <f t="shared" si="1"/>
        <v>1.0103348300783079</v>
      </c>
      <c r="I7" s="311">
        <v>1019</v>
      </c>
      <c r="J7" s="18">
        <f t="shared" si="2"/>
        <v>13.032040403161965</v>
      </c>
      <c r="K7" s="310">
        <v>17.000000000000007</v>
      </c>
      <c r="L7" s="18">
        <f t="shared" si="3"/>
        <v>0.21741382419406621</v>
      </c>
      <c r="M7" s="310">
        <v>837.00000000000011</v>
      </c>
      <c r="N7" s="18">
        <f t="shared" si="4"/>
        <v>10.704433579437257</v>
      </c>
    </row>
    <row r="8" spans="1:15">
      <c r="A8" s="316" t="s">
        <v>14</v>
      </c>
      <c r="B8" s="509">
        <v>197708</v>
      </c>
      <c r="C8" s="317">
        <v>258.89999999999992</v>
      </c>
      <c r="D8" s="318">
        <f t="shared" si="5"/>
        <v>13.095069496429073</v>
      </c>
      <c r="E8" s="319">
        <v>83.000000000000014</v>
      </c>
      <c r="F8" s="318">
        <f t="shared" si="0"/>
        <v>4.1981103445485264</v>
      </c>
      <c r="G8" s="320">
        <v>15.000000000000004</v>
      </c>
      <c r="H8" s="318">
        <f t="shared" si="1"/>
        <v>0.75869464058105907</v>
      </c>
      <c r="I8" s="320">
        <v>239.99999999999997</v>
      </c>
      <c r="J8" s="318">
        <f t="shared" si="2"/>
        <v>12.139114249296941</v>
      </c>
      <c r="K8" s="319">
        <v>25.999999999999986</v>
      </c>
      <c r="L8" s="318">
        <f t="shared" si="3"/>
        <v>1.3150707103405015</v>
      </c>
      <c r="M8" s="319">
        <v>180</v>
      </c>
      <c r="N8" s="318">
        <f t="shared" si="4"/>
        <v>9.104335686972707</v>
      </c>
    </row>
    <row r="9" spans="1:15">
      <c r="A9" s="309" t="s">
        <v>15</v>
      </c>
      <c r="B9" s="496">
        <v>249297</v>
      </c>
      <c r="C9" s="10">
        <v>428.60000000000014</v>
      </c>
      <c r="D9" s="18">
        <f t="shared" si="5"/>
        <v>17.192344873785089</v>
      </c>
      <c r="E9" s="310">
        <v>100.99999999999999</v>
      </c>
      <c r="F9" s="18">
        <f t="shared" si="0"/>
        <v>4.0513925157543005</v>
      </c>
      <c r="G9" s="311">
        <v>23.999999999999989</v>
      </c>
      <c r="H9" s="18">
        <f t="shared" si="1"/>
        <v>0.96270713245646722</v>
      </c>
      <c r="I9" s="311">
        <v>250.99999999999997</v>
      </c>
      <c r="J9" s="18">
        <f t="shared" si="2"/>
        <v>10.068312093607222</v>
      </c>
      <c r="K9" s="310">
        <v>5.9999999999999982</v>
      </c>
      <c r="L9" s="18">
        <f t="shared" si="3"/>
        <v>0.24067678311411683</v>
      </c>
      <c r="M9" s="310">
        <v>316.00000000000011</v>
      </c>
      <c r="N9" s="18">
        <f t="shared" si="4"/>
        <v>12.675643910676827</v>
      </c>
    </row>
    <row r="10" spans="1:15">
      <c r="A10" s="316" t="s">
        <v>16</v>
      </c>
      <c r="B10" s="509">
        <v>176662</v>
      </c>
      <c r="C10" s="317">
        <v>215.75000000000003</v>
      </c>
      <c r="D10" s="318">
        <f t="shared" si="5"/>
        <v>12.212586747574466</v>
      </c>
      <c r="E10" s="319">
        <v>79</v>
      </c>
      <c r="F10" s="318">
        <f t="shared" si="0"/>
        <v>4.4718162366553083</v>
      </c>
      <c r="G10" s="320">
        <v>21.000000000000004</v>
      </c>
      <c r="H10" s="318">
        <f t="shared" si="1"/>
        <v>1.1887106451868541</v>
      </c>
      <c r="I10" s="320">
        <v>241.00000000000003</v>
      </c>
      <c r="J10" s="318">
        <f t="shared" si="2"/>
        <v>13.641869785239612</v>
      </c>
      <c r="K10" s="319">
        <v>66.999999999999972</v>
      </c>
      <c r="L10" s="318">
        <f t="shared" si="3"/>
        <v>3.7925530108342467</v>
      </c>
      <c r="M10" s="319">
        <v>150.00000000000011</v>
      </c>
      <c r="N10" s="318">
        <f t="shared" si="4"/>
        <v>8.4907903227632495</v>
      </c>
    </row>
    <row r="11" spans="1:15">
      <c r="A11" s="309" t="s">
        <v>17</v>
      </c>
      <c r="B11" s="500">
        <v>444398</v>
      </c>
      <c r="C11" s="10">
        <v>475.44999999999993</v>
      </c>
      <c r="D11" s="18">
        <f t="shared" si="5"/>
        <v>10.698743018645446</v>
      </c>
      <c r="E11" s="310">
        <v>156.00000000000006</v>
      </c>
      <c r="F11" s="18">
        <f t="shared" si="0"/>
        <v>3.5103668333340847</v>
      </c>
      <c r="G11" s="311">
        <v>16.000000000000007</v>
      </c>
      <c r="H11" s="18">
        <f t="shared" si="1"/>
        <v>0.36003762393170102</v>
      </c>
      <c r="I11" s="311">
        <v>251.00000000000009</v>
      </c>
      <c r="J11" s="18">
        <f t="shared" si="2"/>
        <v>5.6480902254285592</v>
      </c>
      <c r="K11" s="310">
        <v>52.000000000000014</v>
      </c>
      <c r="L11" s="18">
        <f t="shared" si="3"/>
        <v>1.1701222777780282</v>
      </c>
      <c r="M11" s="310">
        <v>311</v>
      </c>
      <c r="N11" s="18">
        <f t="shared" si="4"/>
        <v>6.9982313151724354</v>
      </c>
    </row>
    <row r="12" spans="1:15">
      <c r="A12" s="316" t="s">
        <v>18</v>
      </c>
      <c r="B12" s="509">
        <v>491753</v>
      </c>
      <c r="C12" s="317">
        <v>725.50000000000023</v>
      </c>
      <c r="D12" s="318">
        <f t="shared" si="5"/>
        <v>14.75334161662461</v>
      </c>
      <c r="E12" s="319">
        <v>142.00000000000003</v>
      </c>
      <c r="F12" s="318">
        <f t="shared" si="0"/>
        <v>2.8876285452249406</v>
      </c>
      <c r="G12" s="320">
        <v>38</v>
      </c>
      <c r="H12" s="318">
        <f t="shared" si="1"/>
        <v>0.7727456670320263</v>
      </c>
      <c r="I12" s="320">
        <v>459.99999999999972</v>
      </c>
      <c r="J12" s="318">
        <f t="shared" si="2"/>
        <v>9.3542896535455764</v>
      </c>
      <c r="K12" s="319">
        <v>56</v>
      </c>
      <c r="L12" s="318">
        <f t="shared" si="3"/>
        <v>1.1387830882577228</v>
      </c>
      <c r="M12" s="319">
        <v>509.00000000000011</v>
      </c>
      <c r="N12" s="318">
        <f t="shared" si="4"/>
        <v>10.350724855771091</v>
      </c>
    </row>
    <row r="13" spans="1:15">
      <c r="A13" s="309" t="s">
        <v>19</v>
      </c>
      <c r="B13" s="500">
        <v>432543</v>
      </c>
      <c r="C13" s="10">
        <v>668.40000000000009</v>
      </c>
      <c r="D13" s="18">
        <f t="shared" si="5"/>
        <v>15.452798912478068</v>
      </c>
      <c r="E13" s="310">
        <v>119.00000000000003</v>
      </c>
      <c r="F13" s="18">
        <f t="shared" si="0"/>
        <v>2.751171559821799</v>
      </c>
      <c r="G13" s="311">
        <v>31.000000000000011</v>
      </c>
      <c r="H13" s="18">
        <f t="shared" si="1"/>
        <v>0.71669175087794756</v>
      </c>
      <c r="I13" s="311">
        <v>525.00000000000011</v>
      </c>
      <c r="J13" s="18">
        <f t="shared" si="2"/>
        <v>12.137521587449111</v>
      </c>
      <c r="K13" s="310">
        <v>37.000000000000014</v>
      </c>
      <c r="L13" s="18">
        <f t="shared" si="3"/>
        <v>0.8554062833059376</v>
      </c>
      <c r="M13" s="310">
        <v>372.99999999999989</v>
      </c>
      <c r="N13" s="18">
        <f t="shared" si="4"/>
        <v>8.6234200992733641</v>
      </c>
    </row>
    <row r="14" spans="1:15">
      <c r="A14" s="316" t="s">
        <v>20</v>
      </c>
      <c r="B14" s="509">
        <v>484529</v>
      </c>
      <c r="C14" s="317">
        <v>1068.8499999999995</v>
      </c>
      <c r="D14" s="318">
        <f t="shared" si="5"/>
        <v>22.059567126013086</v>
      </c>
      <c r="E14" s="319">
        <v>178.00000000000014</v>
      </c>
      <c r="F14" s="318">
        <f t="shared" si="0"/>
        <v>3.6736707193996674</v>
      </c>
      <c r="G14" s="320">
        <v>24.000000000000004</v>
      </c>
      <c r="H14" s="318">
        <f t="shared" si="1"/>
        <v>0.49532638913253907</v>
      </c>
      <c r="I14" s="320">
        <v>572.99999999999977</v>
      </c>
      <c r="J14" s="318">
        <f t="shared" si="2"/>
        <v>11.825917540539365</v>
      </c>
      <c r="K14" s="319">
        <v>30.000000000000007</v>
      </c>
      <c r="L14" s="318">
        <f t="shared" si="3"/>
        <v>0.61915798641567399</v>
      </c>
      <c r="M14" s="319">
        <v>641</v>
      </c>
      <c r="N14" s="318">
        <f t="shared" si="4"/>
        <v>13.22934230974823</v>
      </c>
    </row>
    <row r="15" spans="1:15">
      <c r="A15" s="309" t="s">
        <v>21</v>
      </c>
      <c r="B15" s="500">
        <v>2835373</v>
      </c>
      <c r="C15" s="10">
        <v>6267.0500000000047</v>
      </c>
      <c r="D15" s="18">
        <f t="shared" si="5"/>
        <v>22.10308837673211</v>
      </c>
      <c r="E15" s="310">
        <v>745.99999999999977</v>
      </c>
      <c r="F15" s="18">
        <f t="shared" si="0"/>
        <v>2.6310471320704534</v>
      </c>
      <c r="G15" s="311">
        <v>290.99999999999994</v>
      </c>
      <c r="H15" s="18">
        <f t="shared" si="1"/>
        <v>1.0263199938773486</v>
      </c>
      <c r="I15" s="311">
        <v>4607.9999999999991</v>
      </c>
      <c r="J15" s="18">
        <f t="shared" si="2"/>
        <v>16.251830006140281</v>
      </c>
      <c r="K15" s="310">
        <v>302</v>
      </c>
      <c r="L15" s="18">
        <f t="shared" si="3"/>
        <v>1.0651155950204787</v>
      </c>
      <c r="M15" s="310">
        <v>4183.0000000000018</v>
      </c>
      <c r="N15" s="18">
        <f t="shared" si="4"/>
        <v>14.752909052882996</v>
      </c>
    </row>
    <row r="16" spans="1:15">
      <c r="A16" s="316" t="s">
        <v>22</v>
      </c>
      <c r="B16" s="509">
        <v>544090</v>
      </c>
      <c r="C16" s="317">
        <v>701.25000000000023</v>
      </c>
      <c r="D16" s="318">
        <f t="shared" si="5"/>
        <v>12.888492712602698</v>
      </c>
      <c r="E16" s="319">
        <v>128.99999999999997</v>
      </c>
      <c r="F16" s="318">
        <f t="shared" si="0"/>
        <v>2.370931279751511</v>
      </c>
      <c r="G16" s="320">
        <v>26</v>
      </c>
      <c r="H16" s="318">
        <f t="shared" si="1"/>
        <v>0.47786211839952947</v>
      </c>
      <c r="I16" s="320">
        <v>497.99999999999989</v>
      </c>
      <c r="J16" s="318">
        <f t="shared" si="2"/>
        <v>9.1528974985756015</v>
      </c>
      <c r="K16" s="319">
        <v>57</v>
      </c>
      <c r="L16" s="318">
        <f t="shared" si="3"/>
        <v>1.0476207980297376</v>
      </c>
      <c r="M16" s="319">
        <v>473.00000000000074</v>
      </c>
      <c r="N16" s="318">
        <f t="shared" si="4"/>
        <v>8.6934146924222233</v>
      </c>
    </row>
    <row r="17" spans="1:14">
      <c r="A17" s="309" t="s">
        <v>23</v>
      </c>
      <c r="B17" s="500">
        <v>403063</v>
      </c>
      <c r="C17" s="10">
        <v>548.94999999999993</v>
      </c>
      <c r="D17" s="18">
        <f t="shared" si="5"/>
        <v>13.619458992762917</v>
      </c>
      <c r="E17" s="310">
        <v>49</v>
      </c>
      <c r="F17" s="18">
        <f t="shared" si="0"/>
        <v>1.2156908473365207</v>
      </c>
      <c r="G17" s="311">
        <v>15.000000000000014</v>
      </c>
      <c r="H17" s="18">
        <f t="shared" si="1"/>
        <v>0.37215025938873114</v>
      </c>
      <c r="I17" s="311">
        <v>171.99999999999989</v>
      </c>
      <c r="J17" s="18">
        <f t="shared" si="2"/>
        <v>4.2673229743241103</v>
      </c>
      <c r="K17" s="310">
        <v>60.999999999999979</v>
      </c>
      <c r="L17" s="18">
        <f t="shared" si="3"/>
        <v>1.5134110548475048</v>
      </c>
      <c r="M17" s="310">
        <v>369.00000000000017</v>
      </c>
      <c r="N17" s="18">
        <f t="shared" si="4"/>
        <v>9.1548963809627821</v>
      </c>
    </row>
    <row r="18" spans="1:14">
      <c r="A18" s="313" t="s">
        <v>24</v>
      </c>
      <c r="B18" s="314">
        <v>7849237</v>
      </c>
      <c r="C18" s="314">
        <f>SUM(C19:C24)</f>
        <v>11391.349999999995</v>
      </c>
      <c r="D18" s="315">
        <f t="shared" si="5"/>
        <v>14.512684481306902</v>
      </c>
      <c r="E18" s="314">
        <f>SUM(E19:E24)</f>
        <v>1651.0000000000005</v>
      </c>
      <c r="F18" s="315">
        <f t="shared" si="0"/>
        <v>2.1033891574429471</v>
      </c>
      <c r="G18" s="314">
        <f>SUM(G19:G24)</f>
        <v>332.99999999999994</v>
      </c>
      <c r="H18" s="315">
        <f t="shared" si="1"/>
        <v>0.42424505719473105</v>
      </c>
      <c r="I18" s="314">
        <f>SUM(I19:I24)</f>
        <v>5955.9999999999982</v>
      </c>
      <c r="J18" s="315">
        <f t="shared" si="2"/>
        <v>7.5879986806360904</v>
      </c>
      <c r="K18" s="314">
        <f>SUM(K19:K24)</f>
        <v>1224.9999999999995</v>
      </c>
      <c r="L18" s="315">
        <f t="shared" si="3"/>
        <v>1.5606612464370737</v>
      </c>
      <c r="M18" s="314">
        <f>SUM(M19:M24)</f>
        <v>9257.0000000000055</v>
      </c>
      <c r="N18" s="315">
        <f t="shared" si="4"/>
        <v>11.793502986341226</v>
      </c>
    </row>
    <row r="19" spans="1:14">
      <c r="A19" s="309" t="s">
        <v>25</v>
      </c>
      <c r="B19" s="500">
        <v>653400</v>
      </c>
      <c r="C19" s="10">
        <v>1098.0000000000005</v>
      </c>
      <c r="D19" s="18">
        <f t="shared" si="5"/>
        <v>16.80440771349863</v>
      </c>
      <c r="E19" s="310">
        <v>196.00000000000017</v>
      </c>
      <c r="F19" s="18">
        <f t="shared" si="0"/>
        <v>2.9996939087848205</v>
      </c>
      <c r="G19" s="311">
        <v>55.999999999999986</v>
      </c>
      <c r="H19" s="18">
        <f t="shared" si="1"/>
        <v>0.85705540250994772</v>
      </c>
      <c r="I19" s="311">
        <v>629.00000000000045</v>
      </c>
      <c r="J19" s="18">
        <f t="shared" si="2"/>
        <v>9.6265687174778147</v>
      </c>
      <c r="K19" s="310">
        <v>126.99999999999993</v>
      </c>
      <c r="L19" s="18">
        <f t="shared" si="3"/>
        <v>1.9436792164064882</v>
      </c>
      <c r="M19" s="310">
        <v>696.00000000000091</v>
      </c>
      <c r="N19" s="18">
        <f t="shared" si="4"/>
        <v>10.651974288337939</v>
      </c>
    </row>
    <row r="20" spans="1:14">
      <c r="A20" s="316" t="s">
        <v>26</v>
      </c>
      <c r="B20" s="509">
        <v>581010</v>
      </c>
      <c r="C20" s="317">
        <v>618.00000000000023</v>
      </c>
      <c r="D20" s="318">
        <f t="shared" si="5"/>
        <v>10.636649971601182</v>
      </c>
      <c r="E20" s="319">
        <v>133</v>
      </c>
      <c r="F20" s="318">
        <f t="shared" si="0"/>
        <v>2.289117226897988</v>
      </c>
      <c r="G20" s="320">
        <v>16</v>
      </c>
      <c r="H20" s="318">
        <f t="shared" si="1"/>
        <v>0.27538252353660003</v>
      </c>
      <c r="I20" s="320">
        <v>381.00000000000023</v>
      </c>
      <c r="J20" s="318">
        <f t="shared" si="2"/>
        <v>6.5575463417152928</v>
      </c>
      <c r="K20" s="319">
        <v>150</v>
      </c>
      <c r="L20" s="318">
        <f t="shared" si="3"/>
        <v>2.5817111581556258</v>
      </c>
      <c r="M20" s="319">
        <v>473.99999999999966</v>
      </c>
      <c r="N20" s="318">
        <f t="shared" si="4"/>
        <v>8.1582072597717712</v>
      </c>
    </row>
    <row r="21" spans="1:14">
      <c r="A21" s="309" t="s">
        <v>27</v>
      </c>
      <c r="B21" s="500">
        <v>3963541</v>
      </c>
      <c r="C21" s="10">
        <v>6266.1999999999916</v>
      </c>
      <c r="D21" s="18">
        <f t="shared" si="5"/>
        <v>15.809600556673923</v>
      </c>
      <c r="E21" s="310">
        <v>761</v>
      </c>
      <c r="F21" s="18">
        <f t="shared" si="0"/>
        <v>1.9200003229435496</v>
      </c>
      <c r="G21" s="311">
        <v>193.99999999999997</v>
      </c>
      <c r="H21" s="18">
        <f t="shared" si="1"/>
        <v>0.48946131754408484</v>
      </c>
      <c r="I21" s="311">
        <v>3072.9999999999968</v>
      </c>
      <c r="J21" s="18">
        <f t="shared" si="2"/>
        <v>7.7531681897575844</v>
      </c>
      <c r="K21" s="310">
        <v>592.99999999999966</v>
      </c>
      <c r="L21" s="18">
        <f t="shared" si="3"/>
        <v>1.4961369139363001</v>
      </c>
      <c r="M21" s="310">
        <v>5767.0000000000045</v>
      </c>
      <c r="N21" s="18">
        <f t="shared" si="4"/>
        <v>14.550120712766702</v>
      </c>
    </row>
    <row r="22" spans="1:14">
      <c r="A22" s="316" t="s">
        <v>28</v>
      </c>
      <c r="B22" s="509">
        <v>841767</v>
      </c>
      <c r="C22" s="317">
        <v>865.05000000000007</v>
      </c>
      <c r="D22" s="318">
        <f t="shared" si="5"/>
        <v>10.276596730449162</v>
      </c>
      <c r="E22" s="319">
        <v>168.00000000000003</v>
      </c>
      <c r="F22" s="318">
        <f t="shared" si="0"/>
        <v>1.9958016885907861</v>
      </c>
      <c r="G22" s="320">
        <v>21.999999999999993</v>
      </c>
      <c r="H22" s="318">
        <f t="shared" si="1"/>
        <v>0.26135498302974569</v>
      </c>
      <c r="I22" s="320">
        <v>399.00000000000023</v>
      </c>
      <c r="J22" s="318">
        <f t="shared" si="2"/>
        <v>4.7400290104031191</v>
      </c>
      <c r="K22" s="319">
        <v>166.00000000000003</v>
      </c>
      <c r="L22" s="318">
        <f t="shared" si="3"/>
        <v>1.9720421446789913</v>
      </c>
      <c r="M22" s="319">
        <v>635</v>
      </c>
      <c r="N22" s="318">
        <f t="shared" si="4"/>
        <v>7.543655191994934</v>
      </c>
    </row>
    <row r="23" spans="1:14">
      <c r="A23" s="309" t="s">
        <v>29</v>
      </c>
      <c r="B23" s="500">
        <v>1467111</v>
      </c>
      <c r="C23" s="10">
        <v>2083.300000000002</v>
      </c>
      <c r="D23" s="18">
        <f t="shared" si="5"/>
        <v>14.200016222358103</v>
      </c>
      <c r="E23" s="310">
        <v>308.00000000000011</v>
      </c>
      <c r="F23" s="18">
        <f t="shared" si="0"/>
        <v>2.099363988137231</v>
      </c>
      <c r="G23" s="311">
        <v>33.000000000000014</v>
      </c>
      <c r="H23" s="18">
        <f t="shared" si="1"/>
        <v>0.22493185587184619</v>
      </c>
      <c r="I23" s="311">
        <v>1310.0000000000009</v>
      </c>
      <c r="J23" s="18">
        <f t="shared" si="2"/>
        <v>8.9291130664278349</v>
      </c>
      <c r="K23" s="310">
        <v>104.00000000000007</v>
      </c>
      <c r="L23" s="18">
        <f t="shared" si="3"/>
        <v>0.7088761518385458</v>
      </c>
      <c r="M23" s="310">
        <v>1406</v>
      </c>
      <c r="N23" s="18">
        <f t="shared" si="4"/>
        <v>9.583460283509563</v>
      </c>
    </row>
    <row r="24" spans="1:14">
      <c r="A24" s="316" t="s">
        <v>30</v>
      </c>
      <c r="B24" s="509">
        <v>342408</v>
      </c>
      <c r="C24" s="317">
        <v>460.79999999999995</v>
      </c>
      <c r="D24" s="318">
        <f t="shared" si="5"/>
        <v>13.457629494637974</v>
      </c>
      <c r="E24" s="319">
        <v>85.000000000000043</v>
      </c>
      <c r="F24" s="318">
        <f t="shared" si="0"/>
        <v>2.4824186350786208</v>
      </c>
      <c r="G24" s="320">
        <v>12.000000000000004</v>
      </c>
      <c r="H24" s="318">
        <f t="shared" si="1"/>
        <v>0.35045910142286407</v>
      </c>
      <c r="I24" s="320">
        <v>163.99999999999997</v>
      </c>
      <c r="J24" s="318">
        <f t="shared" si="2"/>
        <v>4.7896077194458062</v>
      </c>
      <c r="K24" s="319">
        <v>84.999999999999972</v>
      </c>
      <c r="L24" s="318">
        <f t="shared" si="3"/>
        <v>2.482418635078619</v>
      </c>
      <c r="M24" s="319">
        <v>279</v>
      </c>
      <c r="N24" s="318">
        <f t="shared" si="4"/>
        <v>8.1481741080815873</v>
      </c>
    </row>
    <row r="25" spans="1:14">
      <c r="A25" s="308" t="s">
        <v>31</v>
      </c>
      <c r="B25" s="307">
        <v>820024</v>
      </c>
      <c r="C25" s="307">
        <f>SUM(C26:C31)</f>
        <v>1421.8999999999999</v>
      </c>
      <c r="D25" s="17">
        <f t="shared" si="5"/>
        <v>17.339736397959083</v>
      </c>
      <c r="E25" s="307">
        <f>SUM(E26:E31)</f>
        <v>440</v>
      </c>
      <c r="F25" s="17">
        <f t="shared" si="0"/>
        <v>5.3656966137576454</v>
      </c>
      <c r="G25" s="307">
        <f>SUM(G26:G31)</f>
        <v>66</v>
      </c>
      <c r="H25" s="17">
        <f t="shared" si="1"/>
        <v>0.8048544920636469</v>
      </c>
      <c r="I25" s="307">
        <f>SUM(I26:I31)</f>
        <v>941.00000000000023</v>
      </c>
      <c r="J25" s="17">
        <f t="shared" si="2"/>
        <v>11.475273894422605</v>
      </c>
      <c r="K25" s="307">
        <f>SUM(K26:K31)</f>
        <v>180</v>
      </c>
      <c r="L25" s="17">
        <f t="shared" si="3"/>
        <v>2.1950577056281277</v>
      </c>
      <c r="M25" s="307">
        <f>SUM(M26:M31)</f>
        <v>850</v>
      </c>
      <c r="N25" s="17">
        <f t="shared" si="4"/>
        <v>10.36555027657727</v>
      </c>
    </row>
    <row r="26" spans="1:14">
      <c r="A26" s="321" t="s">
        <v>32</v>
      </c>
      <c r="B26" s="509">
        <v>166345</v>
      </c>
      <c r="C26" s="317">
        <v>336.75</v>
      </c>
      <c r="D26" s="318">
        <f t="shared" si="5"/>
        <v>20.244071057140282</v>
      </c>
      <c r="E26" s="319">
        <v>99.999999999999957</v>
      </c>
      <c r="F26" s="318">
        <f t="shared" si="0"/>
        <v>6.0116023926177498</v>
      </c>
      <c r="G26" s="320">
        <v>13.999999999999998</v>
      </c>
      <c r="H26" s="318">
        <f t="shared" si="1"/>
        <v>0.84162433496648514</v>
      </c>
      <c r="I26" s="320">
        <v>232.00000000000006</v>
      </c>
      <c r="J26" s="318">
        <f t="shared" si="2"/>
        <v>13.946917550873188</v>
      </c>
      <c r="K26" s="319">
        <v>9.9999999999999964</v>
      </c>
      <c r="L26" s="318">
        <f t="shared" si="3"/>
        <v>0.60116023926177498</v>
      </c>
      <c r="M26" s="319">
        <v>234.00000000000006</v>
      </c>
      <c r="N26" s="318">
        <f t="shared" si="4"/>
        <v>14.067149598725544</v>
      </c>
    </row>
    <row r="27" spans="1:14">
      <c r="A27" s="312" t="s">
        <v>33</v>
      </c>
      <c r="B27" s="501">
        <v>114805</v>
      </c>
      <c r="C27" s="10">
        <v>296.09999999999991</v>
      </c>
      <c r="D27" s="18">
        <f t="shared" si="5"/>
        <v>25.791559601062662</v>
      </c>
      <c r="E27" s="310">
        <v>68.000000000000014</v>
      </c>
      <c r="F27" s="18">
        <f t="shared" si="0"/>
        <v>5.9230869735638709</v>
      </c>
      <c r="G27" s="311">
        <v>7.0000000000000009</v>
      </c>
      <c r="H27" s="18">
        <f t="shared" si="1"/>
        <v>0.60972954139628066</v>
      </c>
      <c r="I27" s="311">
        <v>179.00000000000003</v>
      </c>
      <c r="J27" s="18">
        <f t="shared" si="2"/>
        <v>15.591655415704894</v>
      </c>
      <c r="K27" s="310">
        <v>53.000000000000007</v>
      </c>
      <c r="L27" s="18">
        <f t="shared" si="3"/>
        <v>4.6165236705718398</v>
      </c>
      <c r="M27" s="310">
        <v>127</v>
      </c>
      <c r="N27" s="18">
        <f t="shared" si="4"/>
        <v>11.062235965332519</v>
      </c>
    </row>
    <row r="28" spans="1:14">
      <c r="A28" s="321" t="s">
        <v>34</v>
      </c>
      <c r="B28" s="510">
        <v>94373</v>
      </c>
      <c r="C28" s="317">
        <v>105.2</v>
      </c>
      <c r="D28" s="318">
        <f t="shared" si="5"/>
        <v>11.147256100791541</v>
      </c>
      <c r="E28" s="319">
        <v>65.000000000000028</v>
      </c>
      <c r="F28" s="318">
        <f t="shared" si="0"/>
        <v>6.8875631801468673</v>
      </c>
      <c r="G28" s="320">
        <v>4.0000000000000009</v>
      </c>
      <c r="H28" s="318">
        <f t="shared" si="1"/>
        <v>0.42385004185519176</v>
      </c>
      <c r="I28" s="320">
        <v>115.00000000000001</v>
      </c>
      <c r="J28" s="318">
        <f t="shared" si="2"/>
        <v>12.185688703336762</v>
      </c>
      <c r="K28" s="319">
        <v>30.999999999999996</v>
      </c>
      <c r="L28" s="318">
        <f t="shared" si="3"/>
        <v>3.284837824377735</v>
      </c>
      <c r="M28" s="319">
        <v>76.000000000000014</v>
      </c>
      <c r="N28" s="318">
        <f t="shared" si="4"/>
        <v>8.0531507952486425</v>
      </c>
    </row>
    <row r="29" spans="1:14">
      <c r="A29" s="312" t="s">
        <v>35</v>
      </c>
      <c r="B29" s="500">
        <v>102684</v>
      </c>
      <c r="C29" s="10">
        <v>217.70000000000007</v>
      </c>
      <c r="D29" s="18">
        <f t="shared" si="5"/>
        <v>21.200966070663402</v>
      </c>
      <c r="E29" s="310">
        <v>78</v>
      </c>
      <c r="F29" s="18">
        <f t="shared" si="0"/>
        <v>7.5961201355615282</v>
      </c>
      <c r="G29" s="311">
        <v>5.0000000000000009</v>
      </c>
      <c r="H29" s="18">
        <f t="shared" si="1"/>
        <v>0.4869307779206109</v>
      </c>
      <c r="I29" s="311">
        <v>121.99999999999997</v>
      </c>
      <c r="J29" s="18">
        <f t="shared" si="2"/>
        <v>11.8811109812629</v>
      </c>
      <c r="K29" s="310">
        <v>5.0000000000000027</v>
      </c>
      <c r="L29" s="18">
        <f t="shared" si="3"/>
        <v>0.48693077792061107</v>
      </c>
      <c r="M29" s="310">
        <v>118.00000000000004</v>
      </c>
      <c r="N29" s="18">
        <f t="shared" si="4"/>
        <v>11.491566358926418</v>
      </c>
    </row>
    <row r="30" spans="1:14">
      <c r="A30" s="321" t="s">
        <v>36</v>
      </c>
      <c r="B30" s="509">
        <v>195759</v>
      </c>
      <c r="C30" s="317">
        <v>231.84999999999994</v>
      </c>
      <c r="D30" s="318">
        <f t="shared" si="5"/>
        <v>11.843644481224359</v>
      </c>
      <c r="E30" s="319">
        <v>57.999999999999986</v>
      </c>
      <c r="F30" s="318">
        <f t="shared" si="0"/>
        <v>2.962826741043834</v>
      </c>
      <c r="G30" s="320">
        <v>8.0000000000000018</v>
      </c>
      <c r="H30" s="318">
        <f t="shared" si="1"/>
        <v>0.40866575738535654</v>
      </c>
      <c r="I30" s="320">
        <v>125.99999999999999</v>
      </c>
      <c r="J30" s="318">
        <f t="shared" si="2"/>
        <v>6.4364856788193636</v>
      </c>
      <c r="K30" s="319">
        <v>42.000000000000007</v>
      </c>
      <c r="L30" s="318">
        <f t="shared" si="3"/>
        <v>2.1454952262731219</v>
      </c>
      <c r="M30" s="319">
        <v>150.99999999999991</v>
      </c>
      <c r="N30" s="318">
        <f t="shared" si="4"/>
        <v>7.7135661706485985</v>
      </c>
    </row>
    <row r="31" spans="1:14">
      <c r="A31" s="312" t="s">
        <v>37</v>
      </c>
      <c r="B31" s="500">
        <v>146058</v>
      </c>
      <c r="C31" s="10">
        <v>234.2999999999999</v>
      </c>
      <c r="D31" s="18">
        <f t="shared" si="5"/>
        <v>16.041572525982822</v>
      </c>
      <c r="E31" s="310">
        <v>70.999999999999986</v>
      </c>
      <c r="F31" s="18">
        <f t="shared" si="0"/>
        <v>4.8610825836311591</v>
      </c>
      <c r="G31" s="311">
        <v>27.999999999999993</v>
      </c>
      <c r="H31" s="18">
        <f t="shared" si="1"/>
        <v>1.9170466526996119</v>
      </c>
      <c r="I31" s="311">
        <v>167.00000000000009</v>
      </c>
      <c r="J31" s="18">
        <f t="shared" si="2"/>
        <v>11.433813964315551</v>
      </c>
      <c r="K31" s="310">
        <v>39.000000000000007</v>
      </c>
      <c r="L31" s="18">
        <f t="shared" si="3"/>
        <v>2.6701721234030318</v>
      </c>
      <c r="M31" s="310">
        <v>144</v>
      </c>
      <c r="N31" s="18">
        <f t="shared" si="4"/>
        <v>9.8590970710265768</v>
      </c>
    </row>
    <row r="32" spans="1:14">
      <c r="A32" s="322" t="s">
        <v>38</v>
      </c>
      <c r="B32" s="314">
        <v>28000</v>
      </c>
      <c r="C32" s="323">
        <f>SUM(C33)</f>
        <v>94.200000000000017</v>
      </c>
      <c r="D32" s="315">
        <f t="shared" si="5"/>
        <v>33.642857142857153</v>
      </c>
      <c r="E32" s="323">
        <f>SUM(E33)</f>
        <v>25</v>
      </c>
      <c r="F32" s="315">
        <f t="shared" si="0"/>
        <v>8.9285714285714288</v>
      </c>
      <c r="G32" s="323">
        <f>SUM(G33)</f>
        <v>2.0000000000000004</v>
      </c>
      <c r="H32" s="315">
        <f t="shared" si="1"/>
        <v>0.71428571428571452</v>
      </c>
      <c r="I32" s="323">
        <f>SUM(I33)</f>
        <v>41</v>
      </c>
      <c r="J32" s="315">
        <f t="shared" si="2"/>
        <v>14.642857142857142</v>
      </c>
      <c r="K32" s="323">
        <f>SUM(K33)</f>
        <v>4.0000000000000009</v>
      </c>
      <c r="L32" s="315">
        <f t="shared" si="3"/>
        <v>1.428571428571429</v>
      </c>
      <c r="M32" s="323">
        <f>SUM(M33)</f>
        <v>17</v>
      </c>
      <c r="N32" s="315">
        <f t="shared" si="4"/>
        <v>6.0714285714285712</v>
      </c>
    </row>
    <row r="33" spans="1:14">
      <c r="A33" s="312" t="s">
        <v>40</v>
      </c>
      <c r="B33" s="500">
        <v>28000</v>
      </c>
      <c r="C33" s="10">
        <v>94.200000000000017</v>
      </c>
      <c r="D33" s="18">
        <f t="shared" si="5"/>
        <v>33.642857142857153</v>
      </c>
      <c r="E33" s="310">
        <v>25</v>
      </c>
      <c r="F33" s="18">
        <f t="shared" si="0"/>
        <v>8.9285714285714288</v>
      </c>
      <c r="G33" s="8">
        <v>2.0000000000000004</v>
      </c>
      <c r="H33" s="18">
        <f t="shared" si="1"/>
        <v>0.71428571428571452</v>
      </c>
      <c r="I33" s="311">
        <v>41</v>
      </c>
      <c r="J33" s="18">
        <f t="shared" si="2"/>
        <v>14.642857142857142</v>
      </c>
      <c r="K33" s="6">
        <v>4.0000000000000009</v>
      </c>
      <c r="L33" s="18">
        <f t="shared" si="3"/>
        <v>1.428571428571429</v>
      </c>
      <c r="M33" s="310">
        <v>17</v>
      </c>
      <c r="N33" s="18">
        <f t="shared" si="4"/>
        <v>6.0714285714285712</v>
      </c>
    </row>
    <row r="34" spans="1:14">
      <c r="A34" s="324" t="s">
        <v>41</v>
      </c>
      <c r="B34" s="509">
        <v>36153</v>
      </c>
      <c r="C34" s="323"/>
      <c r="D34" s="315" t="s">
        <v>39</v>
      </c>
      <c r="E34" s="319"/>
      <c r="F34" s="325">
        <f t="shared" si="0"/>
        <v>0</v>
      </c>
      <c r="G34" s="323"/>
      <c r="H34" s="325" t="s">
        <v>39</v>
      </c>
      <c r="I34" s="323"/>
      <c r="J34" s="325">
        <f t="shared" si="2"/>
        <v>0</v>
      </c>
      <c r="K34" s="323"/>
      <c r="L34" s="325" t="s">
        <v>39</v>
      </c>
      <c r="M34" s="323"/>
      <c r="N34" s="325">
        <f t="shared" si="4"/>
        <v>0</v>
      </c>
    </row>
    <row r="35" spans="1:14" ht="7.5" customHeight="1">
      <c r="A35" s="62"/>
      <c r="B35" s="61"/>
      <c r="C35" s="61"/>
      <c r="D35" s="61"/>
      <c r="E35" s="61"/>
      <c r="F35" s="61"/>
      <c r="G35" s="61"/>
      <c r="H35" s="61"/>
      <c r="I35" s="61"/>
      <c r="J35" s="61"/>
      <c r="K35" s="61"/>
      <c r="L35" s="61"/>
      <c r="M35" s="61"/>
      <c r="N35" s="61"/>
    </row>
    <row r="36" spans="1:14" ht="11.25" customHeight="1">
      <c r="A36" s="347" t="s">
        <v>1550</v>
      </c>
      <c r="B36" s="61"/>
      <c r="C36" s="61"/>
      <c r="D36" s="61"/>
      <c r="E36" s="61"/>
      <c r="F36" s="61"/>
      <c r="G36" s="61"/>
      <c r="H36" s="61"/>
      <c r="I36" s="61"/>
      <c r="J36" s="61"/>
      <c r="K36" s="61"/>
      <c r="L36" s="61"/>
      <c r="M36" s="61"/>
      <c r="N36" s="61"/>
    </row>
    <row r="37" spans="1:14" ht="11.25" customHeight="1">
      <c r="A37" s="347" t="s">
        <v>599</v>
      </c>
      <c r="B37" s="61"/>
      <c r="C37" s="61"/>
      <c r="D37" s="61"/>
      <c r="E37" s="61"/>
      <c r="F37" s="61"/>
      <c r="G37" s="61"/>
      <c r="H37" s="61"/>
      <c r="I37" s="61"/>
      <c r="J37" s="61"/>
      <c r="K37" s="61"/>
      <c r="L37" s="61"/>
      <c r="M37" s="61"/>
      <c r="N37" s="61"/>
    </row>
    <row r="38" spans="1:14" ht="22.5" customHeight="1">
      <c r="A38" s="1088" t="s">
        <v>1547</v>
      </c>
      <c r="B38" s="1088"/>
      <c r="C38" s="1088"/>
      <c r="D38" s="1088"/>
      <c r="E38" s="1088"/>
      <c r="F38" s="1088"/>
      <c r="G38" s="1088"/>
      <c r="H38" s="1088"/>
      <c r="I38" s="1088"/>
      <c r="J38" s="1088"/>
      <c r="K38" s="1088"/>
      <c r="L38" s="1088"/>
      <c r="M38" s="1088"/>
      <c r="N38" s="1088"/>
    </row>
    <row r="39" spans="1:14" ht="54" customHeight="1">
      <c r="A39" s="1086" t="s">
        <v>610</v>
      </c>
      <c r="B39" s="1086"/>
      <c r="C39" s="1086"/>
      <c r="D39" s="1086"/>
      <c r="E39" s="1086"/>
      <c r="F39" s="1086"/>
      <c r="G39" s="1086"/>
      <c r="H39" s="1086"/>
      <c r="I39" s="1086"/>
      <c r="J39" s="1086"/>
      <c r="K39" s="1086"/>
      <c r="L39" s="1086"/>
      <c r="M39" s="1086"/>
      <c r="N39" s="1086"/>
    </row>
  </sheetData>
  <mergeCells count="10">
    <mergeCell ref="A1:N1"/>
    <mergeCell ref="M3:N3"/>
    <mergeCell ref="A39:N39"/>
    <mergeCell ref="A3:A4"/>
    <mergeCell ref="C3:D3"/>
    <mergeCell ref="E3:F3"/>
    <mergeCell ref="G3:H3"/>
    <mergeCell ref="I3:J3"/>
    <mergeCell ref="K3:L3"/>
    <mergeCell ref="A38:N38"/>
  </mergeCells>
  <hyperlinks>
    <hyperlink ref="O1" location="INDICE!A32" display="INDICE"/>
  </hyperlinks>
  <printOptions horizontalCentered="1"/>
  <pageMargins left="0.51181102362204722" right="0.51181102362204722" top="1.1023622047244095" bottom="0.51181102362204722" header="0.11811023622047245" footer="0.23622047244094491"/>
  <pageSetup paperSize="9" scale="77" firstPageNumber="37" orientation="landscape" useFirstPageNumber="1" r:id="rId1"/>
  <headerFooter scaleWithDoc="0">
    <oddHeader>&amp;C&amp;G</oddHeader>
    <oddFooter>&amp;C&amp;12 37</oddFooter>
  </headerFooter>
  <ignoredErrors>
    <ignoredError sqref="D5:D6 F5:F6 H5:H6 J5:J6 L5:L6 D18 D25 D32 F18 F25 F32 H18 H25 H32 J18 J25 J32 L18 L25 L32 N18" 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X28"/>
  <sheetViews>
    <sheetView showGridLines="0" zoomScale="90" zoomScaleNormal="90" workbookViewId="0">
      <selection sqref="A1:W1"/>
    </sheetView>
  </sheetViews>
  <sheetFormatPr baseColWidth="10" defaultColWidth="9.140625" defaultRowHeight="12.75"/>
  <cols>
    <col min="1" max="1" width="20.42578125" style="585" bestFit="1" customWidth="1"/>
    <col min="2" max="2" width="17.85546875" style="585" customWidth="1"/>
    <col min="3" max="3" width="14.42578125" style="585" customWidth="1"/>
    <col min="4" max="4" width="10.5703125" style="585" customWidth="1"/>
    <col min="5" max="5" width="8.28515625" style="585" customWidth="1"/>
    <col min="6" max="6" width="9.28515625" style="585" customWidth="1"/>
    <col min="7" max="7" width="11.28515625" style="585" customWidth="1"/>
    <col min="8" max="8" width="11.5703125" style="585" customWidth="1"/>
    <col min="9" max="9" width="12.140625" style="585" bestFit="1" customWidth="1"/>
    <col min="10" max="11" width="11.5703125" style="585" customWidth="1"/>
    <col min="12" max="12" width="13.140625" style="585" customWidth="1"/>
    <col min="13" max="13" width="12" style="585" customWidth="1"/>
    <col min="14" max="19" width="11.5703125" style="585" customWidth="1"/>
    <col min="20" max="20" width="13.140625" style="585" customWidth="1"/>
    <col min="21" max="21" width="15" style="585" customWidth="1"/>
    <col min="22" max="22" width="12.7109375" style="585" customWidth="1"/>
    <col min="23" max="23" width="11.5703125" style="585" customWidth="1"/>
    <col min="24" max="16384" width="9.140625" style="585"/>
  </cols>
  <sheetData>
    <row r="1" spans="1:24" ht="57.75" customHeight="1">
      <c r="A1" s="1084" t="s">
        <v>1459</v>
      </c>
      <c r="B1" s="1084"/>
      <c r="C1" s="1084"/>
      <c r="D1" s="1084"/>
      <c r="E1" s="1084"/>
      <c r="F1" s="1084"/>
      <c r="G1" s="1084"/>
      <c r="H1" s="1084"/>
      <c r="I1" s="1084"/>
      <c r="J1" s="1084"/>
      <c r="K1" s="1084"/>
      <c r="L1" s="1084"/>
      <c r="M1" s="1084"/>
      <c r="N1" s="1084"/>
      <c r="O1" s="1084"/>
      <c r="P1" s="1084"/>
      <c r="Q1" s="1084"/>
      <c r="R1" s="1084"/>
      <c r="S1" s="1084"/>
      <c r="T1" s="1084"/>
      <c r="U1" s="1084"/>
      <c r="V1" s="1084"/>
      <c r="W1" s="1084"/>
      <c r="X1" s="264" t="s">
        <v>577</v>
      </c>
    </row>
    <row r="2" spans="1:24" s="589" customFormat="1" ht="6" customHeight="1">
      <c r="A2" s="586"/>
      <c r="B2" s="587"/>
      <c r="C2" s="587"/>
      <c r="D2" s="587"/>
      <c r="E2" s="587"/>
      <c r="F2" s="587"/>
      <c r="G2" s="587"/>
      <c r="H2" s="587"/>
      <c r="I2" s="587"/>
      <c r="J2" s="587"/>
      <c r="K2" s="587"/>
      <c r="L2" s="587"/>
      <c r="M2" s="587"/>
      <c r="N2" s="587"/>
      <c r="O2" s="587"/>
      <c r="P2" s="587"/>
      <c r="Q2" s="587"/>
      <c r="R2" s="587"/>
      <c r="S2" s="587"/>
      <c r="T2" s="588"/>
      <c r="U2" s="588"/>
      <c r="V2" s="588"/>
      <c r="W2" s="588"/>
      <c r="X2" s="588"/>
    </row>
    <row r="3" spans="1:24" ht="17.25" customHeight="1">
      <c r="A3" s="1093" t="s">
        <v>67</v>
      </c>
      <c r="B3" s="1097"/>
      <c r="C3" s="1098" t="s">
        <v>740</v>
      </c>
      <c r="D3" s="1093" t="s">
        <v>66</v>
      </c>
      <c r="E3" s="1093" t="s">
        <v>649</v>
      </c>
      <c r="F3" s="1097"/>
      <c r="G3" s="1097"/>
      <c r="H3" s="1097"/>
      <c r="I3" s="1097"/>
      <c r="J3" s="1097"/>
      <c r="K3" s="1097"/>
      <c r="L3" s="1097"/>
      <c r="M3" s="1097"/>
      <c r="N3" s="1093" t="s">
        <v>66</v>
      </c>
      <c r="O3" s="1091" t="s">
        <v>650</v>
      </c>
      <c r="P3" s="1092"/>
      <c r="Q3" s="1092"/>
      <c r="R3" s="1092"/>
      <c r="S3" s="1092"/>
      <c r="T3" s="1092"/>
      <c r="U3" s="1092"/>
      <c r="V3" s="1092"/>
      <c r="W3" s="1092"/>
    </row>
    <row r="4" spans="1:24" s="591" customFormat="1" ht="48">
      <c r="A4" s="1094"/>
      <c r="B4" s="1094"/>
      <c r="C4" s="1099"/>
      <c r="D4" s="1094"/>
      <c r="E4" s="590" t="s">
        <v>590</v>
      </c>
      <c r="F4" s="590" t="s">
        <v>741</v>
      </c>
      <c r="G4" s="590" t="s">
        <v>742</v>
      </c>
      <c r="H4" s="590" t="s">
        <v>743</v>
      </c>
      <c r="I4" s="590" t="s">
        <v>744</v>
      </c>
      <c r="J4" s="590" t="s">
        <v>745</v>
      </c>
      <c r="K4" s="590" t="s">
        <v>746</v>
      </c>
      <c r="L4" s="590" t="s">
        <v>747</v>
      </c>
      <c r="M4" s="590" t="s">
        <v>748</v>
      </c>
      <c r="N4" s="1094"/>
      <c r="O4" s="590" t="s">
        <v>632</v>
      </c>
      <c r="P4" s="590" t="s">
        <v>633</v>
      </c>
      <c r="Q4" s="590" t="s">
        <v>634</v>
      </c>
      <c r="R4" s="590" t="s">
        <v>749</v>
      </c>
      <c r="S4" s="590" t="s">
        <v>750</v>
      </c>
      <c r="T4" s="590" t="s">
        <v>751</v>
      </c>
      <c r="U4" s="590" t="s">
        <v>752</v>
      </c>
      <c r="V4" s="590" t="s">
        <v>753</v>
      </c>
      <c r="W4" s="590" t="s">
        <v>60</v>
      </c>
    </row>
    <row r="5" spans="1:24">
      <c r="A5" s="592" t="s">
        <v>754</v>
      </c>
      <c r="B5" s="592"/>
      <c r="C5" s="603">
        <v>4223</v>
      </c>
      <c r="D5" s="603">
        <v>765</v>
      </c>
      <c r="E5" s="603">
        <v>97</v>
      </c>
      <c r="F5" s="603">
        <v>76</v>
      </c>
      <c r="G5" s="603">
        <v>15</v>
      </c>
      <c r="H5" s="603">
        <v>16</v>
      </c>
      <c r="I5" s="603">
        <v>11</v>
      </c>
      <c r="J5" s="603">
        <v>516</v>
      </c>
      <c r="K5" s="603">
        <v>26</v>
      </c>
      <c r="L5" s="603">
        <v>1</v>
      </c>
      <c r="M5" s="603">
        <v>7</v>
      </c>
      <c r="N5" s="603">
        <v>3458</v>
      </c>
      <c r="O5" s="603">
        <v>503</v>
      </c>
      <c r="P5" s="603">
        <v>1366</v>
      </c>
      <c r="Q5" s="603">
        <v>377</v>
      </c>
      <c r="R5" s="603">
        <v>1130</v>
      </c>
      <c r="S5" s="603">
        <v>5</v>
      </c>
      <c r="T5" s="603">
        <v>1</v>
      </c>
      <c r="U5" s="603">
        <v>8</v>
      </c>
      <c r="V5" s="603">
        <v>2</v>
      </c>
      <c r="W5" s="603">
        <v>66</v>
      </c>
    </row>
    <row r="6" spans="1:24" ht="12.75" customHeight="1">
      <c r="A6" s="594" t="s">
        <v>755</v>
      </c>
      <c r="B6" s="594"/>
      <c r="C6" s="604">
        <v>3461</v>
      </c>
      <c r="D6" s="604">
        <v>192</v>
      </c>
      <c r="E6" s="604">
        <v>95</v>
      </c>
      <c r="F6" s="604">
        <v>62</v>
      </c>
      <c r="G6" s="604">
        <v>14</v>
      </c>
      <c r="H6" s="604">
        <v>14</v>
      </c>
      <c r="I6" s="604">
        <v>7</v>
      </c>
      <c r="J6" s="605" t="s">
        <v>39</v>
      </c>
      <c r="K6" s="605" t="s">
        <v>39</v>
      </c>
      <c r="L6" s="605" t="s">
        <v>39</v>
      </c>
      <c r="M6" s="605" t="s">
        <v>39</v>
      </c>
      <c r="N6" s="604">
        <v>3269</v>
      </c>
      <c r="O6" s="604">
        <v>430</v>
      </c>
      <c r="P6" s="604">
        <v>1366</v>
      </c>
      <c r="Q6" s="604">
        <v>377</v>
      </c>
      <c r="R6" s="604">
        <v>1033</v>
      </c>
      <c r="S6" s="604">
        <v>5</v>
      </c>
      <c r="T6" s="605" t="s">
        <v>39</v>
      </c>
      <c r="U6" s="604">
        <v>8</v>
      </c>
      <c r="V6" s="604">
        <v>1</v>
      </c>
      <c r="W6" s="604">
        <v>49</v>
      </c>
    </row>
    <row r="7" spans="1:24" ht="27.75" customHeight="1">
      <c r="A7" s="1089" t="s">
        <v>1176</v>
      </c>
      <c r="B7" s="1089"/>
      <c r="C7" s="603">
        <v>2122</v>
      </c>
      <c r="D7" s="603">
        <v>131</v>
      </c>
      <c r="E7" s="603">
        <v>85</v>
      </c>
      <c r="F7" s="603">
        <v>29</v>
      </c>
      <c r="G7" s="603">
        <v>10</v>
      </c>
      <c r="H7" s="603">
        <v>5</v>
      </c>
      <c r="I7" s="603">
        <v>2</v>
      </c>
      <c r="J7" s="606" t="s">
        <v>39</v>
      </c>
      <c r="K7" s="606" t="s">
        <v>39</v>
      </c>
      <c r="L7" s="606" t="s">
        <v>39</v>
      </c>
      <c r="M7" s="606" t="s">
        <v>39</v>
      </c>
      <c r="N7" s="603">
        <v>1991</v>
      </c>
      <c r="O7" s="603">
        <v>234</v>
      </c>
      <c r="P7" s="603">
        <v>1347</v>
      </c>
      <c r="Q7" s="603">
        <v>377</v>
      </c>
      <c r="R7" s="603">
        <v>7</v>
      </c>
      <c r="S7" s="606" t="s">
        <v>39</v>
      </c>
      <c r="T7" s="606" t="s">
        <v>39</v>
      </c>
      <c r="U7" s="603">
        <v>1</v>
      </c>
      <c r="V7" s="603">
        <v>1</v>
      </c>
      <c r="W7" s="603">
        <v>24</v>
      </c>
    </row>
    <row r="8" spans="1:24" ht="36" customHeight="1">
      <c r="A8" s="1090" t="s">
        <v>1191</v>
      </c>
      <c r="B8" s="1090"/>
      <c r="C8" s="604">
        <v>32</v>
      </c>
      <c r="D8" s="604">
        <v>2</v>
      </c>
      <c r="E8" s="605" t="s">
        <v>39</v>
      </c>
      <c r="F8" s="604">
        <v>2</v>
      </c>
      <c r="G8" s="605" t="s">
        <v>39</v>
      </c>
      <c r="H8" s="605" t="s">
        <v>39</v>
      </c>
      <c r="I8" s="605" t="s">
        <v>39</v>
      </c>
      <c r="J8" s="605" t="s">
        <v>39</v>
      </c>
      <c r="K8" s="605" t="s">
        <v>39</v>
      </c>
      <c r="L8" s="605" t="s">
        <v>39</v>
      </c>
      <c r="M8" s="605" t="s">
        <v>39</v>
      </c>
      <c r="N8" s="604">
        <v>30</v>
      </c>
      <c r="O8" s="604">
        <v>14</v>
      </c>
      <c r="P8" s="604">
        <v>2</v>
      </c>
      <c r="Q8" s="605" t="s">
        <v>39</v>
      </c>
      <c r="R8" s="604">
        <v>14</v>
      </c>
      <c r="S8" s="605" t="s">
        <v>39</v>
      </c>
      <c r="T8" s="605" t="s">
        <v>39</v>
      </c>
      <c r="U8" s="605" t="s">
        <v>39</v>
      </c>
      <c r="V8" s="605" t="s">
        <v>39</v>
      </c>
      <c r="W8" s="605" t="s">
        <v>39</v>
      </c>
    </row>
    <row r="9" spans="1:24" ht="24" customHeight="1">
      <c r="A9" s="1089" t="s">
        <v>1192</v>
      </c>
      <c r="B9" s="1089"/>
      <c r="C9" s="603">
        <v>64</v>
      </c>
      <c r="D9" s="603">
        <v>11</v>
      </c>
      <c r="E9" s="606" t="s">
        <v>39</v>
      </c>
      <c r="F9" s="603">
        <v>10</v>
      </c>
      <c r="G9" s="606" t="s">
        <v>39</v>
      </c>
      <c r="H9" s="606" t="s">
        <v>39</v>
      </c>
      <c r="I9" s="603">
        <v>1</v>
      </c>
      <c r="J9" s="606" t="s">
        <v>39</v>
      </c>
      <c r="K9" s="606" t="s">
        <v>39</v>
      </c>
      <c r="L9" s="606" t="s">
        <v>39</v>
      </c>
      <c r="M9" s="606" t="s">
        <v>39</v>
      </c>
      <c r="N9" s="603">
        <v>53</v>
      </c>
      <c r="O9" s="603">
        <v>32</v>
      </c>
      <c r="P9" s="606" t="s">
        <v>39</v>
      </c>
      <c r="Q9" s="606" t="s">
        <v>39</v>
      </c>
      <c r="R9" s="603">
        <v>21</v>
      </c>
      <c r="S9" s="606" t="s">
        <v>39</v>
      </c>
      <c r="T9" s="606" t="s">
        <v>39</v>
      </c>
      <c r="U9" s="606" t="s">
        <v>39</v>
      </c>
      <c r="V9" s="606" t="s">
        <v>39</v>
      </c>
      <c r="W9" s="606" t="s">
        <v>39</v>
      </c>
    </row>
    <row r="10" spans="1:24" ht="24" customHeight="1">
      <c r="A10" s="1090" t="s">
        <v>1193</v>
      </c>
      <c r="B10" s="1090"/>
      <c r="C10" s="604">
        <v>91</v>
      </c>
      <c r="D10" s="605" t="s">
        <v>39</v>
      </c>
      <c r="E10" s="605" t="s">
        <v>39</v>
      </c>
      <c r="F10" s="605" t="s">
        <v>39</v>
      </c>
      <c r="G10" s="605" t="s">
        <v>39</v>
      </c>
      <c r="H10" s="605" t="s">
        <v>39</v>
      </c>
      <c r="I10" s="605" t="s">
        <v>39</v>
      </c>
      <c r="J10" s="605" t="s">
        <v>39</v>
      </c>
      <c r="K10" s="605" t="s">
        <v>39</v>
      </c>
      <c r="L10" s="605" t="s">
        <v>39</v>
      </c>
      <c r="M10" s="605" t="s">
        <v>39</v>
      </c>
      <c r="N10" s="604">
        <v>91</v>
      </c>
      <c r="O10" s="604">
        <v>43</v>
      </c>
      <c r="P10" s="605" t="s">
        <v>39</v>
      </c>
      <c r="Q10" s="605" t="s">
        <v>39</v>
      </c>
      <c r="R10" s="604">
        <v>47</v>
      </c>
      <c r="S10" s="604">
        <v>1</v>
      </c>
      <c r="T10" s="605" t="s">
        <v>39</v>
      </c>
      <c r="U10" s="605" t="s">
        <v>39</v>
      </c>
      <c r="V10" s="605" t="s">
        <v>39</v>
      </c>
      <c r="W10" s="605" t="s">
        <v>39</v>
      </c>
    </row>
    <row r="11" spans="1:24" ht="15" customHeight="1">
      <c r="A11" s="1089" t="s">
        <v>1138</v>
      </c>
      <c r="B11" s="1089"/>
      <c r="C11" s="603">
        <v>20</v>
      </c>
      <c r="D11" s="606" t="s">
        <v>39</v>
      </c>
      <c r="E11" s="606" t="s">
        <v>39</v>
      </c>
      <c r="F11" s="606" t="s">
        <v>39</v>
      </c>
      <c r="G11" s="606" t="s">
        <v>39</v>
      </c>
      <c r="H11" s="606" t="s">
        <v>39</v>
      </c>
      <c r="I11" s="606" t="s">
        <v>39</v>
      </c>
      <c r="J11" s="606" t="s">
        <v>39</v>
      </c>
      <c r="K11" s="606" t="s">
        <v>39</v>
      </c>
      <c r="L11" s="606" t="s">
        <v>39</v>
      </c>
      <c r="M11" s="606" t="s">
        <v>39</v>
      </c>
      <c r="N11" s="603">
        <v>20</v>
      </c>
      <c r="O11" s="603">
        <v>10</v>
      </c>
      <c r="P11" s="606" t="s">
        <v>39</v>
      </c>
      <c r="Q11" s="606" t="s">
        <v>39</v>
      </c>
      <c r="R11" s="603">
        <v>9</v>
      </c>
      <c r="S11" s="606" t="s">
        <v>39</v>
      </c>
      <c r="T11" s="606" t="s">
        <v>39</v>
      </c>
      <c r="U11" s="606" t="s">
        <v>39</v>
      </c>
      <c r="V11" s="606" t="s">
        <v>39</v>
      </c>
      <c r="W11" s="603">
        <v>1</v>
      </c>
    </row>
    <row r="12" spans="1:24" ht="24" customHeight="1">
      <c r="A12" s="1090" t="s">
        <v>1194</v>
      </c>
      <c r="B12" s="1090"/>
      <c r="C12" s="604">
        <v>76</v>
      </c>
      <c r="D12" s="604">
        <v>23</v>
      </c>
      <c r="E12" s="604">
        <v>6</v>
      </c>
      <c r="F12" s="604">
        <v>13</v>
      </c>
      <c r="G12" s="605" t="s">
        <v>39</v>
      </c>
      <c r="H12" s="605" t="s">
        <v>39</v>
      </c>
      <c r="I12" s="604">
        <v>4</v>
      </c>
      <c r="J12" s="605" t="s">
        <v>39</v>
      </c>
      <c r="K12" s="605" t="s">
        <v>39</v>
      </c>
      <c r="L12" s="605" t="s">
        <v>39</v>
      </c>
      <c r="M12" s="605" t="s">
        <v>39</v>
      </c>
      <c r="N12" s="604">
        <v>53</v>
      </c>
      <c r="O12" s="604">
        <v>29</v>
      </c>
      <c r="P12" s="604">
        <v>17</v>
      </c>
      <c r="Q12" s="605" t="s">
        <v>39</v>
      </c>
      <c r="R12" s="604">
        <v>7</v>
      </c>
      <c r="S12" s="605" t="s">
        <v>39</v>
      </c>
      <c r="T12" s="605" t="s">
        <v>39</v>
      </c>
      <c r="U12" s="605" t="s">
        <v>39</v>
      </c>
      <c r="V12" s="605" t="s">
        <v>39</v>
      </c>
      <c r="W12" s="605" t="s">
        <v>39</v>
      </c>
    </row>
    <row r="13" spans="1:24" ht="24" customHeight="1">
      <c r="A13" s="1089" t="s">
        <v>1195</v>
      </c>
      <c r="B13" s="1089"/>
      <c r="C13" s="603">
        <v>246</v>
      </c>
      <c r="D13" s="606" t="s">
        <v>39</v>
      </c>
      <c r="E13" s="606" t="s">
        <v>39</v>
      </c>
      <c r="F13" s="606" t="s">
        <v>39</v>
      </c>
      <c r="G13" s="606" t="s">
        <v>39</v>
      </c>
      <c r="H13" s="606" t="s">
        <v>39</v>
      </c>
      <c r="I13" s="606" t="s">
        <v>39</v>
      </c>
      <c r="J13" s="606" t="s">
        <v>39</v>
      </c>
      <c r="K13" s="606" t="s">
        <v>39</v>
      </c>
      <c r="L13" s="606" t="s">
        <v>39</v>
      </c>
      <c r="M13" s="606" t="s">
        <v>39</v>
      </c>
      <c r="N13" s="603">
        <v>246</v>
      </c>
      <c r="O13" s="606" t="s">
        <v>39</v>
      </c>
      <c r="P13" s="606" t="s">
        <v>39</v>
      </c>
      <c r="Q13" s="606" t="s">
        <v>39</v>
      </c>
      <c r="R13" s="603">
        <v>245</v>
      </c>
      <c r="S13" s="603">
        <v>1</v>
      </c>
      <c r="T13" s="606" t="s">
        <v>39</v>
      </c>
      <c r="U13" s="606" t="s">
        <v>39</v>
      </c>
      <c r="V13" s="606" t="s">
        <v>39</v>
      </c>
      <c r="W13" s="606" t="s">
        <v>39</v>
      </c>
    </row>
    <row r="14" spans="1:24" ht="24" customHeight="1">
      <c r="A14" s="1090" t="s">
        <v>1199</v>
      </c>
      <c r="B14" s="1090"/>
      <c r="C14" s="604">
        <v>658</v>
      </c>
      <c r="D14" s="605" t="s">
        <v>39</v>
      </c>
      <c r="E14" s="605" t="s">
        <v>39</v>
      </c>
      <c r="F14" s="605" t="s">
        <v>39</v>
      </c>
      <c r="G14" s="605" t="s">
        <v>39</v>
      </c>
      <c r="H14" s="605" t="s">
        <v>39</v>
      </c>
      <c r="I14" s="605" t="s">
        <v>39</v>
      </c>
      <c r="J14" s="605" t="s">
        <v>39</v>
      </c>
      <c r="K14" s="605" t="s">
        <v>39</v>
      </c>
      <c r="L14" s="605" t="s">
        <v>39</v>
      </c>
      <c r="M14" s="605" t="s">
        <v>39</v>
      </c>
      <c r="N14" s="604">
        <v>658</v>
      </c>
      <c r="O14" s="605" t="s">
        <v>39</v>
      </c>
      <c r="P14" s="605" t="s">
        <v>39</v>
      </c>
      <c r="Q14" s="605" t="s">
        <v>39</v>
      </c>
      <c r="R14" s="604">
        <v>658</v>
      </c>
      <c r="S14" s="605" t="s">
        <v>39</v>
      </c>
      <c r="T14" s="605" t="s">
        <v>39</v>
      </c>
      <c r="U14" s="605" t="s">
        <v>39</v>
      </c>
      <c r="V14" s="605" t="s">
        <v>39</v>
      </c>
      <c r="W14" s="605" t="s">
        <v>39</v>
      </c>
    </row>
    <row r="15" spans="1:24" ht="15" customHeight="1">
      <c r="A15" s="1089" t="s">
        <v>1139</v>
      </c>
      <c r="B15" s="1089"/>
      <c r="C15" s="603">
        <v>16</v>
      </c>
      <c r="D15" s="603">
        <v>1</v>
      </c>
      <c r="E15" s="606" t="s">
        <v>39</v>
      </c>
      <c r="F15" s="603">
        <v>1</v>
      </c>
      <c r="G15" s="606" t="s">
        <v>39</v>
      </c>
      <c r="H15" s="606" t="s">
        <v>39</v>
      </c>
      <c r="I15" s="606" t="s">
        <v>39</v>
      </c>
      <c r="J15" s="606" t="s">
        <v>39</v>
      </c>
      <c r="K15" s="606" t="s">
        <v>39</v>
      </c>
      <c r="L15" s="606" t="s">
        <v>39</v>
      </c>
      <c r="M15" s="606" t="s">
        <v>39</v>
      </c>
      <c r="N15" s="603">
        <v>15</v>
      </c>
      <c r="O15" s="603">
        <v>9</v>
      </c>
      <c r="P15" s="606" t="s">
        <v>39</v>
      </c>
      <c r="Q15" s="606" t="s">
        <v>39</v>
      </c>
      <c r="R15" s="603">
        <v>1</v>
      </c>
      <c r="S15" s="603">
        <v>2</v>
      </c>
      <c r="T15" s="606" t="s">
        <v>39</v>
      </c>
      <c r="U15" s="603">
        <v>2</v>
      </c>
      <c r="V15" s="606" t="s">
        <v>39</v>
      </c>
      <c r="W15" s="603">
        <v>1</v>
      </c>
    </row>
    <row r="16" spans="1:24" ht="15" customHeight="1">
      <c r="A16" s="1090" t="s">
        <v>1140</v>
      </c>
      <c r="B16" s="1090"/>
      <c r="C16" s="604">
        <v>19</v>
      </c>
      <c r="D16" s="605" t="s">
        <v>39</v>
      </c>
      <c r="E16" s="605" t="s">
        <v>39</v>
      </c>
      <c r="F16" s="605" t="s">
        <v>39</v>
      </c>
      <c r="G16" s="605" t="s">
        <v>39</v>
      </c>
      <c r="H16" s="605" t="s">
        <v>39</v>
      </c>
      <c r="I16" s="605" t="s">
        <v>39</v>
      </c>
      <c r="J16" s="605" t="s">
        <v>39</v>
      </c>
      <c r="K16" s="605" t="s">
        <v>39</v>
      </c>
      <c r="L16" s="605" t="s">
        <v>39</v>
      </c>
      <c r="M16" s="605" t="s">
        <v>39</v>
      </c>
      <c r="N16" s="604">
        <v>19</v>
      </c>
      <c r="O16" s="604">
        <v>13</v>
      </c>
      <c r="P16" s="605" t="s">
        <v>39</v>
      </c>
      <c r="Q16" s="605" t="s">
        <v>39</v>
      </c>
      <c r="R16" s="604">
        <v>6</v>
      </c>
      <c r="S16" s="605" t="s">
        <v>39</v>
      </c>
      <c r="T16" s="605" t="s">
        <v>39</v>
      </c>
      <c r="U16" s="605" t="s">
        <v>39</v>
      </c>
      <c r="V16" s="605" t="s">
        <v>39</v>
      </c>
      <c r="W16" s="605" t="s">
        <v>39</v>
      </c>
    </row>
    <row r="17" spans="1:23" ht="12.75" customHeight="1">
      <c r="A17" s="1089" t="s">
        <v>1200</v>
      </c>
      <c r="B17" s="1089"/>
      <c r="C17" s="603">
        <v>76</v>
      </c>
      <c r="D17" s="603">
        <v>9</v>
      </c>
      <c r="E17" s="603">
        <v>1</v>
      </c>
      <c r="F17" s="603">
        <v>6</v>
      </c>
      <c r="G17" s="603">
        <v>2</v>
      </c>
      <c r="H17" s="606" t="s">
        <v>39</v>
      </c>
      <c r="I17" s="606" t="s">
        <v>39</v>
      </c>
      <c r="J17" s="606" t="s">
        <v>39</v>
      </c>
      <c r="K17" s="606" t="s">
        <v>39</v>
      </c>
      <c r="L17" s="606" t="s">
        <v>39</v>
      </c>
      <c r="M17" s="606" t="s">
        <v>39</v>
      </c>
      <c r="N17" s="603">
        <v>67</v>
      </c>
      <c r="O17" s="603">
        <v>33</v>
      </c>
      <c r="P17" s="606" t="s">
        <v>39</v>
      </c>
      <c r="Q17" s="606" t="s">
        <v>39</v>
      </c>
      <c r="R17" s="603">
        <v>7</v>
      </c>
      <c r="S17" s="606" t="s">
        <v>39</v>
      </c>
      <c r="T17" s="606" t="s">
        <v>39</v>
      </c>
      <c r="U17" s="603">
        <v>5</v>
      </c>
      <c r="V17" s="606" t="s">
        <v>39</v>
      </c>
      <c r="W17" s="603">
        <v>22</v>
      </c>
    </row>
    <row r="18" spans="1:23" ht="24" customHeight="1">
      <c r="A18" s="1090" t="s">
        <v>1141</v>
      </c>
      <c r="B18" s="1090"/>
      <c r="C18" s="604">
        <v>18</v>
      </c>
      <c r="D18" s="605" t="s">
        <v>39</v>
      </c>
      <c r="E18" s="605" t="s">
        <v>39</v>
      </c>
      <c r="F18" s="605" t="s">
        <v>39</v>
      </c>
      <c r="G18" s="605" t="s">
        <v>39</v>
      </c>
      <c r="H18" s="605" t="s">
        <v>39</v>
      </c>
      <c r="I18" s="605" t="s">
        <v>39</v>
      </c>
      <c r="J18" s="605" t="s">
        <v>39</v>
      </c>
      <c r="K18" s="605" t="s">
        <v>39</v>
      </c>
      <c r="L18" s="605" t="s">
        <v>39</v>
      </c>
      <c r="M18" s="605" t="s">
        <v>39</v>
      </c>
      <c r="N18" s="604">
        <v>18</v>
      </c>
      <c r="O18" s="604">
        <v>8</v>
      </c>
      <c r="P18" s="605" t="s">
        <v>39</v>
      </c>
      <c r="Q18" s="605" t="s">
        <v>39</v>
      </c>
      <c r="R18" s="604">
        <v>9</v>
      </c>
      <c r="S18" s="604">
        <v>1</v>
      </c>
      <c r="T18" s="605" t="s">
        <v>39</v>
      </c>
      <c r="U18" s="605" t="s">
        <v>39</v>
      </c>
      <c r="V18" s="605" t="s">
        <v>39</v>
      </c>
      <c r="W18" s="605" t="s">
        <v>39</v>
      </c>
    </row>
    <row r="19" spans="1:23" ht="24" customHeight="1">
      <c r="A19" s="1089" t="s">
        <v>1196</v>
      </c>
      <c r="B19" s="1089"/>
      <c r="C19" s="603">
        <v>5</v>
      </c>
      <c r="D19" s="603">
        <v>4</v>
      </c>
      <c r="E19" s="606" t="s">
        <v>39</v>
      </c>
      <c r="F19" s="603">
        <v>1</v>
      </c>
      <c r="G19" s="603">
        <v>2</v>
      </c>
      <c r="H19" s="603">
        <v>1</v>
      </c>
      <c r="I19" s="606" t="s">
        <v>39</v>
      </c>
      <c r="J19" s="606" t="s">
        <v>39</v>
      </c>
      <c r="K19" s="606" t="s">
        <v>39</v>
      </c>
      <c r="L19" s="606" t="s">
        <v>39</v>
      </c>
      <c r="M19" s="606" t="s">
        <v>39</v>
      </c>
      <c r="N19" s="603">
        <v>1</v>
      </c>
      <c r="O19" s="603">
        <v>1</v>
      </c>
      <c r="P19" s="606" t="s">
        <v>39</v>
      </c>
      <c r="Q19" s="606" t="s">
        <v>39</v>
      </c>
      <c r="R19" s="606" t="s">
        <v>39</v>
      </c>
      <c r="S19" s="606" t="s">
        <v>39</v>
      </c>
      <c r="T19" s="606" t="s">
        <v>39</v>
      </c>
      <c r="U19" s="606" t="s">
        <v>39</v>
      </c>
      <c r="V19" s="606" t="s">
        <v>39</v>
      </c>
      <c r="W19" s="606" t="s">
        <v>39</v>
      </c>
    </row>
    <row r="20" spans="1:23" ht="12.75" customHeight="1">
      <c r="A20" s="1090" t="s">
        <v>1197</v>
      </c>
      <c r="B20" s="1090"/>
      <c r="C20" s="604">
        <v>2</v>
      </c>
      <c r="D20" s="605" t="s">
        <v>39</v>
      </c>
      <c r="E20" s="605" t="s">
        <v>39</v>
      </c>
      <c r="F20" s="605" t="s">
        <v>39</v>
      </c>
      <c r="G20" s="605" t="s">
        <v>39</v>
      </c>
      <c r="H20" s="605" t="s">
        <v>39</v>
      </c>
      <c r="I20" s="605" t="s">
        <v>39</v>
      </c>
      <c r="J20" s="605" t="s">
        <v>39</v>
      </c>
      <c r="K20" s="605" t="s">
        <v>39</v>
      </c>
      <c r="L20" s="605" t="s">
        <v>39</v>
      </c>
      <c r="M20" s="605" t="s">
        <v>39</v>
      </c>
      <c r="N20" s="604">
        <v>2</v>
      </c>
      <c r="O20" s="604">
        <v>1</v>
      </c>
      <c r="P20" s="605" t="s">
        <v>39</v>
      </c>
      <c r="Q20" s="605" t="s">
        <v>39</v>
      </c>
      <c r="R20" s="605" t="s">
        <v>39</v>
      </c>
      <c r="S20" s="605" t="s">
        <v>39</v>
      </c>
      <c r="T20" s="605" t="s">
        <v>39</v>
      </c>
      <c r="U20" s="605" t="s">
        <v>39</v>
      </c>
      <c r="V20" s="605" t="s">
        <v>39</v>
      </c>
      <c r="W20" s="604">
        <v>1</v>
      </c>
    </row>
    <row r="21" spans="1:23" ht="24" customHeight="1">
      <c r="A21" s="1089" t="s">
        <v>1198</v>
      </c>
      <c r="B21" s="1089"/>
      <c r="C21" s="603">
        <v>13</v>
      </c>
      <c r="D21" s="603">
        <v>8</v>
      </c>
      <c r="E21" s="606" t="s">
        <v>39</v>
      </c>
      <c r="F21" s="606" t="s">
        <v>39</v>
      </c>
      <c r="G21" s="606" t="s">
        <v>39</v>
      </c>
      <c r="H21" s="603">
        <v>8</v>
      </c>
      <c r="I21" s="606" t="s">
        <v>39</v>
      </c>
      <c r="J21" s="606" t="s">
        <v>39</v>
      </c>
      <c r="K21" s="606" t="s">
        <v>39</v>
      </c>
      <c r="L21" s="606" t="s">
        <v>39</v>
      </c>
      <c r="M21" s="606" t="s">
        <v>39</v>
      </c>
      <c r="N21" s="603">
        <v>5</v>
      </c>
      <c r="O21" s="603">
        <v>3</v>
      </c>
      <c r="P21" s="606" t="s">
        <v>39</v>
      </c>
      <c r="Q21" s="606" t="s">
        <v>39</v>
      </c>
      <c r="R21" s="603">
        <v>2</v>
      </c>
      <c r="S21" s="606" t="s">
        <v>39</v>
      </c>
      <c r="T21" s="606" t="s">
        <v>39</v>
      </c>
      <c r="U21" s="606" t="s">
        <v>39</v>
      </c>
      <c r="V21" s="606" t="s">
        <v>39</v>
      </c>
      <c r="W21" s="606" t="s">
        <v>39</v>
      </c>
    </row>
    <row r="22" spans="1:23" ht="15" customHeight="1">
      <c r="A22" s="1090" t="s">
        <v>1201</v>
      </c>
      <c r="B22" s="1090"/>
      <c r="C22" s="604">
        <v>3</v>
      </c>
      <c r="D22" s="604">
        <v>3</v>
      </c>
      <c r="E22" s="604">
        <v>3</v>
      </c>
      <c r="F22" s="605" t="s">
        <v>39</v>
      </c>
      <c r="G22" s="605" t="s">
        <v>39</v>
      </c>
      <c r="H22" s="605" t="s">
        <v>39</v>
      </c>
      <c r="I22" s="605" t="s">
        <v>39</v>
      </c>
      <c r="J22" s="605" t="s">
        <v>39</v>
      </c>
      <c r="K22" s="605" t="s">
        <v>39</v>
      </c>
      <c r="L22" s="605" t="s">
        <v>39</v>
      </c>
      <c r="M22" s="605" t="s">
        <v>39</v>
      </c>
      <c r="N22" s="605" t="s">
        <v>39</v>
      </c>
      <c r="O22" s="605" t="s">
        <v>39</v>
      </c>
      <c r="P22" s="605" t="s">
        <v>39</v>
      </c>
      <c r="Q22" s="605" t="s">
        <v>39</v>
      </c>
      <c r="R22" s="605" t="s">
        <v>39</v>
      </c>
      <c r="S22" s="605" t="s">
        <v>39</v>
      </c>
      <c r="T22" s="605" t="s">
        <v>39</v>
      </c>
      <c r="U22" s="605" t="s">
        <v>39</v>
      </c>
      <c r="V22" s="605" t="s">
        <v>39</v>
      </c>
      <c r="W22" s="605" t="s">
        <v>39</v>
      </c>
    </row>
    <row r="23" spans="1:23">
      <c r="A23" s="1089" t="s">
        <v>756</v>
      </c>
      <c r="B23" s="1089"/>
      <c r="C23" s="603">
        <v>762</v>
      </c>
      <c r="D23" s="603">
        <v>573</v>
      </c>
      <c r="E23" s="603">
        <v>2</v>
      </c>
      <c r="F23" s="603">
        <v>14</v>
      </c>
      <c r="G23" s="603">
        <v>1</v>
      </c>
      <c r="H23" s="603">
        <v>2</v>
      </c>
      <c r="I23" s="603">
        <v>4</v>
      </c>
      <c r="J23" s="603">
        <v>516</v>
      </c>
      <c r="K23" s="603">
        <v>26</v>
      </c>
      <c r="L23" s="603">
        <v>1</v>
      </c>
      <c r="M23" s="603">
        <v>7</v>
      </c>
      <c r="N23" s="603">
        <v>189</v>
      </c>
      <c r="O23" s="603">
        <v>73</v>
      </c>
      <c r="P23" s="606" t="s">
        <v>39</v>
      </c>
      <c r="Q23" s="606" t="s">
        <v>39</v>
      </c>
      <c r="R23" s="603">
        <v>97</v>
      </c>
      <c r="S23" s="606" t="s">
        <v>39</v>
      </c>
      <c r="T23" s="603">
        <v>1</v>
      </c>
      <c r="U23" s="606" t="s">
        <v>39</v>
      </c>
      <c r="V23" s="603">
        <v>1</v>
      </c>
      <c r="W23" s="603">
        <v>17</v>
      </c>
    </row>
    <row r="24" spans="1:23">
      <c r="A24" s="1090" t="s">
        <v>1202</v>
      </c>
      <c r="B24" s="1090"/>
      <c r="C24" s="604">
        <v>155</v>
      </c>
      <c r="D24" s="604">
        <v>28</v>
      </c>
      <c r="E24" s="604">
        <v>2</v>
      </c>
      <c r="F24" s="604">
        <v>9</v>
      </c>
      <c r="G24" s="604">
        <v>1</v>
      </c>
      <c r="H24" s="604">
        <v>1</v>
      </c>
      <c r="I24" s="605" t="s">
        <v>39</v>
      </c>
      <c r="J24" s="604">
        <v>13</v>
      </c>
      <c r="K24" s="604">
        <v>1</v>
      </c>
      <c r="L24" s="604">
        <v>1</v>
      </c>
      <c r="M24" s="605" t="s">
        <v>39</v>
      </c>
      <c r="N24" s="604">
        <v>127</v>
      </c>
      <c r="O24" s="604">
        <v>52</v>
      </c>
      <c r="P24" s="605" t="s">
        <v>39</v>
      </c>
      <c r="Q24" s="605" t="s">
        <v>39</v>
      </c>
      <c r="R24" s="604">
        <v>60</v>
      </c>
      <c r="S24" s="605" t="s">
        <v>39</v>
      </c>
      <c r="T24" s="604">
        <v>1</v>
      </c>
      <c r="U24" s="605" t="s">
        <v>39</v>
      </c>
      <c r="V24" s="605" t="s">
        <v>39</v>
      </c>
      <c r="W24" s="604">
        <v>14</v>
      </c>
    </row>
    <row r="25" spans="1:23">
      <c r="A25" s="1089" t="s">
        <v>1203</v>
      </c>
      <c r="B25" s="1089"/>
      <c r="C25" s="603">
        <v>607</v>
      </c>
      <c r="D25" s="603">
        <v>545</v>
      </c>
      <c r="E25" s="606" t="s">
        <v>39</v>
      </c>
      <c r="F25" s="603">
        <v>5</v>
      </c>
      <c r="G25" s="606" t="s">
        <v>39</v>
      </c>
      <c r="H25" s="603">
        <v>1</v>
      </c>
      <c r="I25" s="603">
        <v>4</v>
      </c>
      <c r="J25" s="603">
        <v>503</v>
      </c>
      <c r="K25" s="603">
        <v>25</v>
      </c>
      <c r="L25" s="606" t="s">
        <v>39</v>
      </c>
      <c r="M25" s="603">
        <v>7</v>
      </c>
      <c r="N25" s="603">
        <v>62</v>
      </c>
      <c r="O25" s="603">
        <v>21</v>
      </c>
      <c r="P25" s="606" t="s">
        <v>39</v>
      </c>
      <c r="Q25" s="606" t="s">
        <v>39</v>
      </c>
      <c r="R25" s="603">
        <v>37</v>
      </c>
      <c r="S25" s="606" t="s">
        <v>39</v>
      </c>
      <c r="T25" s="606" t="s">
        <v>39</v>
      </c>
      <c r="U25" s="606" t="s">
        <v>39</v>
      </c>
      <c r="V25" s="603">
        <v>1</v>
      </c>
      <c r="W25" s="603">
        <v>3</v>
      </c>
    </row>
    <row r="26" spans="1:23" ht="24.75" customHeight="1">
      <c r="A26" s="592"/>
      <c r="B26" s="592"/>
      <c r="C26" s="593"/>
      <c r="D26" s="593"/>
      <c r="E26" s="596"/>
      <c r="F26" s="593"/>
      <c r="G26" s="596"/>
      <c r="H26" s="593"/>
      <c r="I26" s="593"/>
      <c r="J26" s="593"/>
      <c r="K26" s="593"/>
      <c r="L26" s="596"/>
      <c r="M26" s="593"/>
      <c r="N26" s="593"/>
      <c r="O26" s="593"/>
      <c r="P26" s="596"/>
      <c r="Q26" s="596"/>
      <c r="R26" s="593"/>
      <c r="S26" s="596"/>
      <c r="T26" s="596"/>
      <c r="U26" s="596"/>
      <c r="V26" s="593"/>
      <c r="W26" s="593"/>
    </row>
    <row r="27" spans="1:23" ht="73.5" customHeight="1">
      <c r="A27" s="1095" t="s">
        <v>641</v>
      </c>
      <c r="B27" s="1096"/>
      <c r="C27" s="1096"/>
      <c r="D27" s="1096"/>
      <c r="E27" s="1096"/>
      <c r="F27" s="1096"/>
      <c r="G27" s="1096"/>
      <c r="H27" s="1096"/>
      <c r="I27" s="1096"/>
      <c r="J27" s="1096"/>
      <c r="K27" s="1096"/>
      <c r="L27" s="1096"/>
      <c r="M27" s="1096"/>
      <c r="N27" s="1096"/>
      <c r="O27" s="1096"/>
      <c r="P27" s="1096"/>
      <c r="Q27" s="1096"/>
      <c r="R27" s="1096"/>
      <c r="S27" s="1096"/>
    </row>
    <row r="28" spans="1:23">
      <c r="A28" s="597"/>
      <c r="B28" s="597"/>
      <c r="C28" s="597"/>
      <c r="D28" s="597"/>
      <c r="E28" s="597"/>
      <c r="F28" s="597"/>
      <c r="G28" s="597"/>
      <c r="H28" s="597"/>
      <c r="I28" s="597"/>
      <c r="J28" s="597"/>
      <c r="K28" s="597"/>
      <c r="L28" s="597"/>
      <c r="M28" s="597"/>
      <c r="N28" s="597"/>
      <c r="O28" s="597"/>
      <c r="P28" s="597"/>
      <c r="Q28" s="597"/>
      <c r="R28" s="597"/>
      <c r="S28" s="597"/>
    </row>
  </sheetData>
  <mergeCells count="27">
    <mergeCell ref="A27:S27"/>
    <mergeCell ref="E3:M3"/>
    <mergeCell ref="N3:N4"/>
    <mergeCell ref="A7:B7"/>
    <mergeCell ref="A15:B15"/>
    <mergeCell ref="A16:B16"/>
    <mergeCell ref="A22:B22"/>
    <mergeCell ref="A17:B17"/>
    <mergeCell ref="A18:B18"/>
    <mergeCell ref="A19:B19"/>
    <mergeCell ref="A20:B20"/>
    <mergeCell ref="A21:B21"/>
    <mergeCell ref="A3:B4"/>
    <mergeCell ref="C3:C4"/>
    <mergeCell ref="A13:B13"/>
    <mergeCell ref="A14:B14"/>
    <mergeCell ref="A1:W1"/>
    <mergeCell ref="A8:B8"/>
    <mergeCell ref="A9:B9"/>
    <mergeCell ref="A10:B10"/>
    <mergeCell ref="A11:B11"/>
    <mergeCell ref="D3:D4"/>
    <mergeCell ref="A23:B23"/>
    <mergeCell ref="A24:B24"/>
    <mergeCell ref="A25:B25"/>
    <mergeCell ref="A12:B12"/>
    <mergeCell ref="O3:W3"/>
  </mergeCells>
  <hyperlinks>
    <hyperlink ref="X1" location="INDICE!A32" display="INDICE"/>
  </hyperlinks>
  <printOptions horizontalCentered="1"/>
  <pageMargins left="0.51181102362204722" right="0.51181102362204722" top="1.1023622047244095" bottom="0.51181102362204722" header="0.11811023622047245" footer="0.23622047244094491"/>
  <pageSetup paperSize="9" scale="47" firstPageNumber="38" orientation="landscape" useFirstPageNumber="1" r:id="rId1"/>
  <headerFooter scaleWithDoc="0">
    <oddHeader>&amp;C&amp;G</oddHeader>
    <oddFooter>&amp;C&amp;12 38</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Y25"/>
  <sheetViews>
    <sheetView showGridLines="0" zoomScale="90" zoomScaleNormal="90" zoomScalePageLayoutView="70" workbookViewId="0">
      <selection sqref="A1:X1"/>
    </sheetView>
  </sheetViews>
  <sheetFormatPr baseColWidth="10" defaultColWidth="9.140625" defaultRowHeight="12.75"/>
  <cols>
    <col min="1" max="1" width="20.42578125" style="597" bestFit="1" customWidth="1"/>
    <col min="2" max="2" width="15.28515625" style="597" customWidth="1"/>
    <col min="3" max="3" width="13.85546875" style="597" customWidth="1"/>
    <col min="4" max="9" width="10.5703125" style="597" customWidth="1"/>
    <col min="10" max="10" width="11.7109375" style="597" bestFit="1" customWidth="1"/>
    <col min="11" max="11" width="12.7109375" style="597" bestFit="1" customWidth="1"/>
    <col min="12" max="14" width="11.5703125" style="597" customWidth="1"/>
    <col min="15" max="15" width="12.140625" style="597" bestFit="1" customWidth="1"/>
    <col min="16" max="21" width="11.5703125" style="597" customWidth="1"/>
    <col min="22" max="22" width="15.28515625" style="597" customWidth="1"/>
    <col min="23" max="23" width="12.140625" style="597" customWidth="1"/>
    <col min="24" max="24" width="11.5703125" style="597" customWidth="1"/>
    <col min="25" max="16384" width="9.140625" style="597"/>
  </cols>
  <sheetData>
    <row r="1" spans="1:25" s="585" customFormat="1" ht="45" customHeight="1">
      <c r="A1" s="1103" t="s">
        <v>1460</v>
      </c>
      <c r="B1" s="1103"/>
      <c r="C1" s="1103"/>
      <c r="D1" s="1103"/>
      <c r="E1" s="1103"/>
      <c r="F1" s="1103"/>
      <c r="G1" s="1103"/>
      <c r="H1" s="1103"/>
      <c r="I1" s="1103"/>
      <c r="J1" s="1103"/>
      <c r="K1" s="1103"/>
      <c r="L1" s="1103"/>
      <c r="M1" s="1103"/>
      <c r="N1" s="1103"/>
      <c r="O1" s="1103"/>
      <c r="P1" s="1103"/>
      <c r="Q1" s="1103"/>
      <c r="R1" s="1103"/>
      <c r="S1" s="1103"/>
      <c r="T1" s="1103"/>
      <c r="U1" s="1103"/>
      <c r="V1" s="1103"/>
      <c r="W1" s="1103"/>
      <c r="X1" s="1103"/>
      <c r="Y1" s="264" t="s">
        <v>577</v>
      </c>
    </row>
    <row r="2" spans="1:25" ht="9" customHeight="1">
      <c r="A2" s="598"/>
      <c r="B2" s="599"/>
      <c r="C2" s="599"/>
      <c r="D2" s="599"/>
      <c r="E2" s="599"/>
      <c r="F2" s="599"/>
      <c r="G2" s="599"/>
      <c r="H2" s="599"/>
      <c r="I2" s="599"/>
      <c r="J2" s="599"/>
      <c r="K2" s="599"/>
      <c r="L2" s="599"/>
      <c r="M2" s="599"/>
      <c r="N2" s="599"/>
      <c r="O2" s="599"/>
      <c r="P2" s="599"/>
      <c r="Q2" s="599"/>
      <c r="R2" s="599"/>
      <c r="S2" s="599"/>
      <c r="T2" s="599"/>
      <c r="U2" s="599"/>
    </row>
    <row r="3" spans="1:25" s="600" customFormat="1" ht="15.95" customHeight="1">
      <c r="A3" s="1100" t="s">
        <v>73</v>
      </c>
      <c r="B3" s="1100"/>
      <c r="C3" s="1100" t="s">
        <v>740</v>
      </c>
      <c r="D3" s="1100" t="s">
        <v>66</v>
      </c>
      <c r="E3" s="1100" t="s">
        <v>649</v>
      </c>
      <c r="F3" s="1100"/>
      <c r="G3" s="1100"/>
      <c r="H3" s="1100"/>
      <c r="I3" s="1100"/>
      <c r="J3" s="1100"/>
      <c r="K3" s="1100"/>
      <c r="L3" s="1100"/>
      <c r="M3" s="1100"/>
      <c r="N3" s="1100"/>
      <c r="O3" s="1100"/>
      <c r="P3" s="1100" t="s">
        <v>66</v>
      </c>
      <c r="Q3" s="1104" t="s">
        <v>650</v>
      </c>
      <c r="R3" s="1105"/>
      <c r="S3" s="1105"/>
      <c r="T3" s="1105"/>
      <c r="U3" s="1105"/>
      <c r="V3" s="1105"/>
      <c r="W3" s="1105"/>
      <c r="X3" s="1105"/>
    </row>
    <row r="4" spans="1:25" s="600" customFormat="1" ht="12.75" customHeight="1">
      <c r="A4" s="1100"/>
      <c r="B4" s="1100"/>
      <c r="C4" s="1100"/>
      <c r="D4" s="1100"/>
      <c r="E4" s="1100" t="s">
        <v>757</v>
      </c>
      <c r="F4" s="1100" t="s">
        <v>741</v>
      </c>
      <c r="G4" s="1100" t="s">
        <v>742</v>
      </c>
      <c r="H4" s="1100"/>
      <c r="I4" s="1100"/>
      <c r="J4" s="1100" t="s">
        <v>743</v>
      </c>
      <c r="K4" s="1100"/>
      <c r="L4" s="1100"/>
      <c r="M4" s="1100"/>
      <c r="N4" s="1100"/>
      <c r="O4" s="1100" t="s">
        <v>744</v>
      </c>
      <c r="P4" s="1100"/>
      <c r="Q4" s="1101" t="s">
        <v>632</v>
      </c>
      <c r="R4" s="1101" t="s">
        <v>633</v>
      </c>
      <c r="S4" s="1101" t="s">
        <v>634</v>
      </c>
      <c r="T4" s="1101" t="s">
        <v>1001</v>
      </c>
      <c r="U4" s="1101" t="s">
        <v>1002</v>
      </c>
      <c r="V4" s="1101" t="s">
        <v>752</v>
      </c>
      <c r="W4" s="1101" t="s">
        <v>753</v>
      </c>
      <c r="X4" s="1101" t="s">
        <v>60</v>
      </c>
    </row>
    <row r="5" spans="1:25" s="602" customFormat="1" ht="54.75" customHeight="1">
      <c r="A5" s="1101"/>
      <c r="B5" s="1101"/>
      <c r="C5" s="1101"/>
      <c r="D5" s="1101"/>
      <c r="E5" s="1101"/>
      <c r="F5" s="1101"/>
      <c r="G5" s="601" t="s">
        <v>72</v>
      </c>
      <c r="H5" s="601" t="s">
        <v>758</v>
      </c>
      <c r="I5" s="601" t="s">
        <v>71</v>
      </c>
      <c r="J5" s="601" t="s">
        <v>759</v>
      </c>
      <c r="K5" s="601" t="s">
        <v>760</v>
      </c>
      <c r="L5" s="601" t="s">
        <v>70</v>
      </c>
      <c r="M5" s="601" t="s">
        <v>69</v>
      </c>
      <c r="N5" s="601" t="s">
        <v>68</v>
      </c>
      <c r="O5" s="1101"/>
      <c r="P5" s="1101"/>
      <c r="Q5" s="1102"/>
      <c r="R5" s="1102"/>
      <c r="S5" s="1102"/>
      <c r="T5" s="1102"/>
      <c r="U5" s="1102"/>
      <c r="V5" s="1102"/>
      <c r="W5" s="1102"/>
      <c r="X5" s="1102"/>
    </row>
    <row r="6" spans="1:25" ht="12.75" customHeight="1">
      <c r="A6" s="592" t="s">
        <v>755</v>
      </c>
      <c r="B6" s="592"/>
      <c r="C6" s="603">
        <v>3461</v>
      </c>
      <c r="D6" s="603">
        <v>192</v>
      </c>
      <c r="E6" s="603">
        <v>95</v>
      </c>
      <c r="F6" s="603">
        <v>62</v>
      </c>
      <c r="G6" s="603">
        <v>1</v>
      </c>
      <c r="H6" s="603">
        <v>9</v>
      </c>
      <c r="I6" s="603">
        <v>4</v>
      </c>
      <c r="J6" s="603">
        <v>3</v>
      </c>
      <c r="K6" s="603">
        <v>1</v>
      </c>
      <c r="L6" s="603">
        <v>8</v>
      </c>
      <c r="M6" s="603">
        <v>1</v>
      </c>
      <c r="N6" s="603">
        <v>1</v>
      </c>
      <c r="O6" s="603">
        <v>7</v>
      </c>
      <c r="P6" s="603">
        <v>3269</v>
      </c>
      <c r="Q6" s="603">
        <v>430</v>
      </c>
      <c r="R6" s="603">
        <v>1366</v>
      </c>
      <c r="S6" s="603">
        <v>377</v>
      </c>
      <c r="T6" s="603">
        <v>1033</v>
      </c>
      <c r="U6" s="603">
        <v>5</v>
      </c>
      <c r="V6" s="603">
        <v>8</v>
      </c>
      <c r="W6" s="603">
        <v>1</v>
      </c>
      <c r="X6" s="603">
        <v>49</v>
      </c>
    </row>
    <row r="7" spans="1:25" ht="30.75" customHeight="1">
      <c r="A7" s="1090" t="s">
        <v>1204</v>
      </c>
      <c r="B7" s="1090"/>
      <c r="C7" s="604">
        <v>2122</v>
      </c>
      <c r="D7" s="604">
        <v>131</v>
      </c>
      <c r="E7" s="604">
        <v>85</v>
      </c>
      <c r="F7" s="604">
        <v>29</v>
      </c>
      <c r="G7" s="604">
        <v>1</v>
      </c>
      <c r="H7" s="604">
        <v>6</v>
      </c>
      <c r="I7" s="604">
        <v>3</v>
      </c>
      <c r="J7" s="604">
        <v>2</v>
      </c>
      <c r="K7" s="604">
        <v>1</v>
      </c>
      <c r="L7" s="605" t="s">
        <v>39</v>
      </c>
      <c r="M7" s="604">
        <v>1</v>
      </c>
      <c r="N7" s="604">
        <v>1</v>
      </c>
      <c r="O7" s="604">
        <v>2</v>
      </c>
      <c r="P7" s="604">
        <v>1991</v>
      </c>
      <c r="Q7" s="604">
        <v>234</v>
      </c>
      <c r="R7" s="604">
        <v>1347</v>
      </c>
      <c r="S7" s="604">
        <v>377</v>
      </c>
      <c r="T7" s="604">
        <v>7</v>
      </c>
      <c r="U7" s="605" t="s">
        <v>39</v>
      </c>
      <c r="V7" s="604">
        <v>1</v>
      </c>
      <c r="W7" s="604">
        <v>1</v>
      </c>
      <c r="X7" s="604">
        <v>24</v>
      </c>
    </row>
    <row r="8" spans="1:25" ht="36" customHeight="1">
      <c r="A8" s="1089" t="s">
        <v>1191</v>
      </c>
      <c r="B8" s="1089"/>
      <c r="C8" s="603">
        <v>32</v>
      </c>
      <c r="D8" s="603">
        <v>2</v>
      </c>
      <c r="E8" s="606" t="s">
        <v>39</v>
      </c>
      <c r="F8" s="603">
        <v>2</v>
      </c>
      <c r="G8" s="606" t="s">
        <v>39</v>
      </c>
      <c r="H8" s="606" t="s">
        <v>39</v>
      </c>
      <c r="I8" s="606" t="s">
        <v>39</v>
      </c>
      <c r="J8" s="606" t="s">
        <v>39</v>
      </c>
      <c r="K8" s="606" t="s">
        <v>39</v>
      </c>
      <c r="L8" s="606" t="s">
        <v>39</v>
      </c>
      <c r="M8" s="606" t="s">
        <v>39</v>
      </c>
      <c r="N8" s="606" t="s">
        <v>39</v>
      </c>
      <c r="O8" s="606" t="s">
        <v>39</v>
      </c>
      <c r="P8" s="603">
        <v>30</v>
      </c>
      <c r="Q8" s="603">
        <v>14</v>
      </c>
      <c r="R8" s="603">
        <v>2</v>
      </c>
      <c r="S8" s="606" t="s">
        <v>39</v>
      </c>
      <c r="T8" s="603">
        <v>14</v>
      </c>
      <c r="U8" s="606" t="s">
        <v>39</v>
      </c>
      <c r="V8" s="606" t="s">
        <v>39</v>
      </c>
      <c r="W8" s="606" t="s">
        <v>39</v>
      </c>
      <c r="X8" s="606" t="s">
        <v>39</v>
      </c>
    </row>
    <row r="9" spans="1:25" ht="24" customHeight="1">
      <c r="A9" s="1090" t="s">
        <v>1192</v>
      </c>
      <c r="B9" s="1090"/>
      <c r="C9" s="604">
        <v>64</v>
      </c>
      <c r="D9" s="604">
        <v>11</v>
      </c>
      <c r="E9" s="605" t="s">
        <v>39</v>
      </c>
      <c r="F9" s="604">
        <v>10</v>
      </c>
      <c r="G9" s="605" t="s">
        <v>39</v>
      </c>
      <c r="H9" s="605" t="s">
        <v>39</v>
      </c>
      <c r="I9" s="605" t="s">
        <v>39</v>
      </c>
      <c r="J9" s="605" t="s">
        <v>39</v>
      </c>
      <c r="K9" s="605" t="s">
        <v>39</v>
      </c>
      <c r="L9" s="605" t="s">
        <v>39</v>
      </c>
      <c r="M9" s="605" t="s">
        <v>39</v>
      </c>
      <c r="N9" s="605" t="s">
        <v>39</v>
      </c>
      <c r="O9" s="604">
        <v>1</v>
      </c>
      <c r="P9" s="604">
        <v>53</v>
      </c>
      <c r="Q9" s="604">
        <v>32</v>
      </c>
      <c r="R9" s="605" t="s">
        <v>39</v>
      </c>
      <c r="S9" s="605" t="s">
        <v>39</v>
      </c>
      <c r="T9" s="604">
        <v>21</v>
      </c>
      <c r="U9" s="605" t="s">
        <v>39</v>
      </c>
      <c r="V9" s="605" t="s">
        <v>39</v>
      </c>
      <c r="W9" s="605" t="s">
        <v>39</v>
      </c>
      <c r="X9" s="605" t="s">
        <v>39</v>
      </c>
    </row>
    <row r="10" spans="1:25" ht="24" customHeight="1">
      <c r="A10" s="1089" t="s">
        <v>1193</v>
      </c>
      <c r="B10" s="1089"/>
      <c r="C10" s="603">
        <v>91</v>
      </c>
      <c r="D10" s="606" t="s">
        <v>39</v>
      </c>
      <c r="E10" s="606" t="s">
        <v>39</v>
      </c>
      <c r="F10" s="606" t="s">
        <v>39</v>
      </c>
      <c r="G10" s="606" t="s">
        <v>39</v>
      </c>
      <c r="H10" s="606" t="s">
        <v>39</v>
      </c>
      <c r="I10" s="606" t="s">
        <v>39</v>
      </c>
      <c r="J10" s="606" t="s">
        <v>39</v>
      </c>
      <c r="K10" s="606" t="s">
        <v>39</v>
      </c>
      <c r="L10" s="606" t="s">
        <v>39</v>
      </c>
      <c r="M10" s="606" t="s">
        <v>39</v>
      </c>
      <c r="N10" s="606" t="s">
        <v>39</v>
      </c>
      <c r="O10" s="606" t="s">
        <v>39</v>
      </c>
      <c r="P10" s="603">
        <v>91</v>
      </c>
      <c r="Q10" s="603">
        <v>43</v>
      </c>
      <c r="R10" s="606" t="s">
        <v>39</v>
      </c>
      <c r="S10" s="606" t="s">
        <v>39</v>
      </c>
      <c r="T10" s="603">
        <v>47</v>
      </c>
      <c r="U10" s="603">
        <v>1</v>
      </c>
      <c r="V10" s="606" t="s">
        <v>39</v>
      </c>
      <c r="W10" s="606" t="s">
        <v>39</v>
      </c>
      <c r="X10" s="606" t="s">
        <v>39</v>
      </c>
    </row>
    <row r="11" spans="1:25" ht="12.75" customHeight="1">
      <c r="A11" s="1090" t="s">
        <v>1138</v>
      </c>
      <c r="B11" s="1090"/>
      <c r="C11" s="604">
        <v>20</v>
      </c>
      <c r="D11" s="605" t="s">
        <v>39</v>
      </c>
      <c r="E11" s="605" t="s">
        <v>39</v>
      </c>
      <c r="F11" s="605" t="s">
        <v>39</v>
      </c>
      <c r="G11" s="605" t="s">
        <v>39</v>
      </c>
      <c r="H11" s="605" t="s">
        <v>39</v>
      </c>
      <c r="I11" s="605" t="s">
        <v>39</v>
      </c>
      <c r="J11" s="605" t="s">
        <v>39</v>
      </c>
      <c r="K11" s="605" t="s">
        <v>39</v>
      </c>
      <c r="L11" s="605" t="s">
        <v>39</v>
      </c>
      <c r="M11" s="605" t="s">
        <v>39</v>
      </c>
      <c r="N11" s="605" t="s">
        <v>39</v>
      </c>
      <c r="O11" s="605" t="s">
        <v>39</v>
      </c>
      <c r="P11" s="604">
        <v>20</v>
      </c>
      <c r="Q11" s="604">
        <v>10</v>
      </c>
      <c r="R11" s="605" t="s">
        <v>39</v>
      </c>
      <c r="S11" s="605" t="s">
        <v>39</v>
      </c>
      <c r="T11" s="604">
        <v>9</v>
      </c>
      <c r="U11" s="605" t="s">
        <v>39</v>
      </c>
      <c r="V11" s="605" t="s">
        <v>39</v>
      </c>
      <c r="W11" s="605" t="s">
        <v>39</v>
      </c>
      <c r="X11" s="604">
        <v>1</v>
      </c>
    </row>
    <row r="12" spans="1:25" ht="24" customHeight="1">
      <c r="A12" s="1089" t="s">
        <v>1194</v>
      </c>
      <c r="B12" s="1089"/>
      <c r="C12" s="603">
        <v>76</v>
      </c>
      <c r="D12" s="603">
        <v>23</v>
      </c>
      <c r="E12" s="603">
        <v>6</v>
      </c>
      <c r="F12" s="603">
        <v>13</v>
      </c>
      <c r="G12" s="606" t="s">
        <v>39</v>
      </c>
      <c r="H12" s="606" t="s">
        <v>39</v>
      </c>
      <c r="I12" s="606" t="s">
        <v>39</v>
      </c>
      <c r="J12" s="606" t="s">
        <v>39</v>
      </c>
      <c r="K12" s="606" t="s">
        <v>39</v>
      </c>
      <c r="L12" s="606" t="s">
        <v>39</v>
      </c>
      <c r="M12" s="606" t="s">
        <v>39</v>
      </c>
      <c r="N12" s="606" t="s">
        <v>39</v>
      </c>
      <c r="O12" s="603">
        <v>4</v>
      </c>
      <c r="P12" s="603">
        <v>53</v>
      </c>
      <c r="Q12" s="603">
        <v>29</v>
      </c>
      <c r="R12" s="603">
        <v>17</v>
      </c>
      <c r="S12" s="606" t="s">
        <v>39</v>
      </c>
      <c r="T12" s="603">
        <v>7</v>
      </c>
      <c r="U12" s="606" t="s">
        <v>39</v>
      </c>
      <c r="V12" s="606" t="s">
        <v>39</v>
      </c>
      <c r="W12" s="606" t="s">
        <v>39</v>
      </c>
      <c r="X12" s="606" t="s">
        <v>39</v>
      </c>
    </row>
    <row r="13" spans="1:25" ht="12.75" customHeight="1">
      <c r="A13" s="1090" t="s">
        <v>1205</v>
      </c>
      <c r="B13" s="1090"/>
      <c r="C13" s="604">
        <v>246</v>
      </c>
      <c r="D13" s="605" t="s">
        <v>39</v>
      </c>
      <c r="E13" s="605" t="s">
        <v>39</v>
      </c>
      <c r="F13" s="605" t="s">
        <v>39</v>
      </c>
      <c r="G13" s="605" t="s">
        <v>39</v>
      </c>
      <c r="H13" s="605" t="s">
        <v>39</v>
      </c>
      <c r="I13" s="605" t="s">
        <v>39</v>
      </c>
      <c r="J13" s="605" t="s">
        <v>39</v>
      </c>
      <c r="K13" s="605" t="s">
        <v>39</v>
      </c>
      <c r="L13" s="605" t="s">
        <v>39</v>
      </c>
      <c r="M13" s="605" t="s">
        <v>39</v>
      </c>
      <c r="N13" s="605" t="s">
        <v>39</v>
      </c>
      <c r="O13" s="605" t="s">
        <v>39</v>
      </c>
      <c r="P13" s="604">
        <v>246</v>
      </c>
      <c r="Q13" s="605" t="s">
        <v>39</v>
      </c>
      <c r="R13" s="605" t="s">
        <v>39</v>
      </c>
      <c r="S13" s="605" t="s">
        <v>39</v>
      </c>
      <c r="T13" s="604">
        <v>245</v>
      </c>
      <c r="U13" s="604">
        <v>1</v>
      </c>
      <c r="V13" s="605" t="s">
        <v>39</v>
      </c>
      <c r="W13" s="605" t="s">
        <v>39</v>
      </c>
      <c r="X13" s="605" t="s">
        <v>39</v>
      </c>
    </row>
    <row r="14" spans="1:25" ht="24" customHeight="1">
      <c r="A14" s="1089" t="s">
        <v>1199</v>
      </c>
      <c r="B14" s="1089"/>
      <c r="C14" s="603">
        <v>658</v>
      </c>
      <c r="D14" s="606" t="s">
        <v>39</v>
      </c>
      <c r="E14" s="606" t="s">
        <v>39</v>
      </c>
      <c r="F14" s="606" t="s">
        <v>39</v>
      </c>
      <c r="G14" s="606" t="s">
        <v>39</v>
      </c>
      <c r="H14" s="606" t="s">
        <v>39</v>
      </c>
      <c r="I14" s="606" t="s">
        <v>39</v>
      </c>
      <c r="J14" s="606" t="s">
        <v>39</v>
      </c>
      <c r="K14" s="606" t="s">
        <v>39</v>
      </c>
      <c r="L14" s="606" t="s">
        <v>39</v>
      </c>
      <c r="M14" s="606" t="s">
        <v>39</v>
      </c>
      <c r="N14" s="606" t="s">
        <v>39</v>
      </c>
      <c r="O14" s="606" t="s">
        <v>39</v>
      </c>
      <c r="P14" s="603">
        <v>658</v>
      </c>
      <c r="Q14" s="606" t="s">
        <v>39</v>
      </c>
      <c r="R14" s="606" t="s">
        <v>39</v>
      </c>
      <c r="S14" s="606" t="s">
        <v>39</v>
      </c>
      <c r="T14" s="603">
        <v>658</v>
      </c>
      <c r="U14" s="606" t="s">
        <v>39</v>
      </c>
      <c r="V14" s="606" t="s">
        <v>39</v>
      </c>
      <c r="W14" s="606" t="s">
        <v>39</v>
      </c>
      <c r="X14" s="606" t="s">
        <v>39</v>
      </c>
    </row>
    <row r="15" spans="1:25" ht="15" customHeight="1">
      <c r="A15" s="1090" t="s">
        <v>1139</v>
      </c>
      <c r="B15" s="1090"/>
      <c r="C15" s="604">
        <v>16</v>
      </c>
      <c r="D15" s="604">
        <v>1</v>
      </c>
      <c r="E15" s="605" t="s">
        <v>39</v>
      </c>
      <c r="F15" s="604">
        <v>1</v>
      </c>
      <c r="G15" s="605" t="s">
        <v>39</v>
      </c>
      <c r="H15" s="605" t="s">
        <v>39</v>
      </c>
      <c r="I15" s="605" t="s">
        <v>39</v>
      </c>
      <c r="J15" s="605" t="s">
        <v>39</v>
      </c>
      <c r="K15" s="605" t="s">
        <v>39</v>
      </c>
      <c r="L15" s="605" t="s">
        <v>39</v>
      </c>
      <c r="M15" s="605" t="s">
        <v>39</v>
      </c>
      <c r="N15" s="605" t="s">
        <v>39</v>
      </c>
      <c r="O15" s="605" t="s">
        <v>39</v>
      </c>
      <c r="P15" s="604">
        <v>15</v>
      </c>
      <c r="Q15" s="604">
        <v>9</v>
      </c>
      <c r="R15" s="605" t="s">
        <v>39</v>
      </c>
      <c r="S15" s="605" t="s">
        <v>39</v>
      </c>
      <c r="T15" s="604">
        <v>1</v>
      </c>
      <c r="U15" s="604">
        <v>2</v>
      </c>
      <c r="V15" s="604">
        <v>2</v>
      </c>
      <c r="W15" s="605" t="s">
        <v>39</v>
      </c>
      <c r="X15" s="604">
        <v>1</v>
      </c>
    </row>
    <row r="16" spans="1:25" ht="15" customHeight="1">
      <c r="A16" s="1089" t="s">
        <v>1140</v>
      </c>
      <c r="B16" s="1089"/>
      <c r="C16" s="603">
        <v>19</v>
      </c>
      <c r="D16" s="606" t="s">
        <v>39</v>
      </c>
      <c r="E16" s="606" t="s">
        <v>39</v>
      </c>
      <c r="F16" s="606" t="s">
        <v>39</v>
      </c>
      <c r="G16" s="606" t="s">
        <v>39</v>
      </c>
      <c r="H16" s="606" t="s">
        <v>39</v>
      </c>
      <c r="I16" s="606" t="s">
        <v>39</v>
      </c>
      <c r="J16" s="606" t="s">
        <v>39</v>
      </c>
      <c r="K16" s="606" t="s">
        <v>39</v>
      </c>
      <c r="L16" s="606" t="s">
        <v>39</v>
      </c>
      <c r="M16" s="606" t="s">
        <v>39</v>
      </c>
      <c r="N16" s="606" t="s">
        <v>39</v>
      </c>
      <c r="O16" s="606" t="s">
        <v>39</v>
      </c>
      <c r="P16" s="603">
        <v>19</v>
      </c>
      <c r="Q16" s="603">
        <v>13</v>
      </c>
      <c r="R16" s="606" t="s">
        <v>39</v>
      </c>
      <c r="S16" s="606" t="s">
        <v>39</v>
      </c>
      <c r="T16" s="603">
        <v>6</v>
      </c>
      <c r="U16" s="606" t="s">
        <v>39</v>
      </c>
      <c r="V16" s="606" t="s">
        <v>39</v>
      </c>
      <c r="W16" s="606" t="s">
        <v>39</v>
      </c>
      <c r="X16" s="606" t="s">
        <v>39</v>
      </c>
    </row>
    <row r="17" spans="1:24" ht="12.75" customHeight="1">
      <c r="A17" s="1090" t="s">
        <v>1200</v>
      </c>
      <c r="B17" s="1090"/>
      <c r="C17" s="604">
        <v>76</v>
      </c>
      <c r="D17" s="604">
        <v>9</v>
      </c>
      <c r="E17" s="604">
        <v>1</v>
      </c>
      <c r="F17" s="604">
        <v>6</v>
      </c>
      <c r="G17" s="605" t="s">
        <v>39</v>
      </c>
      <c r="H17" s="604">
        <v>2</v>
      </c>
      <c r="I17" s="605" t="s">
        <v>39</v>
      </c>
      <c r="J17" s="605" t="s">
        <v>39</v>
      </c>
      <c r="K17" s="605" t="s">
        <v>39</v>
      </c>
      <c r="L17" s="605" t="s">
        <v>39</v>
      </c>
      <c r="M17" s="605" t="s">
        <v>39</v>
      </c>
      <c r="N17" s="605" t="s">
        <v>39</v>
      </c>
      <c r="O17" s="605" t="s">
        <v>39</v>
      </c>
      <c r="P17" s="604">
        <v>67</v>
      </c>
      <c r="Q17" s="604">
        <v>33</v>
      </c>
      <c r="R17" s="605" t="s">
        <v>39</v>
      </c>
      <c r="S17" s="605" t="s">
        <v>39</v>
      </c>
      <c r="T17" s="604">
        <v>7</v>
      </c>
      <c r="U17" s="605" t="s">
        <v>39</v>
      </c>
      <c r="V17" s="604">
        <v>5</v>
      </c>
      <c r="W17" s="605" t="s">
        <v>39</v>
      </c>
      <c r="X17" s="604">
        <v>22</v>
      </c>
    </row>
    <row r="18" spans="1:24" ht="12.75" customHeight="1">
      <c r="A18" s="1089" t="s">
        <v>1141</v>
      </c>
      <c r="B18" s="1089"/>
      <c r="C18" s="603">
        <v>18</v>
      </c>
      <c r="D18" s="606" t="s">
        <v>39</v>
      </c>
      <c r="E18" s="606" t="s">
        <v>39</v>
      </c>
      <c r="F18" s="606" t="s">
        <v>39</v>
      </c>
      <c r="G18" s="606" t="s">
        <v>39</v>
      </c>
      <c r="H18" s="606" t="s">
        <v>39</v>
      </c>
      <c r="I18" s="606" t="s">
        <v>39</v>
      </c>
      <c r="J18" s="606" t="s">
        <v>39</v>
      </c>
      <c r="K18" s="606" t="s">
        <v>39</v>
      </c>
      <c r="L18" s="606" t="s">
        <v>39</v>
      </c>
      <c r="M18" s="606" t="s">
        <v>39</v>
      </c>
      <c r="N18" s="606" t="s">
        <v>39</v>
      </c>
      <c r="O18" s="606" t="s">
        <v>39</v>
      </c>
      <c r="P18" s="603">
        <v>18</v>
      </c>
      <c r="Q18" s="603">
        <v>8</v>
      </c>
      <c r="R18" s="606" t="s">
        <v>39</v>
      </c>
      <c r="S18" s="606" t="s">
        <v>39</v>
      </c>
      <c r="T18" s="603">
        <v>9</v>
      </c>
      <c r="U18" s="603">
        <v>1</v>
      </c>
      <c r="V18" s="606" t="s">
        <v>39</v>
      </c>
      <c r="W18" s="606" t="s">
        <v>39</v>
      </c>
      <c r="X18" s="606" t="s">
        <v>39</v>
      </c>
    </row>
    <row r="19" spans="1:24" ht="24" customHeight="1">
      <c r="A19" s="1090" t="s">
        <v>1196</v>
      </c>
      <c r="B19" s="1090"/>
      <c r="C19" s="604">
        <v>5</v>
      </c>
      <c r="D19" s="604">
        <v>4</v>
      </c>
      <c r="E19" s="605" t="s">
        <v>39</v>
      </c>
      <c r="F19" s="604">
        <v>1</v>
      </c>
      <c r="G19" s="605" t="s">
        <v>39</v>
      </c>
      <c r="H19" s="604">
        <v>1</v>
      </c>
      <c r="I19" s="604">
        <v>1</v>
      </c>
      <c r="J19" s="604">
        <v>1</v>
      </c>
      <c r="K19" s="605" t="s">
        <v>39</v>
      </c>
      <c r="L19" s="605" t="s">
        <v>39</v>
      </c>
      <c r="M19" s="605" t="s">
        <v>39</v>
      </c>
      <c r="N19" s="605" t="s">
        <v>39</v>
      </c>
      <c r="O19" s="605" t="s">
        <v>39</v>
      </c>
      <c r="P19" s="604">
        <v>1</v>
      </c>
      <c r="Q19" s="604">
        <v>1</v>
      </c>
      <c r="R19" s="605" t="s">
        <v>39</v>
      </c>
      <c r="S19" s="605" t="s">
        <v>39</v>
      </c>
      <c r="T19" s="605" t="s">
        <v>39</v>
      </c>
      <c r="U19" s="605" t="s">
        <v>39</v>
      </c>
      <c r="V19" s="605" t="s">
        <v>39</v>
      </c>
      <c r="W19" s="605" t="s">
        <v>39</v>
      </c>
      <c r="X19" s="605" t="s">
        <v>39</v>
      </c>
    </row>
    <row r="20" spans="1:24" ht="12.75" customHeight="1">
      <c r="A20" s="1089" t="s">
        <v>1197</v>
      </c>
      <c r="B20" s="1089"/>
      <c r="C20" s="603">
        <v>2</v>
      </c>
      <c r="D20" s="606" t="s">
        <v>39</v>
      </c>
      <c r="E20" s="606" t="s">
        <v>39</v>
      </c>
      <c r="F20" s="606" t="s">
        <v>39</v>
      </c>
      <c r="G20" s="606" t="s">
        <v>39</v>
      </c>
      <c r="H20" s="606" t="s">
        <v>39</v>
      </c>
      <c r="I20" s="606" t="s">
        <v>39</v>
      </c>
      <c r="J20" s="606" t="s">
        <v>39</v>
      </c>
      <c r="K20" s="606" t="s">
        <v>39</v>
      </c>
      <c r="L20" s="606" t="s">
        <v>39</v>
      </c>
      <c r="M20" s="606" t="s">
        <v>39</v>
      </c>
      <c r="N20" s="606" t="s">
        <v>39</v>
      </c>
      <c r="O20" s="606" t="s">
        <v>39</v>
      </c>
      <c r="P20" s="603">
        <v>2</v>
      </c>
      <c r="Q20" s="603">
        <v>1</v>
      </c>
      <c r="R20" s="606" t="s">
        <v>39</v>
      </c>
      <c r="S20" s="606" t="s">
        <v>39</v>
      </c>
      <c r="T20" s="606" t="s">
        <v>39</v>
      </c>
      <c r="U20" s="606" t="s">
        <v>39</v>
      </c>
      <c r="V20" s="606" t="s">
        <v>39</v>
      </c>
      <c r="W20" s="606" t="s">
        <v>39</v>
      </c>
      <c r="X20" s="603">
        <v>1</v>
      </c>
    </row>
    <row r="21" spans="1:24" ht="24" customHeight="1">
      <c r="A21" s="1090" t="s">
        <v>1198</v>
      </c>
      <c r="B21" s="1090"/>
      <c r="C21" s="604">
        <v>13</v>
      </c>
      <c r="D21" s="604">
        <v>8</v>
      </c>
      <c r="E21" s="605" t="s">
        <v>39</v>
      </c>
      <c r="F21" s="605" t="s">
        <v>39</v>
      </c>
      <c r="G21" s="605" t="s">
        <v>39</v>
      </c>
      <c r="H21" s="605" t="s">
        <v>39</v>
      </c>
      <c r="I21" s="605" t="s">
        <v>39</v>
      </c>
      <c r="J21" s="605" t="s">
        <v>39</v>
      </c>
      <c r="K21" s="605" t="s">
        <v>39</v>
      </c>
      <c r="L21" s="604">
        <v>8</v>
      </c>
      <c r="M21" s="605" t="s">
        <v>39</v>
      </c>
      <c r="N21" s="605" t="s">
        <v>39</v>
      </c>
      <c r="O21" s="605" t="s">
        <v>39</v>
      </c>
      <c r="P21" s="604">
        <v>5</v>
      </c>
      <c r="Q21" s="604">
        <v>3</v>
      </c>
      <c r="R21" s="605" t="s">
        <v>39</v>
      </c>
      <c r="S21" s="605" t="s">
        <v>39</v>
      </c>
      <c r="T21" s="604">
        <v>2</v>
      </c>
      <c r="U21" s="605" t="s">
        <v>39</v>
      </c>
      <c r="V21" s="605" t="s">
        <v>39</v>
      </c>
      <c r="W21" s="605" t="s">
        <v>39</v>
      </c>
      <c r="X21" s="605" t="s">
        <v>39</v>
      </c>
    </row>
    <row r="22" spans="1:24" ht="15" customHeight="1">
      <c r="A22" s="1089" t="s">
        <v>1201</v>
      </c>
      <c r="B22" s="1089"/>
      <c r="C22" s="603">
        <v>3</v>
      </c>
      <c r="D22" s="603">
        <v>3</v>
      </c>
      <c r="E22" s="603">
        <v>3</v>
      </c>
      <c r="F22" s="606" t="s">
        <v>39</v>
      </c>
      <c r="G22" s="606" t="s">
        <v>39</v>
      </c>
      <c r="H22" s="606" t="s">
        <v>39</v>
      </c>
      <c r="I22" s="606" t="s">
        <v>39</v>
      </c>
      <c r="J22" s="606" t="s">
        <v>39</v>
      </c>
      <c r="K22" s="606" t="s">
        <v>39</v>
      </c>
      <c r="L22" s="606" t="s">
        <v>39</v>
      </c>
      <c r="M22" s="606" t="s">
        <v>39</v>
      </c>
      <c r="N22" s="606" t="s">
        <v>39</v>
      </c>
      <c r="O22" s="606" t="s">
        <v>39</v>
      </c>
      <c r="P22" s="606" t="s">
        <v>39</v>
      </c>
      <c r="Q22" s="606" t="s">
        <v>39</v>
      </c>
      <c r="R22" s="606" t="s">
        <v>39</v>
      </c>
      <c r="S22" s="606" t="s">
        <v>39</v>
      </c>
      <c r="T22" s="606" t="s">
        <v>39</v>
      </c>
      <c r="U22" s="606" t="s">
        <v>39</v>
      </c>
      <c r="V22" s="606" t="s">
        <v>39</v>
      </c>
      <c r="W22" s="606" t="s">
        <v>39</v>
      </c>
      <c r="X22" s="606" t="s">
        <v>39</v>
      </c>
    </row>
    <row r="23" spans="1:24" ht="15">
      <c r="A23" s="592"/>
      <c r="B23" s="595"/>
      <c r="C23" s="603"/>
      <c r="D23" s="603"/>
      <c r="E23" s="603"/>
      <c r="F23" s="606"/>
      <c r="G23" s="606"/>
      <c r="H23" s="606"/>
      <c r="I23" s="606"/>
      <c r="J23" s="606"/>
      <c r="K23" s="606"/>
      <c r="L23" s="606"/>
      <c r="M23" s="606"/>
      <c r="N23" s="606"/>
      <c r="O23" s="606"/>
      <c r="P23" s="606"/>
      <c r="Q23" s="606"/>
      <c r="R23" s="606"/>
      <c r="S23" s="606"/>
      <c r="T23" s="606"/>
      <c r="U23" s="606"/>
      <c r="V23" s="606"/>
      <c r="W23" s="606"/>
      <c r="X23" s="606"/>
    </row>
    <row r="24" spans="1:24" ht="48" customHeight="1">
      <c r="A24" s="1095" t="s">
        <v>648</v>
      </c>
      <c r="B24" s="1096"/>
      <c r="C24" s="1096"/>
      <c r="D24" s="1096"/>
      <c r="E24" s="1096"/>
      <c r="F24" s="1096"/>
      <c r="G24" s="1096"/>
      <c r="H24" s="1096"/>
      <c r="I24" s="1096"/>
      <c r="J24" s="1096"/>
      <c r="K24" s="1096"/>
      <c r="L24" s="1096"/>
      <c r="M24" s="1096"/>
      <c r="N24" s="1096"/>
      <c r="O24" s="1096"/>
      <c r="P24" s="1096"/>
      <c r="Q24" s="1096"/>
      <c r="R24" s="1096"/>
      <c r="S24" s="1096"/>
      <c r="T24" s="1096"/>
      <c r="U24" s="1096"/>
    </row>
    <row r="25" spans="1:24">
      <c r="A25" s="607"/>
      <c r="B25" s="607"/>
      <c r="C25" s="607"/>
      <c r="D25" s="607"/>
      <c r="E25" s="607"/>
      <c r="F25" s="607"/>
      <c r="G25" s="607"/>
      <c r="H25" s="607"/>
      <c r="I25" s="607"/>
      <c r="J25" s="607"/>
      <c r="K25" s="607"/>
      <c r="L25" s="607"/>
      <c r="M25" s="607"/>
      <c r="N25" s="607"/>
      <c r="O25" s="607"/>
      <c r="P25" s="607"/>
      <c r="Q25" s="607"/>
      <c r="R25" s="607"/>
      <c r="S25" s="607"/>
      <c r="T25" s="607"/>
      <c r="U25" s="607"/>
    </row>
  </sheetData>
  <mergeCells count="37">
    <mergeCell ref="A16:B16"/>
    <mergeCell ref="A17:B17"/>
    <mergeCell ref="A15:B15"/>
    <mergeCell ref="P3:P5"/>
    <mergeCell ref="A13:B13"/>
    <mergeCell ref="A14:B14"/>
    <mergeCell ref="A12:B12"/>
    <mergeCell ref="A8:B8"/>
    <mergeCell ref="A9:B9"/>
    <mergeCell ref="A10:B10"/>
    <mergeCell ref="A11:B11"/>
    <mergeCell ref="A3:B5"/>
    <mergeCell ref="A7:B7"/>
    <mergeCell ref="G4:I4"/>
    <mergeCell ref="J4:N4"/>
    <mergeCell ref="E4:E5"/>
    <mergeCell ref="A20:B20"/>
    <mergeCell ref="A21:B21"/>
    <mergeCell ref="A24:U24"/>
    <mergeCell ref="A22:B22"/>
    <mergeCell ref="A18:B18"/>
    <mergeCell ref="A19:B19"/>
    <mergeCell ref="F4:F5"/>
    <mergeCell ref="V4:V5"/>
    <mergeCell ref="W4:W5"/>
    <mergeCell ref="X4:X5"/>
    <mergeCell ref="A1:X1"/>
    <mergeCell ref="C3:C5"/>
    <mergeCell ref="D3:D5"/>
    <mergeCell ref="E3:O3"/>
    <mergeCell ref="O4:O5"/>
    <mergeCell ref="Q3:X3"/>
    <mergeCell ref="Q4:Q5"/>
    <mergeCell ref="R4:R5"/>
    <mergeCell ref="S4:S5"/>
    <mergeCell ref="T4:T5"/>
    <mergeCell ref="U4:U5"/>
  </mergeCells>
  <hyperlinks>
    <hyperlink ref="Y1" location="INDICE!A32" display="INDICE"/>
  </hyperlinks>
  <printOptions horizontalCentered="1"/>
  <pageMargins left="0.51181102362204722" right="0.51181102362204722" top="1.1023622047244095" bottom="0.51181102362204722" header="0.11811023622047245" footer="0.23622047244094491"/>
  <pageSetup paperSize="9" scale="46" firstPageNumber="39" orientation="landscape" useFirstPageNumber="1" r:id="rId1"/>
  <headerFooter scaleWithDoc="0">
    <oddHeader>&amp;C&amp;G</oddHeader>
    <oddFooter>&amp;C&amp;12 39</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U31"/>
  <sheetViews>
    <sheetView showGridLines="0" zoomScale="90" zoomScaleNormal="90" zoomScalePageLayoutView="70" workbookViewId="0">
      <selection sqref="A1:T1"/>
    </sheetView>
  </sheetViews>
  <sheetFormatPr baseColWidth="10" defaultColWidth="9.140625" defaultRowHeight="12.75"/>
  <cols>
    <col min="1" max="1" width="26" style="616" customWidth="1"/>
    <col min="2" max="2" width="15.140625" style="616" customWidth="1"/>
    <col min="3" max="3" width="5" style="616" bestFit="1" customWidth="1"/>
    <col min="4" max="4" width="7" style="616" bestFit="1" customWidth="1"/>
    <col min="5" max="5" width="9.28515625" style="616" bestFit="1" customWidth="1"/>
    <col min="6" max="6" width="8.140625" style="616" bestFit="1" customWidth="1"/>
    <col min="7" max="7" width="12.140625" style="616" customWidth="1"/>
    <col min="8" max="8" width="12.42578125" style="616" customWidth="1"/>
    <col min="9" max="9" width="13.140625" style="616" customWidth="1"/>
    <col min="10" max="11" width="7.5703125" style="616" bestFit="1" customWidth="1"/>
    <col min="12" max="13" width="11.5703125" style="616" customWidth="1"/>
    <col min="14" max="14" width="12.140625" style="616" bestFit="1" customWidth="1"/>
    <col min="15" max="15" width="5" style="616" bestFit="1" customWidth="1"/>
    <col min="16" max="16" width="8.85546875" style="616" bestFit="1" customWidth="1"/>
    <col min="17" max="17" width="11.5703125" style="616" customWidth="1"/>
    <col min="18" max="18" width="12.85546875" style="616" customWidth="1"/>
    <col min="19" max="19" width="12.42578125" style="610" customWidth="1"/>
    <col min="20" max="20" width="7.7109375" style="610" bestFit="1" customWidth="1"/>
    <col min="21" max="16384" width="9.140625" style="610"/>
  </cols>
  <sheetData>
    <row r="1" spans="1:21" ht="49.5" customHeight="1">
      <c r="A1" s="1106" t="s">
        <v>1461</v>
      </c>
      <c r="B1" s="1106"/>
      <c r="C1" s="1106"/>
      <c r="D1" s="1106"/>
      <c r="E1" s="1106"/>
      <c r="F1" s="1106"/>
      <c r="G1" s="1106"/>
      <c r="H1" s="1106"/>
      <c r="I1" s="1106"/>
      <c r="J1" s="1106"/>
      <c r="K1" s="1106"/>
      <c r="L1" s="1106"/>
      <c r="M1" s="1106"/>
      <c r="N1" s="1106"/>
      <c r="O1" s="1106"/>
      <c r="P1" s="1106"/>
      <c r="Q1" s="1106"/>
      <c r="R1" s="1106"/>
      <c r="S1" s="1106"/>
      <c r="T1" s="1106"/>
      <c r="U1" s="264" t="s">
        <v>577</v>
      </c>
    </row>
    <row r="2" spans="1:21" ht="15" customHeight="1">
      <c r="A2" s="1107" t="s">
        <v>81</v>
      </c>
      <c r="B2" s="1107" t="s">
        <v>740</v>
      </c>
      <c r="C2" s="1107" t="s">
        <v>591</v>
      </c>
      <c r="D2" s="1107"/>
      <c r="E2" s="1107"/>
      <c r="F2" s="1107"/>
      <c r="G2" s="1107"/>
      <c r="H2" s="1107"/>
      <c r="I2" s="1107"/>
      <c r="J2" s="1107"/>
      <c r="K2" s="1107"/>
      <c r="L2" s="1107"/>
      <c r="M2" s="1107"/>
      <c r="N2" s="1107"/>
      <c r="O2" s="1109" t="s">
        <v>592</v>
      </c>
      <c r="P2" s="1110"/>
      <c r="Q2" s="1110"/>
      <c r="R2" s="1110"/>
      <c r="S2" s="1110"/>
      <c r="T2" s="1110"/>
    </row>
    <row r="3" spans="1:21" ht="51">
      <c r="A3" s="1108"/>
      <c r="B3" s="1108"/>
      <c r="C3" s="611" t="s">
        <v>66</v>
      </c>
      <c r="D3" s="611" t="s">
        <v>745</v>
      </c>
      <c r="E3" s="611" t="s">
        <v>762</v>
      </c>
      <c r="F3" s="611" t="s">
        <v>589</v>
      </c>
      <c r="G3" s="611" t="s">
        <v>80</v>
      </c>
      <c r="H3" s="611" t="s">
        <v>763</v>
      </c>
      <c r="I3" s="611" t="s">
        <v>748</v>
      </c>
      <c r="J3" s="611" t="s">
        <v>590</v>
      </c>
      <c r="K3" s="611" t="s">
        <v>741</v>
      </c>
      <c r="L3" s="611" t="s">
        <v>742</v>
      </c>
      <c r="M3" s="611" t="s">
        <v>743</v>
      </c>
      <c r="N3" s="611" t="s">
        <v>744</v>
      </c>
      <c r="O3" s="611" t="s">
        <v>66</v>
      </c>
      <c r="P3" s="611" t="s">
        <v>632</v>
      </c>
      <c r="Q3" s="611" t="s">
        <v>1001</v>
      </c>
      <c r="R3" s="611" t="s">
        <v>751</v>
      </c>
      <c r="S3" s="611" t="s">
        <v>753</v>
      </c>
      <c r="T3" s="611" t="s">
        <v>60</v>
      </c>
    </row>
    <row r="4" spans="1:21">
      <c r="A4" s="612" t="s">
        <v>79</v>
      </c>
      <c r="B4" s="608">
        <v>762</v>
      </c>
      <c r="C4" s="608">
        <v>573</v>
      </c>
      <c r="D4" s="608">
        <v>516</v>
      </c>
      <c r="E4" s="608">
        <v>21</v>
      </c>
      <c r="F4" s="608">
        <v>1</v>
      </c>
      <c r="G4" s="608">
        <v>4</v>
      </c>
      <c r="H4" s="608">
        <v>1</v>
      </c>
      <c r="I4" s="608">
        <v>7</v>
      </c>
      <c r="J4" s="608">
        <v>2</v>
      </c>
      <c r="K4" s="608">
        <v>14</v>
      </c>
      <c r="L4" s="608">
        <v>1</v>
      </c>
      <c r="M4" s="608">
        <v>2</v>
      </c>
      <c r="N4" s="608">
        <v>4</v>
      </c>
      <c r="O4" s="608">
        <v>189</v>
      </c>
      <c r="P4" s="608">
        <v>73</v>
      </c>
      <c r="Q4" s="608">
        <v>97</v>
      </c>
      <c r="R4" s="608">
        <v>1</v>
      </c>
      <c r="S4" s="608">
        <v>1</v>
      </c>
      <c r="T4" s="608">
        <v>17</v>
      </c>
    </row>
    <row r="5" spans="1:21">
      <c r="A5" s="613" t="s">
        <v>12</v>
      </c>
      <c r="B5" s="604">
        <v>346</v>
      </c>
      <c r="C5" s="604">
        <v>265</v>
      </c>
      <c r="D5" s="604">
        <v>232</v>
      </c>
      <c r="E5" s="604">
        <v>9</v>
      </c>
      <c r="F5" s="604">
        <v>1</v>
      </c>
      <c r="G5" s="604">
        <v>3</v>
      </c>
      <c r="H5" s="604">
        <v>1</v>
      </c>
      <c r="I5" s="604">
        <v>2</v>
      </c>
      <c r="J5" s="604">
        <v>1</v>
      </c>
      <c r="K5" s="604">
        <v>10</v>
      </c>
      <c r="L5" s="605" t="s">
        <v>39</v>
      </c>
      <c r="M5" s="604">
        <v>2</v>
      </c>
      <c r="N5" s="604">
        <v>4</v>
      </c>
      <c r="O5" s="604">
        <v>81</v>
      </c>
      <c r="P5" s="604">
        <v>34</v>
      </c>
      <c r="Q5" s="604">
        <v>43</v>
      </c>
      <c r="R5" s="604">
        <v>1</v>
      </c>
      <c r="S5" s="605" t="s">
        <v>39</v>
      </c>
      <c r="T5" s="604">
        <v>3</v>
      </c>
    </row>
    <row r="6" spans="1:21">
      <c r="A6" s="614" t="s">
        <v>13</v>
      </c>
      <c r="B6" s="608">
        <v>42</v>
      </c>
      <c r="C6" s="608">
        <v>32</v>
      </c>
      <c r="D6" s="608">
        <v>26</v>
      </c>
      <c r="E6" s="609" t="s">
        <v>39</v>
      </c>
      <c r="F6" s="609" t="s">
        <v>39</v>
      </c>
      <c r="G6" s="608">
        <v>1</v>
      </c>
      <c r="H6" s="609" t="s">
        <v>39</v>
      </c>
      <c r="I6" s="608">
        <v>1</v>
      </c>
      <c r="J6" s="609" t="s">
        <v>39</v>
      </c>
      <c r="K6" s="608">
        <v>1</v>
      </c>
      <c r="L6" s="609" t="s">
        <v>39</v>
      </c>
      <c r="M6" s="608">
        <v>1</v>
      </c>
      <c r="N6" s="608">
        <v>2</v>
      </c>
      <c r="O6" s="608">
        <v>10</v>
      </c>
      <c r="P6" s="608">
        <v>1</v>
      </c>
      <c r="Q6" s="608">
        <v>7</v>
      </c>
      <c r="R6" s="609" t="s">
        <v>39</v>
      </c>
      <c r="S6" s="609" t="s">
        <v>39</v>
      </c>
      <c r="T6" s="608">
        <v>2</v>
      </c>
    </row>
    <row r="7" spans="1:21">
      <c r="A7" s="615" t="s">
        <v>14</v>
      </c>
      <c r="B7" s="604">
        <v>4</v>
      </c>
      <c r="C7" s="604">
        <v>3</v>
      </c>
      <c r="D7" s="604">
        <v>3</v>
      </c>
      <c r="E7" s="605" t="s">
        <v>39</v>
      </c>
      <c r="F7" s="605" t="s">
        <v>39</v>
      </c>
      <c r="G7" s="605" t="s">
        <v>39</v>
      </c>
      <c r="H7" s="605" t="s">
        <v>39</v>
      </c>
      <c r="I7" s="605" t="s">
        <v>39</v>
      </c>
      <c r="J7" s="605" t="s">
        <v>39</v>
      </c>
      <c r="K7" s="605" t="s">
        <v>39</v>
      </c>
      <c r="L7" s="605" t="s">
        <v>39</v>
      </c>
      <c r="M7" s="605" t="s">
        <v>39</v>
      </c>
      <c r="N7" s="605" t="s">
        <v>39</v>
      </c>
      <c r="O7" s="604">
        <v>1</v>
      </c>
      <c r="P7" s="605" t="s">
        <v>39</v>
      </c>
      <c r="Q7" s="605" t="s">
        <v>39</v>
      </c>
      <c r="R7" s="605" t="s">
        <v>39</v>
      </c>
      <c r="S7" s="605" t="s">
        <v>39</v>
      </c>
      <c r="T7" s="604">
        <v>1</v>
      </c>
    </row>
    <row r="8" spans="1:21">
      <c r="A8" s="614" t="s">
        <v>15</v>
      </c>
      <c r="B8" s="608">
        <v>6</v>
      </c>
      <c r="C8" s="608">
        <v>5</v>
      </c>
      <c r="D8" s="608">
        <v>5</v>
      </c>
      <c r="E8" s="609" t="s">
        <v>39</v>
      </c>
      <c r="F8" s="609" t="s">
        <v>39</v>
      </c>
      <c r="G8" s="609" t="s">
        <v>39</v>
      </c>
      <c r="H8" s="609" t="s">
        <v>39</v>
      </c>
      <c r="I8" s="609" t="s">
        <v>39</v>
      </c>
      <c r="J8" s="609" t="s">
        <v>39</v>
      </c>
      <c r="K8" s="609" t="s">
        <v>39</v>
      </c>
      <c r="L8" s="609" t="s">
        <v>39</v>
      </c>
      <c r="M8" s="609" t="s">
        <v>39</v>
      </c>
      <c r="N8" s="609" t="s">
        <v>39</v>
      </c>
      <c r="O8" s="608">
        <v>1</v>
      </c>
      <c r="P8" s="609" t="s">
        <v>39</v>
      </c>
      <c r="Q8" s="608">
        <v>1</v>
      </c>
      <c r="R8" s="609" t="s">
        <v>39</v>
      </c>
      <c r="S8" s="609" t="s">
        <v>39</v>
      </c>
      <c r="T8" s="609" t="s">
        <v>39</v>
      </c>
    </row>
    <row r="9" spans="1:21">
      <c r="A9" s="615" t="s">
        <v>16</v>
      </c>
      <c r="B9" s="604">
        <v>6</v>
      </c>
      <c r="C9" s="604">
        <v>3</v>
      </c>
      <c r="D9" s="604">
        <v>2</v>
      </c>
      <c r="E9" s="604">
        <v>1</v>
      </c>
      <c r="F9" s="605" t="s">
        <v>39</v>
      </c>
      <c r="G9" s="605" t="s">
        <v>39</v>
      </c>
      <c r="H9" s="605" t="s">
        <v>39</v>
      </c>
      <c r="I9" s="605" t="s">
        <v>39</v>
      </c>
      <c r="J9" s="605" t="s">
        <v>39</v>
      </c>
      <c r="K9" s="605" t="s">
        <v>39</v>
      </c>
      <c r="L9" s="605" t="s">
        <v>39</v>
      </c>
      <c r="M9" s="605" t="s">
        <v>39</v>
      </c>
      <c r="N9" s="605" t="s">
        <v>39</v>
      </c>
      <c r="O9" s="604">
        <v>3</v>
      </c>
      <c r="P9" s="604">
        <v>2</v>
      </c>
      <c r="Q9" s="604">
        <v>1</v>
      </c>
      <c r="R9" s="605" t="s">
        <v>39</v>
      </c>
      <c r="S9" s="605" t="s">
        <v>39</v>
      </c>
      <c r="T9" s="605" t="s">
        <v>39</v>
      </c>
    </row>
    <row r="10" spans="1:21">
      <c r="A10" s="614" t="s">
        <v>17</v>
      </c>
      <c r="B10" s="608">
        <v>19</v>
      </c>
      <c r="C10" s="608">
        <v>17</v>
      </c>
      <c r="D10" s="608">
        <v>15</v>
      </c>
      <c r="E10" s="609" t="s">
        <v>39</v>
      </c>
      <c r="F10" s="608">
        <v>1</v>
      </c>
      <c r="G10" s="609" t="s">
        <v>39</v>
      </c>
      <c r="H10" s="609" t="s">
        <v>39</v>
      </c>
      <c r="I10" s="609" t="s">
        <v>39</v>
      </c>
      <c r="J10" s="608">
        <v>1</v>
      </c>
      <c r="K10" s="609" t="s">
        <v>39</v>
      </c>
      <c r="L10" s="609" t="s">
        <v>39</v>
      </c>
      <c r="M10" s="609" t="s">
        <v>39</v>
      </c>
      <c r="N10" s="609" t="s">
        <v>39</v>
      </c>
      <c r="O10" s="608">
        <v>2</v>
      </c>
      <c r="P10" s="608">
        <v>1</v>
      </c>
      <c r="Q10" s="608">
        <v>1</v>
      </c>
      <c r="R10" s="609" t="s">
        <v>39</v>
      </c>
      <c r="S10" s="609" t="s">
        <v>39</v>
      </c>
      <c r="T10" s="609" t="s">
        <v>39</v>
      </c>
    </row>
    <row r="11" spans="1:21">
      <c r="A11" s="615" t="s">
        <v>18</v>
      </c>
      <c r="B11" s="604">
        <v>17</v>
      </c>
      <c r="C11" s="604">
        <v>15</v>
      </c>
      <c r="D11" s="604">
        <v>13</v>
      </c>
      <c r="E11" s="605" t="s">
        <v>39</v>
      </c>
      <c r="F11" s="605" t="s">
        <v>39</v>
      </c>
      <c r="G11" s="605" t="s">
        <v>39</v>
      </c>
      <c r="H11" s="605" t="s">
        <v>39</v>
      </c>
      <c r="I11" s="605" t="s">
        <v>39</v>
      </c>
      <c r="J11" s="605" t="s">
        <v>39</v>
      </c>
      <c r="K11" s="604">
        <v>1</v>
      </c>
      <c r="L11" s="605" t="s">
        <v>39</v>
      </c>
      <c r="M11" s="605" t="s">
        <v>39</v>
      </c>
      <c r="N11" s="604">
        <v>1</v>
      </c>
      <c r="O11" s="604">
        <v>2</v>
      </c>
      <c r="P11" s="605" t="s">
        <v>39</v>
      </c>
      <c r="Q11" s="604">
        <v>2</v>
      </c>
      <c r="R11" s="605" t="s">
        <v>39</v>
      </c>
      <c r="S11" s="605" t="s">
        <v>39</v>
      </c>
      <c r="T11" s="605" t="s">
        <v>39</v>
      </c>
    </row>
    <row r="12" spans="1:21">
      <c r="A12" s="614" t="s">
        <v>19</v>
      </c>
      <c r="B12" s="608">
        <v>12</v>
      </c>
      <c r="C12" s="608">
        <v>10</v>
      </c>
      <c r="D12" s="608">
        <v>10</v>
      </c>
      <c r="E12" s="609" t="s">
        <v>39</v>
      </c>
      <c r="F12" s="609" t="s">
        <v>39</v>
      </c>
      <c r="G12" s="609" t="s">
        <v>39</v>
      </c>
      <c r="H12" s="609" t="s">
        <v>39</v>
      </c>
      <c r="I12" s="609" t="s">
        <v>39</v>
      </c>
      <c r="J12" s="609" t="s">
        <v>39</v>
      </c>
      <c r="K12" s="609" t="s">
        <v>39</v>
      </c>
      <c r="L12" s="609" t="s">
        <v>39</v>
      </c>
      <c r="M12" s="609" t="s">
        <v>39</v>
      </c>
      <c r="N12" s="609" t="s">
        <v>39</v>
      </c>
      <c r="O12" s="608">
        <v>2</v>
      </c>
      <c r="P12" s="608">
        <v>2</v>
      </c>
      <c r="Q12" s="609" t="s">
        <v>39</v>
      </c>
      <c r="R12" s="609" t="s">
        <v>39</v>
      </c>
      <c r="S12" s="609" t="s">
        <v>39</v>
      </c>
      <c r="T12" s="609" t="s">
        <v>39</v>
      </c>
    </row>
    <row r="13" spans="1:21">
      <c r="A13" s="615" t="s">
        <v>20</v>
      </c>
      <c r="B13" s="604">
        <v>24</v>
      </c>
      <c r="C13" s="604">
        <v>19</v>
      </c>
      <c r="D13" s="604">
        <v>17</v>
      </c>
      <c r="E13" s="604">
        <v>1</v>
      </c>
      <c r="F13" s="605" t="s">
        <v>39</v>
      </c>
      <c r="G13" s="605" t="s">
        <v>39</v>
      </c>
      <c r="H13" s="605" t="s">
        <v>39</v>
      </c>
      <c r="I13" s="605" t="s">
        <v>39</v>
      </c>
      <c r="J13" s="605" t="s">
        <v>39</v>
      </c>
      <c r="K13" s="604">
        <v>1</v>
      </c>
      <c r="L13" s="605" t="s">
        <v>39</v>
      </c>
      <c r="M13" s="605" t="s">
        <v>39</v>
      </c>
      <c r="N13" s="605" t="s">
        <v>39</v>
      </c>
      <c r="O13" s="604">
        <v>5</v>
      </c>
      <c r="P13" s="604">
        <v>1</v>
      </c>
      <c r="Q13" s="604">
        <v>4</v>
      </c>
      <c r="R13" s="605" t="s">
        <v>39</v>
      </c>
      <c r="S13" s="605" t="s">
        <v>39</v>
      </c>
      <c r="T13" s="605" t="s">
        <v>39</v>
      </c>
    </row>
    <row r="14" spans="1:21">
      <c r="A14" s="614" t="s">
        <v>21</v>
      </c>
      <c r="B14" s="608">
        <v>150</v>
      </c>
      <c r="C14" s="608">
        <v>103</v>
      </c>
      <c r="D14" s="608">
        <v>89</v>
      </c>
      <c r="E14" s="608">
        <v>5</v>
      </c>
      <c r="F14" s="609" t="s">
        <v>39</v>
      </c>
      <c r="G14" s="608">
        <v>1</v>
      </c>
      <c r="H14" s="608">
        <v>1</v>
      </c>
      <c r="I14" s="609" t="s">
        <v>39</v>
      </c>
      <c r="J14" s="609" t="s">
        <v>39</v>
      </c>
      <c r="K14" s="608">
        <v>5</v>
      </c>
      <c r="L14" s="609" t="s">
        <v>39</v>
      </c>
      <c r="M14" s="608">
        <v>1</v>
      </c>
      <c r="N14" s="608">
        <v>1</v>
      </c>
      <c r="O14" s="608">
        <v>47</v>
      </c>
      <c r="P14" s="608">
        <v>24</v>
      </c>
      <c r="Q14" s="608">
        <v>23</v>
      </c>
      <c r="R14" s="609" t="s">
        <v>39</v>
      </c>
      <c r="S14" s="609" t="s">
        <v>39</v>
      </c>
      <c r="T14" s="609" t="s">
        <v>39</v>
      </c>
    </row>
    <row r="15" spans="1:21">
      <c r="A15" s="615" t="s">
        <v>22</v>
      </c>
      <c r="B15" s="604">
        <v>30</v>
      </c>
      <c r="C15" s="604">
        <v>26</v>
      </c>
      <c r="D15" s="604">
        <v>23</v>
      </c>
      <c r="E15" s="605" t="s">
        <v>39</v>
      </c>
      <c r="F15" s="605" t="s">
        <v>39</v>
      </c>
      <c r="G15" s="604">
        <v>1</v>
      </c>
      <c r="H15" s="605" t="s">
        <v>39</v>
      </c>
      <c r="I15" s="605" t="s">
        <v>39</v>
      </c>
      <c r="J15" s="605" t="s">
        <v>39</v>
      </c>
      <c r="K15" s="604">
        <v>2</v>
      </c>
      <c r="L15" s="605" t="s">
        <v>39</v>
      </c>
      <c r="M15" s="605" t="s">
        <v>39</v>
      </c>
      <c r="N15" s="605" t="s">
        <v>39</v>
      </c>
      <c r="O15" s="604">
        <v>4</v>
      </c>
      <c r="P15" s="604">
        <v>1</v>
      </c>
      <c r="Q15" s="604">
        <v>3</v>
      </c>
      <c r="R15" s="605" t="s">
        <v>39</v>
      </c>
      <c r="S15" s="605" t="s">
        <v>39</v>
      </c>
      <c r="T15" s="605" t="s">
        <v>39</v>
      </c>
    </row>
    <row r="16" spans="1:21" ht="24">
      <c r="A16" s="614" t="s">
        <v>23</v>
      </c>
      <c r="B16" s="608">
        <v>36</v>
      </c>
      <c r="C16" s="608">
        <v>32</v>
      </c>
      <c r="D16" s="608">
        <v>29</v>
      </c>
      <c r="E16" s="608">
        <v>2</v>
      </c>
      <c r="F16" s="609" t="s">
        <v>39</v>
      </c>
      <c r="G16" s="609" t="s">
        <v>39</v>
      </c>
      <c r="H16" s="609" t="s">
        <v>39</v>
      </c>
      <c r="I16" s="608">
        <v>1</v>
      </c>
      <c r="J16" s="609" t="s">
        <v>39</v>
      </c>
      <c r="K16" s="609" t="s">
        <v>39</v>
      </c>
      <c r="L16" s="609" t="s">
        <v>39</v>
      </c>
      <c r="M16" s="609" t="s">
        <v>39</v>
      </c>
      <c r="N16" s="609" t="s">
        <v>39</v>
      </c>
      <c r="O16" s="608">
        <v>4</v>
      </c>
      <c r="P16" s="608">
        <v>2</v>
      </c>
      <c r="Q16" s="608">
        <v>1</v>
      </c>
      <c r="R16" s="608">
        <v>1</v>
      </c>
      <c r="S16" s="609" t="s">
        <v>39</v>
      </c>
      <c r="T16" s="609" t="s">
        <v>39</v>
      </c>
    </row>
    <row r="17" spans="1:20">
      <c r="A17" s="613" t="s">
        <v>24</v>
      </c>
      <c r="B17" s="604">
        <v>398</v>
      </c>
      <c r="C17" s="604">
        <v>294</v>
      </c>
      <c r="D17" s="604">
        <v>271</v>
      </c>
      <c r="E17" s="604">
        <v>11</v>
      </c>
      <c r="F17" s="605" t="s">
        <v>39</v>
      </c>
      <c r="G17" s="604">
        <v>1</v>
      </c>
      <c r="H17" s="605" t="s">
        <v>39</v>
      </c>
      <c r="I17" s="604">
        <v>5</v>
      </c>
      <c r="J17" s="604">
        <v>1</v>
      </c>
      <c r="K17" s="604">
        <v>4</v>
      </c>
      <c r="L17" s="604">
        <v>1</v>
      </c>
      <c r="M17" s="605" t="s">
        <v>39</v>
      </c>
      <c r="N17" s="605" t="s">
        <v>39</v>
      </c>
      <c r="O17" s="604">
        <v>104</v>
      </c>
      <c r="P17" s="604">
        <v>36</v>
      </c>
      <c r="Q17" s="604">
        <v>53</v>
      </c>
      <c r="R17" s="605" t="s">
        <v>39</v>
      </c>
      <c r="S17" s="604">
        <v>1</v>
      </c>
      <c r="T17" s="604">
        <v>14</v>
      </c>
    </row>
    <row r="18" spans="1:20">
      <c r="A18" s="614" t="s">
        <v>25</v>
      </c>
      <c r="B18" s="608">
        <v>51</v>
      </c>
      <c r="C18" s="608">
        <v>47</v>
      </c>
      <c r="D18" s="608">
        <v>42</v>
      </c>
      <c r="E18" s="608">
        <v>4</v>
      </c>
      <c r="F18" s="609" t="s">
        <v>39</v>
      </c>
      <c r="G18" s="609" t="s">
        <v>39</v>
      </c>
      <c r="H18" s="609" t="s">
        <v>39</v>
      </c>
      <c r="I18" s="608">
        <v>1</v>
      </c>
      <c r="J18" s="609" t="s">
        <v>39</v>
      </c>
      <c r="K18" s="609" t="s">
        <v>39</v>
      </c>
      <c r="L18" s="609" t="s">
        <v>39</v>
      </c>
      <c r="M18" s="609" t="s">
        <v>39</v>
      </c>
      <c r="N18" s="609" t="s">
        <v>39</v>
      </c>
      <c r="O18" s="608">
        <v>4</v>
      </c>
      <c r="P18" s="609" t="s">
        <v>39</v>
      </c>
      <c r="Q18" s="608">
        <v>1</v>
      </c>
      <c r="R18" s="609" t="s">
        <v>39</v>
      </c>
      <c r="S18" s="608">
        <v>1</v>
      </c>
      <c r="T18" s="608">
        <v>2</v>
      </c>
    </row>
    <row r="19" spans="1:20">
      <c r="A19" s="615" t="s">
        <v>26</v>
      </c>
      <c r="B19" s="604">
        <v>23</v>
      </c>
      <c r="C19" s="604">
        <v>17</v>
      </c>
      <c r="D19" s="604">
        <v>16</v>
      </c>
      <c r="E19" s="605" t="s">
        <v>39</v>
      </c>
      <c r="F19" s="605" t="s">
        <v>39</v>
      </c>
      <c r="G19" s="605" t="s">
        <v>39</v>
      </c>
      <c r="H19" s="605" t="s">
        <v>39</v>
      </c>
      <c r="I19" s="605" t="s">
        <v>39</v>
      </c>
      <c r="J19" s="605" t="s">
        <v>39</v>
      </c>
      <c r="K19" s="604">
        <v>1</v>
      </c>
      <c r="L19" s="605" t="s">
        <v>39</v>
      </c>
      <c r="M19" s="605" t="s">
        <v>39</v>
      </c>
      <c r="N19" s="605" t="s">
        <v>39</v>
      </c>
      <c r="O19" s="604">
        <v>6</v>
      </c>
      <c r="P19" s="604">
        <v>5</v>
      </c>
      <c r="Q19" s="604">
        <v>1</v>
      </c>
      <c r="R19" s="605" t="s">
        <v>39</v>
      </c>
      <c r="S19" s="605" t="s">
        <v>39</v>
      </c>
      <c r="T19" s="605" t="s">
        <v>39</v>
      </c>
    </row>
    <row r="20" spans="1:20">
      <c r="A20" s="614" t="s">
        <v>27</v>
      </c>
      <c r="B20" s="608">
        <v>184</v>
      </c>
      <c r="C20" s="608">
        <v>117</v>
      </c>
      <c r="D20" s="608">
        <v>109</v>
      </c>
      <c r="E20" s="608">
        <v>2</v>
      </c>
      <c r="F20" s="609" t="s">
        <v>39</v>
      </c>
      <c r="G20" s="609" t="s">
        <v>39</v>
      </c>
      <c r="H20" s="609" t="s">
        <v>39</v>
      </c>
      <c r="I20" s="608">
        <v>4</v>
      </c>
      <c r="J20" s="609" t="s">
        <v>39</v>
      </c>
      <c r="K20" s="608">
        <v>2</v>
      </c>
      <c r="L20" s="609" t="s">
        <v>39</v>
      </c>
      <c r="M20" s="609" t="s">
        <v>39</v>
      </c>
      <c r="N20" s="609" t="s">
        <v>39</v>
      </c>
      <c r="O20" s="608">
        <v>67</v>
      </c>
      <c r="P20" s="608">
        <v>26</v>
      </c>
      <c r="Q20" s="608">
        <v>36</v>
      </c>
      <c r="R20" s="609" t="s">
        <v>39</v>
      </c>
      <c r="S20" s="609" t="s">
        <v>39</v>
      </c>
      <c r="T20" s="608">
        <v>5</v>
      </c>
    </row>
    <row r="21" spans="1:20">
      <c r="A21" s="615" t="s">
        <v>28</v>
      </c>
      <c r="B21" s="604">
        <v>75</v>
      </c>
      <c r="C21" s="604">
        <v>59</v>
      </c>
      <c r="D21" s="604">
        <v>53</v>
      </c>
      <c r="E21" s="604">
        <v>3</v>
      </c>
      <c r="F21" s="605" t="s">
        <v>39</v>
      </c>
      <c r="G21" s="604">
        <v>1</v>
      </c>
      <c r="H21" s="605" t="s">
        <v>39</v>
      </c>
      <c r="I21" s="605" t="s">
        <v>39</v>
      </c>
      <c r="J21" s="604">
        <v>1</v>
      </c>
      <c r="K21" s="605" t="s">
        <v>39</v>
      </c>
      <c r="L21" s="604">
        <v>1</v>
      </c>
      <c r="M21" s="605" t="s">
        <v>39</v>
      </c>
      <c r="N21" s="605" t="s">
        <v>39</v>
      </c>
      <c r="O21" s="604">
        <v>16</v>
      </c>
      <c r="P21" s="604">
        <v>2</v>
      </c>
      <c r="Q21" s="604">
        <v>10</v>
      </c>
      <c r="R21" s="605" t="s">
        <v>39</v>
      </c>
      <c r="S21" s="605" t="s">
        <v>39</v>
      </c>
      <c r="T21" s="604">
        <v>4</v>
      </c>
    </row>
    <row r="22" spans="1:20">
      <c r="A22" s="614" t="s">
        <v>29</v>
      </c>
      <c r="B22" s="608">
        <v>56</v>
      </c>
      <c r="C22" s="608">
        <v>47</v>
      </c>
      <c r="D22" s="608">
        <v>45</v>
      </c>
      <c r="E22" s="608">
        <v>2</v>
      </c>
      <c r="F22" s="609" t="s">
        <v>39</v>
      </c>
      <c r="G22" s="609" t="s">
        <v>39</v>
      </c>
      <c r="H22" s="609" t="s">
        <v>39</v>
      </c>
      <c r="I22" s="609" t="s">
        <v>39</v>
      </c>
      <c r="J22" s="609" t="s">
        <v>39</v>
      </c>
      <c r="K22" s="609" t="s">
        <v>39</v>
      </c>
      <c r="L22" s="609" t="s">
        <v>39</v>
      </c>
      <c r="M22" s="609" t="s">
        <v>39</v>
      </c>
      <c r="N22" s="609" t="s">
        <v>39</v>
      </c>
      <c r="O22" s="608">
        <v>9</v>
      </c>
      <c r="P22" s="608">
        <v>3</v>
      </c>
      <c r="Q22" s="608">
        <v>4</v>
      </c>
      <c r="R22" s="609" t="s">
        <v>39</v>
      </c>
      <c r="S22" s="609" t="s">
        <v>39</v>
      </c>
      <c r="T22" s="608">
        <v>2</v>
      </c>
    </row>
    <row r="23" spans="1:20">
      <c r="A23" s="615" t="s">
        <v>30</v>
      </c>
      <c r="B23" s="604">
        <v>9</v>
      </c>
      <c r="C23" s="604">
        <v>7</v>
      </c>
      <c r="D23" s="604">
        <v>6</v>
      </c>
      <c r="E23" s="605" t="s">
        <v>39</v>
      </c>
      <c r="F23" s="605" t="s">
        <v>39</v>
      </c>
      <c r="G23" s="605" t="s">
        <v>39</v>
      </c>
      <c r="H23" s="605" t="s">
        <v>39</v>
      </c>
      <c r="I23" s="605" t="s">
        <v>39</v>
      </c>
      <c r="J23" s="605" t="s">
        <v>39</v>
      </c>
      <c r="K23" s="604">
        <v>1</v>
      </c>
      <c r="L23" s="605" t="s">
        <v>39</v>
      </c>
      <c r="M23" s="605" t="s">
        <v>39</v>
      </c>
      <c r="N23" s="605" t="s">
        <v>39</v>
      </c>
      <c r="O23" s="604">
        <v>2</v>
      </c>
      <c r="P23" s="605" t="s">
        <v>39</v>
      </c>
      <c r="Q23" s="604">
        <v>1</v>
      </c>
      <c r="R23" s="605" t="s">
        <v>39</v>
      </c>
      <c r="S23" s="605" t="s">
        <v>39</v>
      </c>
      <c r="T23" s="604">
        <v>1</v>
      </c>
    </row>
    <row r="24" spans="1:20">
      <c r="A24" s="612" t="s">
        <v>31</v>
      </c>
      <c r="B24" s="608">
        <v>18</v>
      </c>
      <c r="C24" s="608">
        <v>14</v>
      </c>
      <c r="D24" s="608">
        <v>13</v>
      </c>
      <c r="E24" s="608">
        <v>1</v>
      </c>
      <c r="F24" s="609" t="s">
        <v>39</v>
      </c>
      <c r="G24" s="609" t="s">
        <v>39</v>
      </c>
      <c r="H24" s="609" t="s">
        <v>39</v>
      </c>
      <c r="I24" s="609" t="s">
        <v>39</v>
      </c>
      <c r="J24" s="609" t="s">
        <v>39</v>
      </c>
      <c r="K24" s="609" t="s">
        <v>39</v>
      </c>
      <c r="L24" s="609" t="s">
        <v>39</v>
      </c>
      <c r="M24" s="609" t="s">
        <v>39</v>
      </c>
      <c r="N24" s="609" t="s">
        <v>39</v>
      </c>
      <c r="O24" s="608">
        <v>4</v>
      </c>
      <c r="P24" s="608">
        <v>3</v>
      </c>
      <c r="Q24" s="608">
        <v>1</v>
      </c>
      <c r="R24" s="609" t="s">
        <v>39</v>
      </c>
      <c r="S24" s="609" t="s">
        <v>39</v>
      </c>
      <c r="T24" s="609" t="s">
        <v>39</v>
      </c>
    </row>
    <row r="25" spans="1:20">
      <c r="A25" s="615" t="s">
        <v>78</v>
      </c>
      <c r="B25" s="604">
        <v>2</v>
      </c>
      <c r="C25" s="604">
        <v>2</v>
      </c>
      <c r="D25" s="604">
        <v>2</v>
      </c>
      <c r="E25" s="605" t="s">
        <v>39</v>
      </c>
      <c r="F25" s="605" t="s">
        <v>39</v>
      </c>
      <c r="G25" s="605" t="s">
        <v>39</v>
      </c>
      <c r="H25" s="605" t="s">
        <v>39</v>
      </c>
      <c r="I25" s="605" t="s">
        <v>39</v>
      </c>
      <c r="J25" s="605" t="s">
        <v>39</v>
      </c>
      <c r="K25" s="605" t="s">
        <v>39</v>
      </c>
      <c r="L25" s="605" t="s">
        <v>39</v>
      </c>
      <c r="M25" s="605" t="s">
        <v>39</v>
      </c>
      <c r="N25" s="605" t="s">
        <v>39</v>
      </c>
      <c r="O25" s="605" t="s">
        <v>39</v>
      </c>
      <c r="P25" s="605" t="s">
        <v>39</v>
      </c>
      <c r="Q25" s="605" t="s">
        <v>39</v>
      </c>
      <c r="R25" s="605" t="s">
        <v>39</v>
      </c>
      <c r="S25" s="605" t="s">
        <v>39</v>
      </c>
      <c r="T25" s="605" t="s">
        <v>39</v>
      </c>
    </row>
    <row r="26" spans="1:20">
      <c r="A26" s="614" t="s">
        <v>33</v>
      </c>
      <c r="B26" s="608">
        <v>1</v>
      </c>
      <c r="C26" s="608">
        <v>1</v>
      </c>
      <c r="D26" s="608">
        <v>1</v>
      </c>
      <c r="E26" s="609" t="s">
        <v>39</v>
      </c>
      <c r="F26" s="609" t="s">
        <v>39</v>
      </c>
      <c r="G26" s="609" t="s">
        <v>39</v>
      </c>
      <c r="H26" s="609" t="s">
        <v>39</v>
      </c>
      <c r="I26" s="609" t="s">
        <v>39</v>
      </c>
      <c r="J26" s="609" t="s">
        <v>39</v>
      </c>
      <c r="K26" s="609" t="s">
        <v>39</v>
      </c>
      <c r="L26" s="609" t="s">
        <v>39</v>
      </c>
      <c r="M26" s="609" t="s">
        <v>39</v>
      </c>
      <c r="N26" s="609" t="s">
        <v>39</v>
      </c>
      <c r="O26" s="609" t="s">
        <v>39</v>
      </c>
      <c r="P26" s="609" t="s">
        <v>39</v>
      </c>
      <c r="Q26" s="609" t="s">
        <v>39</v>
      </c>
      <c r="R26" s="609" t="s">
        <v>39</v>
      </c>
      <c r="S26" s="609" t="s">
        <v>39</v>
      </c>
      <c r="T26" s="609" t="s">
        <v>39</v>
      </c>
    </row>
    <row r="27" spans="1:20">
      <c r="A27" s="615" t="s">
        <v>77</v>
      </c>
      <c r="B27" s="604">
        <v>2</v>
      </c>
      <c r="C27" s="604">
        <v>1</v>
      </c>
      <c r="D27" s="604">
        <v>1</v>
      </c>
      <c r="E27" s="605" t="s">
        <v>39</v>
      </c>
      <c r="F27" s="605" t="s">
        <v>39</v>
      </c>
      <c r="G27" s="605" t="s">
        <v>39</v>
      </c>
      <c r="H27" s="605" t="s">
        <v>39</v>
      </c>
      <c r="I27" s="605" t="s">
        <v>39</v>
      </c>
      <c r="J27" s="605" t="s">
        <v>39</v>
      </c>
      <c r="K27" s="605" t="s">
        <v>39</v>
      </c>
      <c r="L27" s="605" t="s">
        <v>39</v>
      </c>
      <c r="M27" s="605" t="s">
        <v>39</v>
      </c>
      <c r="N27" s="605" t="s">
        <v>39</v>
      </c>
      <c r="O27" s="604">
        <v>1</v>
      </c>
      <c r="P27" s="605" t="s">
        <v>39</v>
      </c>
      <c r="Q27" s="604">
        <v>1</v>
      </c>
      <c r="R27" s="605" t="s">
        <v>39</v>
      </c>
      <c r="S27" s="605" t="s">
        <v>39</v>
      </c>
      <c r="T27" s="605" t="s">
        <v>39</v>
      </c>
    </row>
    <row r="28" spans="1:20">
      <c r="A28" s="614" t="s">
        <v>76</v>
      </c>
      <c r="B28" s="608">
        <v>7</v>
      </c>
      <c r="C28" s="608">
        <v>6</v>
      </c>
      <c r="D28" s="608">
        <v>6</v>
      </c>
      <c r="E28" s="609" t="s">
        <v>39</v>
      </c>
      <c r="F28" s="609" t="s">
        <v>39</v>
      </c>
      <c r="G28" s="609" t="s">
        <v>39</v>
      </c>
      <c r="H28" s="609" t="s">
        <v>39</v>
      </c>
      <c r="I28" s="609" t="s">
        <v>39</v>
      </c>
      <c r="J28" s="609" t="s">
        <v>39</v>
      </c>
      <c r="K28" s="609" t="s">
        <v>39</v>
      </c>
      <c r="L28" s="609" t="s">
        <v>39</v>
      </c>
      <c r="M28" s="609" t="s">
        <v>39</v>
      </c>
      <c r="N28" s="609" t="s">
        <v>39</v>
      </c>
      <c r="O28" s="608">
        <v>1</v>
      </c>
      <c r="P28" s="608">
        <v>1</v>
      </c>
      <c r="Q28" s="609" t="s">
        <v>39</v>
      </c>
      <c r="R28" s="609" t="s">
        <v>39</v>
      </c>
      <c r="S28" s="609" t="s">
        <v>39</v>
      </c>
      <c r="T28" s="609" t="s">
        <v>39</v>
      </c>
    </row>
    <row r="29" spans="1:20">
      <c r="A29" s="615" t="s">
        <v>75</v>
      </c>
      <c r="B29" s="604">
        <v>6</v>
      </c>
      <c r="C29" s="604">
        <v>4</v>
      </c>
      <c r="D29" s="604">
        <v>3</v>
      </c>
      <c r="E29" s="604">
        <v>1</v>
      </c>
      <c r="F29" s="605" t="s">
        <v>39</v>
      </c>
      <c r="G29" s="605" t="s">
        <v>39</v>
      </c>
      <c r="H29" s="605" t="s">
        <v>39</v>
      </c>
      <c r="I29" s="605" t="s">
        <v>39</v>
      </c>
      <c r="J29" s="605" t="s">
        <v>39</v>
      </c>
      <c r="K29" s="605" t="s">
        <v>39</v>
      </c>
      <c r="L29" s="605" t="s">
        <v>39</v>
      </c>
      <c r="M29" s="605" t="s">
        <v>39</v>
      </c>
      <c r="N29" s="605" t="s">
        <v>39</v>
      </c>
      <c r="O29" s="604">
        <v>2</v>
      </c>
      <c r="P29" s="604">
        <v>2</v>
      </c>
      <c r="Q29" s="605" t="s">
        <v>39</v>
      </c>
      <c r="R29" s="605" t="s">
        <v>39</v>
      </c>
      <c r="S29" s="605" t="s">
        <v>39</v>
      </c>
      <c r="T29" s="605" t="s">
        <v>39</v>
      </c>
    </row>
    <row r="30" spans="1:20" s="515" customFormat="1" ht="8.25" customHeight="1"/>
    <row r="31" spans="1:20" ht="17.25" customHeight="1">
      <c r="A31" s="1095" t="s">
        <v>74</v>
      </c>
      <c r="B31" s="1095"/>
      <c r="C31" s="1095"/>
      <c r="D31" s="1095"/>
      <c r="E31" s="1095"/>
      <c r="F31" s="1095"/>
      <c r="G31" s="1095"/>
      <c r="H31" s="1095"/>
      <c r="I31" s="1095"/>
      <c r="J31" s="1095"/>
      <c r="K31" s="1095"/>
      <c r="L31" s="1095"/>
      <c r="M31" s="1095"/>
      <c r="N31" s="1095"/>
      <c r="O31" s="1095"/>
      <c r="P31" s="1095"/>
      <c r="Q31" s="1095"/>
      <c r="R31" s="1095"/>
    </row>
  </sheetData>
  <mergeCells count="6">
    <mergeCell ref="A1:T1"/>
    <mergeCell ref="A31:R31"/>
    <mergeCell ref="C2:N2"/>
    <mergeCell ref="B2:B3"/>
    <mergeCell ref="A2:A3"/>
    <mergeCell ref="O2:T2"/>
  </mergeCells>
  <hyperlinks>
    <hyperlink ref="U1" location="INDICE!A32" display="INDICE"/>
  </hyperlinks>
  <printOptions horizontalCentered="1"/>
  <pageMargins left="0.51181102362204722" right="0.51181102362204722" top="1.1023622047244095" bottom="0.51181102362204722" header="0.11811023622047245" footer="0.23622047244094491"/>
  <pageSetup paperSize="9" scale="62" firstPageNumber="40" orientation="landscape" useFirstPageNumber="1" r:id="rId1"/>
  <headerFooter scaleWithDoc="0">
    <oddHeader>&amp;C&amp;G</oddHeader>
    <oddFooter>&amp;C&amp;12 40</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R35"/>
  <sheetViews>
    <sheetView showGridLines="0" zoomScale="90" zoomScaleNormal="90" zoomScalePageLayoutView="70" workbookViewId="0">
      <selection sqref="A1:Q1"/>
    </sheetView>
  </sheetViews>
  <sheetFormatPr baseColWidth="10" defaultColWidth="9.140625" defaultRowHeight="12.75"/>
  <cols>
    <col min="1" max="1" width="11" style="597" customWidth="1"/>
    <col min="2" max="2" width="20.5703125" style="597" customWidth="1"/>
    <col min="3" max="3" width="14.28515625" style="597" customWidth="1"/>
    <col min="4" max="4" width="5" style="597" bestFit="1" customWidth="1"/>
    <col min="5" max="5" width="12.7109375" style="597" customWidth="1"/>
    <col min="6" max="6" width="13.140625" style="597" customWidth="1"/>
    <col min="7" max="7" width="10.28515625" style="597" customWidth="1"/>
    <col min="8" max="8" width="14.42578125" style="597" customWidth="1"/>
    <col min="9" max="9" width="10" style="597" bestFit="1" customWidth="1"/>
    <col min="10" max="10" width="12.7109375" style="597" bestFit="1" customWidth="1"/>
    <col min="11" max="11" width="12.85546875" style="597" customWidth="1"/>
    <col min="12" max="12" width="9.7109375" style="597" bestFit="1" customWidth="1"/>
    <col min="13" max="13" width="13.140625" style="597" customWidth="1"/>
    <col min="14" max="14" width="14.28515625" style="597" bestFit="1" customWidth="1"/>
    <col min="15" max="15" width="5" style="597" bestFit="1" customWidth="1"/>
    <col min="16" max="16" width="10.140625" style="597" bestFit="1" customWidth="1"/>
    <col min="17" max="17" width="10.5703125" style="597" bestFit="1" customWidth="1"/>
    <col min="18" max="16384" width="9.140625" style="585"/>
  </cols>
  <sheetData>
    <row r="1" spans="1:18" ht="48" customHeight="1">
      <c r="A1" s="1106" t="s">
        <v>1462</v>
      </c>
      <c r="B1" s="1106"/>
      <c r="C1" s="1106"/>
      <c r="D1" s="1106"/>
      <c r="E1" s="1106"/>
      <c r="F1" s="1106"/>
      <c r="G1" s="1106"/>
      <c r="H1" s="1106"/>
      <c r="I1" s="1106"/>
      <c r="J1" s="1106"/>
      <c r="K1" s="1106"/>
      <c r="L1" s="1106"/>
      <c r="M1" s="1106"/>
      <c r="N1" s="1106"/>
      <c r="O1" s="1106"/>
      <c r="P1" s="1106"/>
      <c r="Q1" s="1106"/>
      <c r="R1" s="264" t="s">
        <v>577</v>
      </c>
    </row>
    <row r="2" spans="1:18" ht="6" customHeight="1">
      <c r="A2" s="617"/>
      <c r="B2" s="618"/>
      <c r="C2" s="618"/>
      <c r="D2" s="618"/>
      <c r="E2" s="618"/>
      <c r="F2" s="618"/>
      <c r="G2" s="618"/>
      <c r="H2" s="618"/>
      <c r="I2" s="618"/>
      <c r="J2" s="618"/>
      <c r="K2" s="618"/>
      <c r="L2" s="618"/>
      <c r="M2" s="618"/>
      <c r="N2" s="618"/>
      <c r="O2" s="618"/>
      <c r="P2" s="618"/>
      <c r="Q2" s="618"/>
    </row>
    <row r="3" spans="1:18" s="600" customFormat="1" ht="15.95" customHeight="1">
      <c r="A3" s="1107" t="s">
        <v>95</v>
      </c>
      <c r="B3" s="1119"/>
      <c r="C3" s="1107" t="s">
        <v>740</v>
      </c>
      <c r="D3" s="1107" t="s">
        <v>66</v>
      </c>
      <c r="E3" s="1118" t="s">
        <v>94</v>
      </c>
      <c r="F3" s="1119"/>
      <c r="G3" s="1119"/>
      <c r="H3" s="1119"/>
      <c r="I3" s="1119"/>
      <c r="J3" s="1119"/>
      <c r="K3" s="1119"/>
      <c r="L3" s="1119"/>
      <c r="M3" s="1119"/>
      <c r="N3" s="1119"/>
      <c r="O3" s="1107" t="s">
        <v>66</v>
      </c>
      <c r="P3" s="1118" t="s">
        <v>93</v>
      </c>
      <c r="Q3" s="1119"/>
    </row>
    <row r="4" spans="1:18" s="602" customFormat="1" ht="54" customHeight="1">
      <c r="A4" s="1117"/>
      <c r="B4" s="1117"/>
      <c r="C4" s="1108"/>
      <c r="D4" s="1117"/>
      <c r="E4" s="611" t="s">
        <v>92</v>
      </c>
      <c r="F4" s="611" t="s">
        <v>91</v>
      </c>
      <c r="G4" s="611" t="s">
        <v>90</v>
      </c>
      <c r="H4" s="611" t="s">
        <v>1003</v>
      </c>
      <c r="I4" s="611" t="s">
        <v>89</v>
      </c>
      <c r="J4" s="611" t="s">
        <v>771</v>
      </c>
      <c r="K4" s="611" t="s">
        <v>88</v>
      </c>
      <c r="L4" s="611" t="s">
        <v>767</v>
      </c>
      <c r="M4" s="611" t="s">
        <v>578</v>
      </c>
      <c r="N4" s="611" t="s">
        <v>87</v>
      </c>
      <c r="O4" s="1117"/>
      <c r="P4" s="611" t="s">
        <v>86</v>
      </c>
      <c r="Q4" s="611" t="s">
        <v>85</v>
      </c>
    </row>
    <row r="5" spans="1:18" s="600" customFormat="1" ht="18" customHeight="1">
      <c r="A5" s="1116" t="s">
        <v>79</v>
      </c>
      <c r="B5" s="1116"/>
      <c r="C5" s="608">
        <v>765</v>
      </c>
      <c r="D5" s="608">
        <v>192</v>
      </c>
      <c r="E5" s="608">
        <v>131</v>
      </c>
      <c r="F5" s="608">
        <v>2</v>
      </c>
      <c r="G5" s="608">
        <v>11</v>
      </c>
      <c r="H5" s="608">
        <v>23</v>
      </c>
      <c r="I5" s="608">
        <v>9</v>
      </c>
      <c r="J5" s="608"/>
      <c r="K5" s="608">
        <v>4</v>
      </c>
      <c r="L5" s="608">
        <v>1</v>
      </c>
      <c r="M5" s="608">
        <v>8</v>
      </c>
      <c r="N5" s="608">
        <v>3</v>
      </c>
      <c r="O5" s="608">
        <v>573</v>
      </c>
      <c r="P5" s="608">
        <v>28</v>
      </c>
      <c r="Q5" s="608">
        <v>545</v>
      </c>
    </row>
    <row r="6" spans="1:18" ht="18" customHeight="1">
      <c r="A6" s="1114" t="s">
        <v>12</v>
      </c>
      <c r="B6" s="1114"/>
      <c r="C6" s="604">
        <v>346</v>
      </c>
      <c r="D6" s="604">
        <v>81</v>
      </c>
      <c r="E6" s="604">
        <v>58</v>
      </c>
      <c r="F6" s="604">
        <v>1</v>
      </c>
      <c r="G6" s="604">
        <v>3</v>
      </c>
      <c r="H6" s="604">
        <v>9</v>
      </c>
      <c r="I6" s="604">
        <v>5</v>
      </c>
      <c r="J6" s="604"/>
      <c r="K6" s="605" t="s">
        <v>39</v>
      </c>
      <c r="L6" s="605" t="s">
        <v>39</v>
      </c>
      <c r="M6" s="604">
        <v>5</v>
      </c>
      <c r="N6" s="605" t="s">
        <v>39</v>
      </c>
      <c r="O6" s="604">
        <v>265</v>
      </c>
      <c r="P6" s="604">
        <v>15</v>
      </c>
      <c r="Q6" s="604">
        <v>250</v>
      </c>
    </row>
    <row r="7" spans="1:18" ht="18" customHeight="1">
      <c r="A7" s="1111" t="s">
        <v>13</v>
      </c>
      <c r="B7" s="1111"/>
      <c r="C7" s="608">
        <v>43</v>
      </c>
      <c r="D7" s="608">
        <v>11</v>
      </c>
      <c r="E7" s="608">
        <v>7</v>
      </c>
      <c r="F7" s="609" t="s">
        <v>39</v>
      </c>
      <c r="G7" s="608">
        <v>1</v>
      </c>
      <c r="H7" s="608">
        <v>1</v>
      </c>
      <c r="I7" s="608">
        <v>1</v>
      </c>
      <c r="J7" s="608"/>
      <c r="K7" s="609" t="s">
        <v>39</v>
      </c>
      <c r="L7" s="609" t="s">
        <v>39</v>
      </c>
      <c r="M7" s="608">
        <v>1</v>
      </c>
      <c r="N7" s="609" t="s">
        <v>39</v>
      </c>
      <c r="O7" s="608">
        <v>32</v>
      </c>
      <c r="P7" s="608">
        <v>4</v>
      </c>
      <c r="Q7" s="608">
        <v>28</v>
      </c>
    </row>
    <row r="8" spans="1:18" ht="18" customHeight="1">
      <c r="A8" s="1112" t="s">
        <v>14</v>
      </c>
      <c r="B8" s="1112"/>
      <c r="C8" s="604">
        <v>7</v>
      </c>
      <c r="D8" s="604">
        <v>4</v>
      </c>
      <c r="E8" s="604">
        <v>3</v>
      </c>
      <c r="F8" s="605" t="s">
        <v>39</v>
      </c>
      <c r="G8" s="605" t="s">
        <v>39</v>
      </c>
      <c r="H8" s="604">
        <v>1</v>
      </c>
      <c r="I8" s="605" t="s">
        <v>39</v>
      </c>
      <c r="J8" s="604"/>
      <c r="K8" s="605" t="s">
        <v>39</v>
      </c>
      <c r="L8" s="605" t="s">
        <v>39</v>
      </c>
      <c r="M8" s="605" t="s">
        <v>39</v>
      </c>
      <c r="N8" s="605" t="s">
        <v>39</v>
      </c>
      <c r="O8" s="604">
        <v>3</v>
      </c>
      <c r="P8" s="605" t="s">
        <v>39</v>
      </c>
      <c r="Q8" s="604">
        <v>3</v>
      </c>
    </row>
    <row r="9" spans="1:18" ht="18" customHeight="1">
      <c r="A9" s="1111" t="s">
        <v>15</v>
      </c>
      <c r="B9" s="1111"/>
      <c r="C9" s="608">
        <v>9</v>
      </c>
      <c r="D9" s="608">
        <v>4</v>
      </c>
      <c r="E9" s="608">
        <v>3</v>
      </c>
      <c r="F9" s="609" t="s">
        <v>39</v>
      </c>
      <c r="G9" s="609" t="s">
        <v>39</v>
      </c>
      <c r="H9" s="608">
        <v>1</v>
      </c>
      <c r="I9" s="609" t="s">
        <v>39</v>
      </c>
      <c r="J9" s="608"/>
      <c r="K9" s="609" t="s">
        <v>39</v>
      </c>
      <c r="L9" s="609" t="s">
        <v>39</v>
      </c>
      <c r="M9" s="609" t="s">
        <v>39</v>
      </c>
      <c r="N9" s="609" t="s">
        <v>39</v>
      </c>
      <c r="O9" s="608">
        <v>5</v>
      </c>
      <c r="P9" s="609" t="s">
        <v>39</v>
      </c>
      <c r="Q9" s="608">
        <v>5</v>
      </c>
    </row>
    <row r="10" spans="1:18" ht="18" customHeight="1">
      <c r="A10" s="1112" t="s">
        <v>16</v>
      </c>
      <c r="B10" s="1112"/>
      <c r="C10" s="604">
        <v>6</v>
      </c>
      <c r="D10" s="604">
        <v>3</v>
      </c>
      <c r="E10" s="604">
        <v>3</v>
      </c>
      <c r="F10" s="605" t="s">
        <v>39</v>
      </c>
      <c r="G10" s="605" t="s">
        <v>39</v>
      </c>
      <c r="H10" s="605" t="s">
        <v>39</v>
      </c>
      <c r="I10" s="605" t="s">
        <v>39</v>
      </c>
      <c r="J10" s="604"/>
      <c r="K10" s="605" t="s">
        <v>39</v>
      </c>
      <c r="L10" s="605" t="s">
        <v>39</v>
      </c>
      <c r="M10" s="605" t="s">
        <v>39</v>
      </c>
      <c r="N10" s="605" t="s">
        <v>39</v>
      </c>
      <c r="O10" s="604">
        <v>3</v>
      </c>
      <c r="P10" s="605" t="s">
        <v>39</v>
      </c>
      <c r="Q10" s="604">
        <v>3</v>
      </c>
    </row>
    <row r="11" spans="1:18" ht="18" customHeight="1">
      <c r="A11" s="1111" t="s">
        <v>17</v>
      </c>
      <c r="B11" s="1111"/>
      <c r="C11" s="608">
        <v>22</v>
      </c>
      <c r="D11" s="608">
        <v>5</v>
      </c>
      <c r="E11" s="608">
        <v>4</v>
      </c>
      <c r="F11" s="609" t="s">
        <v>39</v>
      </c>
      <c r="G11" s="609" t="s">
        <v>39</v>
      </c>
      <c r="H11" s="608">
        <v>1</v>
      </c>
      <c r="I11" s="609" t="s">
        <v>39</v>
      </c>
      <c r="J11" s="608"/>
      <c r="K11" s="609" t="s">
        <v>39</v>
      </c>
      <c r="L11" s="609" t="s">
        <v>39</v>
      </c>
      <c r="M11" s="609" t="s">
        <v>39</v>
      </c>
      <c r="N11" s="609" t="s">
        <v>39</v>
      </c>
      <c r="O11" s="608">
        <v>17</v>
      </c>
      <c r="P11" s="608">
        <v>2</v>
      </c>
      <c r="Q11" s="608">
        <v>15</v>
      </c>
    </row>
    <row r="12" spans="1:18" ht="18" customHeight="1">
      <c r="A12" s="1112" t="s">
        <v>18</v>
      </c>
      <c r="B12" s="1112"/>
      <c r="C12" s="604">
        <v>24</v>
      </c>
      <c r="D12" s="604">
        <v>9</v>
      </c>
      <c r="E12" s="604">
        <v>6</v>
      </c>
      <c r="F12" s="605" t="s">
        <v>39</v>
      </c>
      <c r="G12" s="604">
        <v>1</v>
      </c>
      <c r="H12" s="604">
        <v>1</v>
      </c>
      <c r="I12" s="605" t="s">
        <v>39</v>
      </c>
      <c r="J12" s="604"/>
      <c r="K12" s="605" t="s">
        <v>39</v>
      </c>
      <c r="L12" s="605" t="s">
        <v>39</v>
      </c>
      <c r="M12" s="604">
        <v>1</v>
      </c>
      <c r="N12" s="605" t="s">
        <v>39</v>
      </c>
      <c r="O12" s="604">
        <v>15</v>
      </c>
      <c r="P12" s="604">
        <v>1</v>
      </c>
      <c r="Q12" s="604">
        <v>14</v>
      </c>
    </row>
    <row r="13" spans="1:18" ht="18" customHeight="1">
      <c r="A13" s="1111" t="s">
        <v>19</v>
      </c>
      <c r="B13" s="1111"/>
      <c r="C13" s="608">
        <v>16</v>
      </c>
      <c r="D13" s="608">
        <v>6</v>
      </c>
      <c r="E13" s="608">
        <v>5</v>
      </c>
      <c r="F13" s="609" t="s">
        <v>39</v>
      </c>
      <c r="G13" s="609" t="s">
        <v>39</v>
      </c>
      <c r="H13" s="608">
        <v>1</v>
      </c>
      <c r="I13" s="609" t="s">
        <v>39</v>
      </c>
      <c r="J13" s="608"/>
      <c r="K13" s="609" t="s">
        <v>39</v>
      </c>
      <c r="L13" s="609" t="s">
        <v>39</v>
      </c>
      <c r="M13" s="609" t="s">
        <v>39</v>
      </c>
      <c r="N13" s="609" t="s">
        <v>39</v>
      </c>
      <c r="O13" s="608">
        <v>10</v>
      </c>
      <c r="P13" s="609" t="s">
        <v>39</v>
      </c>
      <c r="Q13" s="608">
        <v>10</v>
      </c>
    </row>
    <row r="14" spans="1:18" ht="18" customHeight="1">
      <c r="A14" s="1112" t="s">
        <v>20</v>
      </c>
      <c r="B14" s="1112"/>
      <c r="C14" s="604">
        <v>31</v>
      </c>
      <c r="D14" s="604">
        <v>12</v>
      </c>
      <c r="E14" s="604">
        <v>9</v>
      </c>
      <c r="F14" s="605" t="s">
        <v>39</v>
      </c>
      <c r="G14" s="605" t="s">
        <v>39</v>
      </c>
      <c r="H14" s="604">
        <v>1</v>
      </c>
      <c r="I14" s="604">
        <v>1</v>
      </c>
      <c r="J14" s="604"/>
      <c r="K14" s="605" t="s">
        <v>39</v>
      </c>
      <c r="L14" s="605" t="s">
        <v>39</v>
      </c>
      <c r="M14" s="604">
        <v>1</v>
      </c>
      <c r="N14" s="605" t="s">
        <v>39</v>
      </c>
      <c r="O14" s="604">
        <v>19</v>
      </c>
      <c r="P14" s="604">
        <v>1</v>
      </c>
      <c r="Q14" s="604">
        <v>18</v>
      </c>
    </row>
    <row r="15" spans="1:18" ht="18" customHeight="1">
      <c r="A15" s="1111" t="s">
        <v>21</v>
      </c>
      <c r="B15" s="1111"/>
      <c r="C15" s="608">
        <v>123</v>
      </c>
      <c r="D15" s="608">
        <v>20</v>
      </c>
      <c r="E15" s="608">
        <v>14</v>
      </c>
      <c r="F15" s="608">
        <v>1</v>
      </c>
      <c r="G15" s="608">
        <v>1</v>
      </c>
      <c r="H15" s="608">
        <v>1</v>
      </c>
      <c r="I15" s="608">
        <v>2</v>
      </c>
      <c r="J15" s="608"/>
      <c r="K15" s="609" t="s">
        <v>39</v>
      </c>
      <c r="L15" s="609" t="s">
        <v>39</v>
      </c>
      <c r="M15" s="608">
        <v>1</v>
      </c>
      <c r="N15" s="609" t="s">
        <v>39</v>
      </c>
      <c r="O15" s="608">
        <v>103</v>
      </c>
      <c r="P15" s="608">
        <v>4</v>
      </c>
      <c r="Q15" s="608">
        <v>99</v>
      </c>
    </row>
    <row r="16" spans="1:18" ht="18" customHeight="1">
      <c r="A16" s="1112" t="s">
        <v>22</v>
      </c>
      <c r="B16" s="1112"/>
      <c r="C16" s="604">
        <v>32</v>
      </c>
      <c r="D16" s="604">
        <v>6</v>
      </c>
      <c r="E16" s="604">
        <v>3</v>
      </c>
      <c r="F16" s="605" t="s">
        <v>39</v>
      </c>
      <c r="G16" s="605" t="s">
        <v>39</v>
      </c>
      <c r="H16" s="604">
        <v>1</v>
      </c>
      <c r="I16" s="604">
        <v>1</v>
      </c>
      <c r="J16" s="604"/>
      <c r="K16" s="605" t="s">
        <v>39</v>
      </c>
      <c r="L16" s="605" t="s">
        <v>39</v>
      </c>
      <c r="M16" s="604">
        <v>1</v>
      </c>
      <c r="N16" s="605" t="s">
        <v>39</v>
      </c>
      <c r="O16" s="604">
        <v>26</v>
      </c>
      <c r="P16" s="604">
        <v>2</v>
      </c>
      <c r="Q16" s="604">
        <v>24</v>
      </c>
    </row>
    <row r="17" spans="1:17" s="600" customFormat="1" ht="18" customHeight="1">
      <c r="A17" s="1111" t="s">
        <v>23</v>
      </c>
      <c r="B17" s="1111"/>
      <c r="C17" s="608">
        <v>33</v>
      </c>
      <c r="D17" s="608">
        <v>1</v>
      </c>
      <c r="E17" s="608">
        <v>1</v>
      </c>
      <c r="F17" s="609" t="s">
        <v>39</v>
      </c>
      <c r="G17" s="609" t="s">
        <v>39</v>
      </c>
      <c r="H17" s="609" t="s">
        <v>39</v>
      </c>
      <c r="I17" s="609" t="s">
        <v>39</v>
      </c>
      <c r="J17" s="608"/>
      <c r="K17" s="609" t="s">
        <v>39</v>
      </c>
      <c r="L17" s="609" t="s">
        <v>39</v>
      </c>
      <c r="M17" s="609" t="s">
        <v>39</v>
      </c>
      <c r="N17" s="609" t="s">
        <v>39</v>
      </c>
      <c r="O17" s="608">
        <v>32</v>
      </c>
      <c r="P17" s="608">
        <v>1</v>
      </c>
      <c r="Q17" s="608">
        <v>31</v>
      </c>
    </row>
    <row r="18" spans="1:17" ht="18" customHeight="1">
      <c r="A18" s="1114" t="s">
        <v>24</v>
      </c>
      <c r="B18" s="1114"/>
      <c r="C18" s="604">
        <v>378</v>
      </c>
      <c r="D18" s="604">
        <v>84</v>
      </c>
      <c r="E18" s="604">
        <v>56</v>
      </c>
      <c r="F18" s="604">
        <v>1</v>
      </c>
      <c r="G18" s="604">
        <v>6</v>
      </c>
      <c r="H18" s="604">
        <v>10</v>
      </c>
      <c r="I18" s="604">
        <v>3</v>
      </c>
      <c r="J18" s="604"/>
      <c r="K18" s="604">
        <v>4</v>
      </c>
      <c r="L18" s="604">
        <v>1</v>
      </c>
      <c r="M18" s="604">
        <v>3</v>
      </c>
      <c r="N18" s="605" t="s">
        <v>39</v>
      </c>
      <c r="O18" s="604">
        <v>294</v>
      </c>
      <c r="P18" s="604">
        <v>13</v>
      </c>
      <c r="Q18" s="604">
        <v>281</v>
      </c>
    </row>
    <row r="19" spans="1:17" ht="18" customHeight="1">
      <c r="A19" s="1111" t="s">
        <v>25</v>
      </c>
      <c r="B19" s="1111"/>
      <c r="C19" s="608">
        <v>60</v>
      </c>
      <c r="D19" s="608">
        <v>13</v>
      </c>
      <c r="E19" s="608">
        <v>9</v>
      </c>
      <c r="F19" s="609" t="s">
        <v>39</v>
      </c>
      <c r="G19" s="608">
        <v>1</v>
      </c>
      <c r="H19" s="608">
        <v>1</v>
      </c>
      <c r="I19" s="608">
        <v>1</v>
      </c>
      <c r="J19" s="608"/>
      <c r="K19" s="609" t="s">
        <v>39</v>
      </c>
      <c r="L19" s="609" t="s">
        <v>39</v>
      </c>
      <c r="M19" s="608">
        <v>1</v>
      </c>
      <c r="N19" s="609" t="s">
        <v>39</v>
      </c>
      <c r="O19" s="608">
        <v>47</v>
      </c>
      <c r="P19" s="608">
        <v>1</v>
      </c>
      <c r="Q19" s="608">
        <v>46</v>
      </c>
    </row>
    <row r="20" spans="1:17" ht="18" customHeight="1">
      <c r="A20" s="1112" t="s">
        <v>26</v>
      </c>
      <c r="B20" s="1112"/>
      <c r="C20" s="604">
        <v>27</v>
      </c>
      <c r="D20" s="604">
        <v>10</v>
      </c>
      <c r="E20" s="604">
        <v>7</v>
      </c>
      <c r="F20" s="605" t="s">
        <v>39</v>
      </c>
      <c r="G20" s="604">
        <v>2</v>
      </c>
      <c r="H20" s="604">
        <v>1</v>
      </c>
      <c r="I20" s="605" t="s">
        <v>39</v>
      </c>
      <c r="J20" s="604"/>
      <c r="K20" s="605" t="s">
        <v>39</v>
      </c>
      <c r="L20" s="605" t="s">
        <v>39</v>
      </c>
      <c r="M20" s="605" t="s">
        <v>39</v>
      </c>
      <c r="N20" s="605" t="s">
        <v>39</v>
      </c>
      <c r="O20" s="604">
        <v>17</v>
      </c>
      <c r="P20" s="604">
        <v>1</v>
      </c>
      <c r="Q20" s="604">
        <v>16</v>
      </c>
    </row>
    <row r="21" spans="1:17" ht="18" customHeight="1">
      <c r="A21" s="1111" t="s">
        <v>27</v>
      </c>
      <c r="B21" s="1111"/>
      <c r="C21" s="608">
        <v>149</v>
      </c>
      <c r="D21" s="608">
        <v>32</v>
      </c>
      <c r="E21" s="608">
        <v>18</v>
      </c>
      <c r="F21" s="608">
        <v>1</v>
      </c>
      <c r="G21" s="608">
        <v>2</v>
      </c>
      <c r="H21" s="608">
        <v>3</v>
      </c>
      <c r="I21" s="608">
        <v>2</v>
      </c>
      <c r="J21" s="608"/>
      <c r="K21" s="608">
        <v>4</v>
      </c>
      <c r="L21" s="608">
        <v>1</v>
      </c>
      <c r="M21" s="608">
        <v>1</v>
      </c>
      <c r="N21" s="609" t="s">
        <v>39</v>
      </c>
      <c r="O21" s="608">
        <v>117</v>
      </c>
      <c r="P21" s="608">
        <v>8</v>
      </c>
      <c r="Q21" s="608">
        <v>109</v>
      </c>
    </row>
    <row r="22" spans="1:17" ht="18" customHeight="1">
      <c r="A22" s="1112" t="s">
        <v>28</v>
      </c>
      <c r="B22" s="1112"/>
      <c r="C22" s="604">
        <v>66</v>
      </c>
      <c r="D22" s="604">
        <v>7</v>
      </c>
      <c r="E22" s="604">
        <v>6</v>
      </c>
      <c r="F22" s="605" t="s">
        <v>39</v>
      </c>
      <c r="G22" s="605" t="s">
        <v>39</v>
      </c>
      <c r="H22" s="604">
        <v>1</v>
      </c>
      <c r="I22" s="605" t="s">
        <v>39</v>
      </c>
      <c r="J22" s="604"/>
      <c r="K22" s="605" t="s">
        <v>39</v>
      </c>
      <c r="L22" s="605" t="s">
        <v>39</v>
      </c>
      <c r="M22" s="605" t="s">
        <v>39</v>
      </c>
      <c r="N22" s="605" t="s">
        <v>39</v>
      </c>
      <c r="O22" s="604">
        <v>59</v>
      </c>
      <c r="P22" s="604">
        <v>2</v>
      </c>
      <c r="Q22" s="604">
        <v>57</v>
      </c>
    </row>
    <row r="23" spans="1:17" ht="18" customHeight="1">
      <c r="A23" s="1111" t="s">
        <v>29</v>
      </c>
      <c r="B23" s="1111"/>
      <c r="C23" s="608">
        <v>63</v>
      </c>
      <c r="D23" s="608">
        <v>16</v>
      </c>
      <c r="E23" s="608">
        <v>11</v>
      </c>
      <c r="F23" s="609" t="s">
        <v>39</v>
      </c>
      <c r="G23" s="608">
        <v>1</v>
      </c>
      <c r="H23" s="608">
        <v>3</v>
      </c>
      <c r="I23" s="609" t="s">
        <v>39</v>
      </c>
      <c r="J23" s="608"/>
      <c r="K23" s="609" t="s">
        <v>39</v>
      </c>
      <c r="L23" s="609" t="s">
        <v>39</v>
      </c>
      <c r="M23" s="608">
        <v>1</v>
      </c>
      <c r="N23" s="609" t="s">
        <v>39</v>
      </c>
      <c r="O23" s="608">
        <v>47</v>
      </c>
      <c r="P23" s="609" t="s">
        <v>39</v>
      </c>
      <c r="Q23" s="608">
        <v>47</v>
      </c>
    </row>
    <row r="24" spans="1:17" s="600" customFormat="1" ht="18.75" customHeight="1">
      <c r="A24" s="1112" t="s">
        <v>30</v>
      </c>
      <c r="B24" s="1112"/>
      <c r="C24" s="604">
        <v>13</v>
      </c>
      <c r="D24" s="604">
        <v>6</v>
      </c>
      <c r="E24" s="604">
        <v>5</v>
      </c>
      <c r="F24" s="605" t="s">
        <v>39</v>
      </c>
      <c r="G24" s="605" t="s">
        <v>39</v>
      </c>
      <c r="H24" s="604">
        <v>1</v>
      </c>
      <c r="I24" s="605" t="s">
        <v>39</v>
      </c>
      <c r="J24" s="604"/>
      <c r="K24" s="605" t="s">
        <v>39</v>
      </c>
      <c r="L24" s="605" t="s">
        <v>39</v>
      </c>
      <c r="M24" s="605" t="s">
        <v>39</v>
      </c>
      <c r="N24" s="605" t="s">
        <v>39</v>
      </c>
      <c r="O24" s="604">
        <v>7</v>
      </c>
      <c r="P24" s="604">
        <v>1</v>
      </c>
      <c r="Q24" s="604">
        <v>6</v>
      </c>
    </row>
    <row r="25" spans="1:17" ht="18.75" customHeight="1">
      <c r="A25" s="1116" t="s">
        <v>31</v>
      </c>
      <c r="B25" s="1116"/>
      <c r="C25" s="608">
        <v>39</v>
      </c>
      <c r="D25" s="608">
        <v>25</v>
      </c>
      <c r="E25" s="608">
        <v>15</v>
      </c>
      <c r="F25" s="609" t="s">
        <v>39</v>
      </c>
      <c r="G25" s="608">
        <v>2</v>
      </c>
      <c r="H25" s="608">
        <v>4</v>
      </c>
      <c r="I25" s="608">
        <v>1</v>
      </c>
      <c r="J25" s="608"/>
      <c r="K25" s="609" t="s">
        <v>39</v>
      </c>
      <c r="L25" s="609" t="s">
        <v>39</v>
      </c>
      <c r="M25" s="609" t="s">
        <v>39</v>
      </c>
      <c r="N25" s="608">
        <v>3</v>
      </c>
      <c r="O25" s="608">
        <v>14</v>
      </c>
      <c r="P25" s="609" t="s">
        <v>39</v>
      </c>
      <c r="Q25" s="608">
        <v>14</v>
      </c>
    </row>
    <row r="26" spans="1:17" ht="18.75" customHeight="1">
      <c r="A26" s="1112" t="s">
        <v>78</v>
      </c>
      <c r="B26" s="1112"/>
      <c r="C26" s="604">
        <v>9</v>
      </c>
      <c r="D26" s="604">
        <v>7</v>
      </c>
      <c r="E26" s="604">
        <v>6</v>
      </c>
      <c r="F26" s="605" t="s">
        <v>39</v>
      </c>
      <c r="G26" s="605" t="s">
        <v>39</v>
      </c>
      <c r="H26" s="604">
        <v>1</v>
      </c>
      <c r="I26" s="605" t="s">
        <v>39</v>
      </c>
      <c r="J26" s="604"/>
      <c r="K26" s="605" t="s">
        <v>39</v>
      </c>
      <c r="L26" s="605" t="s">
        <v>39</v>
      </c>
      <c r="M26" s="605" t="s">
        <v>39</v>
      </c>
      <c r="N26" s="605" t="s">
        <v>39</v>
      </c>
      <c r="O26" s="604">
        <v>2</v>
      </c>
      <c r="P26" s="605" t="s">
        <v>39</v>
      </c>
      <c r="Q26" s="604">
        <v>2</v>
      </c>
    </row>
    <row r="27" spans="1:17" ht="18.75" customHeight="1">
      <c r="A27" s="1111" t="s">
        <v>84</v>
      </c>
      <c r="B27" s="1111"/>
      <c r="C27" s="608">
        <v>6</v>
      </c>
      <c r="D27" s="608">
        <v>5</v>
      </c>
      <c r="E27" s="608">
        <v>2</v>
      </c>
      <c r="F27" s="609" t="s">
        <v>39</v>
      </c>
      <c r="G27" s="609" t="s">
        <v>39</v>
      </c>
      <c r="H27" s="608">
        <v>1</v>
      </c>
      <c r="I27" s="609" t="s">
        <v>39</v>
      </c>
      <c r="J27" s="608"/>
      <c r="K27" s="609" t="s">
        <v>39</v>
      </c>
      <c r="L27" s="609" t="s">
        <v>39</v>
      </c>
      <c r="M27" s="609" t="s">
        <v>39</v>
      </c>
      <c r="N27" s="608">
        <v>2</v>
      </c>
      <c r="O27" s="608">
        <v>1</v>
      </c>
      <c r="P27" s="609" t="s">
        <v>39</v>
      </c>
      <c r="Q27" s="608">
        <v>1</v>
      </c>
    </row>
    <row r="28" spans="1:17" ht="18.75" customHeight="1">
      <c r="A28" s="1112" t="s">
        <v>77</v>
      </c>
      <c r="B28" s="1112"/>
      <c r="C28" s="604">
        <v>4</v>
      </c>
      <c r="D28" s="604">
        <v>3</v>
      </c>
      <c r="E28" s="604">
        <v>1</v>
      </c>
      <c r="F28" s="605" t="s">
        <v>39</v>
      </c>
      <c r="G28" s="604">
        <v>1</v>
      </c>
      <c r="H28" s="604">
        <v>1</v>
      </c>
      <c r="I28" s="605" t="s">
        <v>39</v>
      </c>
      <c r="J28" s="604"/>
      <c r="K28" s="605" t="s">
        <v>39</v>
      </c>
      <c r="L28" s="605" t="s">
        <v>39</v>
      </c>
      <c r="M28" s="605" t="s">
        <v>39</v>
      </c>
      <c r="N28" s="605" t="s">
        <v>39</v>
      </c>
      <c r="O28" s="604">
        <v>1</v>
      </c>
      <c r="P28" s="605" t="s">
        <v>39</v>
      </c>
      <c r="Q28" s="604">
        <v>1</v>
      </c>
    </row>
    <row r="29" spans="1:17" ht="18.75" customHeight="1">
      <c r="A29" s="1111" t="s">
        <v>83</v>
      </c>
      <c r="B29" s="1111"/>
      <c r="C29" s="608">
        <v>4</v>
      </c>
      <c r="D29" s="608">
        <v>4</v>
      </c>
      <c r="E29" s="608">
        <v>3</v>
      </c>
      <c r="F29" s="609" t="s">
        <v>39</v>
      </c>
      <c r="G29" s="609" t="s">
        <v>39</v>
      </c>
      <c r="H29" s="608">
        <v>1</v>
      </c>
      <c r="I29" s="609" t="s">
        <v>39</v>
      </c>
      <c r="J29" s="608"/>
      <c r="K29" s="609" t="s">
        <v>39</v>
      </c>
      <c r="L29" s="609" t="s">
        <v>39</v>
      </c>
      <c r="M29" s="609" t="s">
        <v>39</v>
      </c>
      <c r="N29" s="609" t="s">
        <v>39</v>
      </c>
      <c r="O29" s="609" t="s">
        <v>39</v>
      </c>
      <c r="P29" s="609" t="s">
        <v>39</v>
      </c>
      <c r="Q29" s="609" t="s">
        <v>39</v>
      </c>
    </row>
    <row r="30" spans="1:17" ht="18.75" customHeight="1">
      <c r="A30" s="1112" t="s">
        <v>76</v>
      </c>
      <c r="B30" s="1112"/>
      <c r="C30" s="604">
        <v>8</v>
      </c>
      <c r="D30" s="604">
        <v>2</v>
      </c>
      <c r="E30" s="604">
        <v>2</v>
      </c>
      <c r="F30" s="605" t="s">
        <v>39</v>
      </c>
      <c r="G30" s="605" t="s">
        <v>39</v>
      </c>
      <c r="H30" s="605" t="s">
        <v>39</v>
      </c>
      <c r="I30" s="605" t="s">
        <v>39</v>
      </c>
      <c r="J30" s="604"/>
      <c r="K30" s="605" t="s">
        <v>39</v>
      </c>
      <c r="L30" s="605" t="s">
        <v>39</v>
      </c>
      <c r="M30" s="605" t="s">
        <v>39</v>
      </c>
      <c r="N30" s="605" t="s">
        <v>39</v>
      </c>
      <c r="O30" s="604">
        <v>6</v>
      </c>
      <c r="P30" s="605" t="s">
        <v>39</v>
      </c>
      <c r="Q30" s="604">
        <v>6</v>
      </c>
    </row>
    <row r="31" spans="1:17" s="600" customFormat="1" ht="15.75" customHeight="1">
      <c r="A31" s="1111" t="s">
        <v>75</v>
      </c>
      <c r="B31" s="1111"/>
      <c r="C31" s="608">
        <v>8</v>
      </c>
      <c r="D31" s="608">
        <v>4</v>
      </c>
      <c r="E31" s="608">
        <v>1</v>
      </c>
      <c r="F31" s="609" t="s">
        <v>39</v>
      </c>
      <c r="G31" s="608">
        <v>1</v>
      </c>
      <c r="H31" s="609" t="s">
        <v>39</v>
      </c>
      <c r="I31" s="608">
        <v>1</v>
      </c>
      <c r="J31" s="608"/>
      <c r="K31" s="609" t="s">
        <v>39</v>
      </c>
      <c r="L31" s="609" t="s">
        <v>39</v>
      </c>
      <c r="M31" s="609" t="s">
        <v>39</v>
      </c>
      <c r="N31" s="608">
        <v>1</v>
      </c>
      <c r="O31" s="608">
        <v>4</v>
      </c>
      <c r="P31" s="609" t="s">
        <v>39</v>
      </c>
      <c r="Q31" s="608">
        <v>4</v>
      </c>
    </row>
    <row r="32" spans="1:17" ht="15.75" customHeight="1">
      <c r="A32" s="1113" t="s">
        <v>38</v>
      </c>
      <c r="B32" s="1113"/>
      <c r="C32" s="604">
        <v>2</v>
      </c>
      <c r="D32" s="604">
        <v>2</v>
      </c>
      <c r="E32" s="604">
        <v>2</v>
      </c>
      <c r="F32" s="605" t="s">
        <v>39</v>
      </c>
      <c r="G32" s="605" t="s">
        <v>39</v>
      </c>
      <c r="H32" s="605" t="s">
        <v>39</v>
      </c>
      <c r="I32" s="605" t="s">
        <v>39</v>
      </c>
      <c r="J32" s="604"/>
      <c r="K32" s="605" t="s">
        <v>39</v>
      </c>
      <c r="L32" s="605" t="s">
        <v>39</v>
      </c>
      <c r="M32" s="605" t="s">
        <v>39</v>
      </c>
      <c r="N32" s="605" t="s">
        <v>39</v>
      </c>
      <c r="O32" s="605" t="s">
        <v>39</v>
      </c>
      <c r="P32" s="605" t="s">
        <v>39</v>
      </c>
      <c r="Q32" s="605" t="s">
        <v>39</v>
      </c>
    </row>
    <row r="33" spans="1:17" ht="9.75" customHeight="1">
      <c r="A33" s="1115" t="s">
        <v>82</v>
      </c>
      <c r="B33" s="1115"/>
      <c r="C33" s="608">
        <v>2</v>
      </c>
      <c r="D33" s="608">
        <v>2</v>
      </c>
      <c r="E33" s="608">
        <v>2</v>
      </c>
      <c r="F33" s="609" t="s">
        <v>39</v>
      </c>
      <c r="G33" s="609" t="s">
        <v>39</v>
      </c>
      <c r="H33" s="609" t="s">
        <v>39</v>
      </c>
      <c r="I33" s="609" t="s">
        <v>39</v>
      </c>
      <c r="J33" s="608"/>
      <c r="K33" s="609" t="s">
        <v>39</v>
      </c>
      <c r="L33" s="609" t="s">
        <v>39</v>
      </c>
      <c r="M33" s="609" t="s">
        <v>39</v>
      </c>
      <c r="N33" s="609" t="s">
        <v>39</v>
      </c>
      <c r="O33" s="609" t="s">
        <v>39</v>
      </c>
      <c r="P33" s="609" t="s">
        <v>39</v>
      </c>
      <c r="Q33" s="609" t="s">
        <v>39</v>
      </c>
    </row>
    <row r="34" spans="1:17" ht="9.75" customHeight="1">
      <c r="A34" s="619"/>
      <c r="B34" s="619"/>
      <c r="C34" s="620"/>
      <c r="D34" s="620"/>
      <c r="E34" s="620"/>
      <c r="F34" s="621"/>
      <c r="G34" s="621"/>
      <c r="H34" s="621"/>
      <c r="I34" s="621"/>
      <c r="J34" s="621"/>
      <c r="K34" s="621"/>
      <c r="L34" s="621"/>
      <c r="M34" s="621"/>
      <c r="N34" s="621"/>
      <c r="O34" s="621"/>
      <c r="P34" s="621"/>
      <c r="Q34" s="621"/>
    </row>
    <row r="35" spans="1:17" ht="73.5" customHeight="1">
      <c r="A35" s="1095" t="s">
        <v>651</v>
      </c>
      <c r="B35" s="1096"/>
      <c r="C35" s="1096"/>
      <c r="D35" s="1096"/>
      <c r="E35" s="1096"/>
      <c r="F35" s="1096"/>
      <c r="G35" s="1096"/>
      <c r="H35" s="1096"/>
      <c r="I35" s="1096"/>
      <c r="J35" s="1096"/>
      <c r="K35" s="1096"/>
      <c r="L35" s="1096"/>
      <c r="M35" s="1096"/>
      <c r="N35" s="1096"/>
      <c r="O35" s="1096"/>
      <c r="P35" s="1096"/>
      <c r="Q35" s="1096"/>
    </row>
  </sheetData>
  <mergeCells count="37">
    <mergeCell ref="A1:Q1"/>
    <mergeCell ref="O3:O4"/>
    <mergeCell ref="A35:Q35"/>
    <mergeCell ref="A5:B5"/>
    <mergeCell ref="P3:Q3"/>
    <mergeCell ref="A6:B6"/>
    <mergeCell ref="A7:B7"/>
    <mergeCell ref="A8:B8"/>
    <mergeCell ref="A9:B9"/>
    <mergeCell ref="A10:B10"/>
    <mergeCell ref="A19:B19"/>
    <mergeCell ref="A20:B20"/>
    <mergeCell ref="A3:B4"/>
    <mergeCell ref="C3:C4"/>
    <mergeCell ref="D3:D4"/>
    <mergeCell ref="E3:N3"/>
    <mergeCell ref="A33:B33"/>
    <mergeCell ref="A23:B23"/>
    <mergeCell ref="A24:B24"/>
    <mergeCell ref="A25:B25"/>
    <mergeCell ref="A26:B26"/>
    <mergeCell ref="A29:B29"/>
    <mergeCell ref="A30:B30"/>
    <mergeCell ref="A27:B27"/>
    <mergeCell ref="A28:B28"/>
    <mergeCell ref="A11:B11"/>
    <mergeCell ref="A12:B12"/>
    <mergeCell ref="A31:B31"/>
    <mergeCell ref="A32:B32"/>
    <mergeCell ref="A13:B13"/>
    <mergeCell ref="A14:B14"/>
    <mergeCell ref="A15:B15"/>
    <mergeCell ref="A16:B16"/>
    <mergeCell ref="A17:B17"/>
    <mergeCell ref="A18:B18"/>
    <mergeCell ref="A21:B21"/>
    <mergeCell ref="A22:B22"/>
  </mergeCells>
  <hyperlinks>
    <hyperlink ref="R1" location="INDICE!A32" display="INDICE"/>
  </hyperlinks>
  <printOptions horizontalCentered="1"/>
  <pageMargins left="0.51181102362204722" right="0.51181102362204722" top="1.1023622047244095" bottom="0.51181102362204722" header="0.11811023622047245" footer="0.23622047244094491"/>
  <pageSetup paperSize="9" scale="68" firstPageNumber="41" orientation="landscape" useFirstPageNumber="1" r:id="rId1"/>
  <headerFooter scaleWithDoc="0">
    <oddHeader>&amp;C&amp;G</oddHeader>
    <oddFooter>&amp;C&amp;12 41</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showGridLines="0" zoomScale="90" zoomScaleNormal="90" zoomScalePageLayoutView="90" workbookViewId="0">
      <selection activeCell="Q1" sqref="Q1"/>
    </sheetView>
  </sheetViews>
  <sheetFormatPr baseColWidth="10" defaultColWidth="9.140625" defaultRowHeight="12.75"/>
  <cols>
    <col min="1" max="1" width="11" style="1029" customWidth="1"/>
    <col min="2" max="2" width="19.28515625" style="1029" customWidth="1"/>
    <col min="3" max="3" width="14.28515625" style="1029" customWidth="1"/>
    <col min="4" max="4" width="5.42578125" style="1029" bestFit="1" customWidth="1"/>
    <col min="5" max="5" width="11" style="1029" bestFit="1" customWidth="1"/>
    <col min="6" max="6" width="11.85546875" style="1029" bestFit="1" customWidth="1"/>
    <col min="7" max="7" width="13.140625" style="1029" bestFit="1" customWidth="1"/>
    <col min="8" max="8" width="11" style="1029" bestFit="1" customWidth="1"/>
    <col min="9" max="9" width="11.140625" style="1029" bestFit="1" customWidth="1"/>
    <col min="10" max="10" width="18.5703125" style="1029" bestFit="1" customWidth="1"/>
    <col min="11" max="11" width="11.85546875" style="1029" customWidth="1"/>
    <col min="12" max="14" width="11.5703125" style="1029" customWidth="1"/>
    <col min="15" max="15" width="10" style="1029" bestFit="1" customWidth="1"/>
    <col min="16" max="16" width="12.42578125" style="1029" customWidth="1"/>
    <col min="17" max="17" width="11.5703125" style="1029" customWidth="1"/>
    <col min="18" max="18" width="10.28515625" style="1029" bestFit="1" customWidth="1"/>
    <col min="19" max="19" width="14.140625" style="1029" customWidth="1"/>
    <col min="20" max="20" width="5" style="1029" bestFit="1" customWidth="1"/>
    <col min="21" max="21" width="10.140625" style="1029" bestFit="1" customWidth="1"/>
    <col min="22" max="22" width="10.5703125" style="1029" bestFit="1" customWidth="1"/>
    <col min="23" max="16384" width="9.140625" style="1023"/>
  </cols>
  <sheetData>
    <row r="1" spans="1:23" ht="66" customHeight="1">
      <c r="A1" s="1121" t="s">
        <v>1537</v>
      </c>
      <c r="B1" s="1121"/>
      <c r="C1" s="1121"/>
      <c r="D1" s="1121"/>
      <c r="E1" s="1121"/>
      <c r="F1" s="1121"/>
      <c r="G1" s="1121"/>
      <c r="H1" s="1121"/>
      <c r="I1" s="1121"/>
      <c r="J1" s="1121"/>
      <c r="K1" s="1121"/>
      <c r="L1" s="1121"/>
      <c r="M1" s="1121"/>
      <c r="N1" s="1121"/>
      <c r="O1" s="1121"/>
      <c r="P1" s="1121"/>
      <c r="Q1" s="1121"/>
      <c r="R1" s="1121"/>
      <c r="S1" s="1121"/>
      <c r="T1" s="1121"/>
      <c r="U1" s="1121"/>
      <c r="V1" s="1121"/>
      <c r="W1" s="264" t="s">
        <v>577</v>
      </c>
    </row>
    <row r="2" spans="1:23" ht="15.95" customHeight="1">
      <c r="A2" s="1122" t="s">
        <v>81</v>
      </c>
      <c r="B2" s="1123"/>
      <c r="C2" s="1122" t="s">
        <v>740</v>
      </c>
      <c r="D2" s="1122" t="s">
        <v>66</v>
      </c>
      <c r="E2" s="1122" t="s">
        <v>94</v>
      </c>
      <c r="F2" s="1123"/>
      <c r="G2" s="1123"/>
      <c r="H2" s="1123"/>
      <c r="I2" s="1123"/>
      <c r="J2" s="1123"/>
      <c r="K2" s="1123"/>
      <c r="L2" s="1123"/>
      <c r="M2" s="1123"/>
      <c r="N2" s="1123"/>
      <c r="O2" s="1123"/>
      <c r="P2" s="1123"/>
      <c r="Q2" s="1123"/>
      <c r="R2" s="1123"/>
      <c r="S2" s="1123"/>
      <c r="T2" s="1122" t="s">
        <v>66</v>
      </c>
      <c r="U2" s="1122" t="s">
        <v>93</v>
      </c>
      <c r="V2" s="1123"/>
    </row>
    <row r="3" spans="1:23" ht="55.5" customHeight="1">
      <c r="A3" s="1124"/>
      <c r="B3" s="1124"/>
      <c r="C3" s="1124"/>
      <c r="D3" s="1124"/>
      <c r="E3" s="1024" t="s">
        <v>92</v>
      </c>
      <c r="F3" s="1024" t="s">
        <v>101</v>
      </c>
      <c r="G3" s="1024" t="s">
        <v>90</v>
      </c>
      <c r="H3" s="1024" t="s">
        <v>100</v>
      </c>
      <c r="I3" s="1024" t="s">
        <v>768</v>
      </c>
      <c r="J3" s="1024" t="s">
        <v>1003</v>
      </c>
      <c r="K3" s="1024" t="s">
        <v>1004</v>
      </c>
      <c r="L3" s="1024" t="s">
        <v>99</v>
      </c>
      <c r="M3" s="1024" t="s">
        <v>769</v>
      </c>
      <c r="N3" s="1024" t="s">
        <v>770</v>
      </c>
      <c r="O3" s="1024" t="s">
        <v>89</v>
      </c>
      <c r="P3" s="1024" t="s">
        <v>771</v>
      </c>
      <c r="Q3" s="1024" t="s">
        <v>88</v>
      </c>
      <c r="R3" s="1024" t="s">
        <v>98</v>
      </c>
      <c r="S3" s="1024" t="s">
        <v>578</v>
      </c>
      <c r="T3" s="1124"/>
      <c r="U3" s="1024" t="s">
        <v>97</v>
      </c>
      <c r="V3" s="1024" t="s">
        <v>96</v>
      </c>
    </row>
    <row r="4" spans="1:23" s="1025" customFormat="1" ht="21.75" customHeight="1">
      <c r="A4" s="1125" t="s">
        <v>79</v>
      </c>
      <c r="B4" s="1125"/>
      <c r="C4" s="608">
        <v>3458</v>
      </c>
      <c r="D4" s="608">
        <v>3269</v>
      </c>
      <c r="E4" s="608">
        <v>1991</v>
      </c>
      <c r="F4" s="608">
        <v>30</v>
      </c>
      <c r="G4" s="608">
        <v>53</v>
      </c>
      <c r="H4" s="608">
        <v>91</v>
      </c>
      <c r="I4" s="608">
        <v>20</v>
      </c>
      <c r="J4" s="608">
        <v>53</v>
      </c>
      <c r="K4" s="608">
        <v>246</v>
      </c>
      <c r="L4" s="608">
        <v>658</v>
      </c>
      <c r="M4" s="608">
        <v>15</v>
      </c>
      <c r="N4" s="608">
        <v>19</v>
      </c>
      <c r="O4" s="608">
        <v>67</v>
      </c>
      <c r="P4" s="608">
        <v>18</v>
      </c>
      <c r="Q4" s="608">
        <v>1</v>
      </c>
      <c r="R4" s="608">
        <v>2</v>
      </c>
      <c r="S4" s="608">
        <v>5</v>
      </c>
      <c r="T4" s="608">
        <v>189</v>
      </c>
      <c r="U4" s="608">
        <v>127</v>
      </c>
      <c r="V4" s="608">
        <v>62</v>
      </c>
    </row>
    <row r="5" spans="1:23" ht="21" customHeight="1">
      <c r="A5" s="1126" t="s">
        <v>12</v>
      </c>
      <c r="B5" s="1126"/>
      <c r="C5" s="604">
        <v>1803</v>
      </c>
      <c r="D5" s="604">
        <v>1722</v>
      </c>
      <c r="E5" s="604">
        <v>956</v>
      </c>
      <c r="F5" s="604">
        <v>20</v>
      </c>
      <c r="G5" s="604">
        <v>26</v>
      </c>
      <c r="H5" s="604">
        <v>80</v>
      </c>
      <c r="I5" s="604">
        <v>12</v>
      </c>
      <c r="J5" s="604">
        <v>33</v>
      </c>
      <c r="K5" s="604">
        <v>211</v>
      </c>
      <c r="L5" s="604">
        <v>341</v>
      </c>
      <c r="M5" s="604">
        <v>4</v>
      </c>
      <c r="N5" s="604">
        <v>14</v>
      </c>
      <c r="O5" s="604">
        <v>13</v>
      </c>
      <c r="P5" s="604">
        <v>10</v>
      </c>
      <c r="Q5" s="605" t="s">
        <v>39</v>
      </c>
      <c r="R5" s="604">
        <v>1</v>
      </c>
      <c r="S5" s="604">
        <v>1</v>
      </c>
      <c r="T5" s="604">
        <v>81</v>
      </c>
      <c r="U5" s="604">
        <v>41</v>
      </c>
      <c r="V5" s="604">
        <v>40</v>
      </c>
    </row>
    <row r="6" spans="1:23" ht="21" customHeight="1">
      <c r="A6" s="1127" t="s">
        <v>13</v>
      </c>
      <c r="B6" s="1127"/>
      <c r="C6" s="608">
        <v>243</v>
      </c>
      <c r="D6" s="608">
        <v>233</v>
      </c>
      <c r="E6" s="608">
        <v>116</v>
      </c>
      <c r="F6" s="608">
        <v>2</v>
      </c>
      <c r="G6" s="608">
        <v>2</v>
      </c>
      <c r="H6" s="608">
        <v>21</v>
      </c>
      <c r="I6" s="609" t="s">
        <v>39</v>
      </c>
      <c r="J6" s="608">
        <v>1</v>
      </c>
      <c r="K6" s="608">
        <v>39</v>
      </c>
      <c r="L6" s="608">
        <v>48</v>
      </c>
      <c r="M6" s="608">
        <v>1</v>
      </c>
      <c r="N6" s="609" t="s">
        <v>39</v>
      </c>
      <c r="O6" s="608">
        <v>2</v>
      </c>
      <c r="P6" s="608">
        <v>1</v>
      </c>
      <c r="Q6" s="609" t="s">
        <v>39</v>
      </c>
      <c r="R6" s="609" t="s">
        <v>39</v>
      </c>
      <c r="S6" s="609" t="s">
        <v>39</v>
      </c>
      <c r="T6" s="608">
        <v>10</v>
      </c>
      <c r="U6" s="608">
        <v>6</v>
      </c>
      <c r="V6" s="608">
        <v>4</v>
      </c>
    </row>
    <row r="7" spans="1:23" ht="21" customHeight="1">
      <c r="A7" s="1120" t="s">
        <v>14</v>
      </c>
      <c r="B7" s="1120"/>
      <c r="C7" s="604">
        <v>81</v>
      </c>
      <c r="D7" s="604">
        <v>80</v>
      </c>
      <c r="E7" s="604">
        <v>53</v>
      </c>
      <c r="F7" s="604">
        <v>1</v>
      </c>
      <c r="G7" s="605" t="s">
        <v>39</v>
      </c>
      <c r="H7" s="605" t="s">
        <v>39</v>
      </c>
      <c r="I7" s="605" t="s">
        <v>39</v>
      </c>
      <c r="J7" s="604">
        <v>1</v>
      </c>
      <c r="K7" s="604">
        <v>1</v>
      </c>
      <c r="L7" s="604">
        <v>20</v>
      </c>
      <c r="M7" s="605" t="s">
        <v>39</v>
      </c>
      <c r="N7" s="604">
        <v>1</v>
      </c>
      <c r="O7" s="604">
        <v>1</v>
      </c>
      <c r="P7" s="604">
        <v>1</v>
      </c>
      <c r="Q7" s="605" t="s">
        <v>39</v>
      </c>
      <c r="R7" s="605" t="s">
        <v>39</v>
      </c>
      <c r="S7" s="604">
        <v>1</v>
      </c>
      <c r="T7" s="604">
        <v>1</v>
      </c>
      <c r="U7" s="604">
        <v>1</v>
      </c>
      <c r="V7" s="604" t="s">
        <v>39</v>
      </c>
    </row>
    <row r="8" spans="1:23" ht="21" customHeight="1">
      <c r="A8" s="1127" t="s">
        <v>15</v>
      </c>
      <c r="B8" s="1127"/>
      <c r="C8" s="608">
        <v>106</v>
      </c>
      <c r="D8" s="608">
        <v>105</v>
      </c>
      <c r="E8" s="608">
        <v>68</v>
      </c>
      <c r="F8" s="608">
        <v>3</v>
      </c>
      <c r="G8" s="609" t="s">
        <v>39</v>
      </c>
      <c r="H8" s="608">
        <v>3</v>
      </c>
      <c r="I8" s="609" t="s">
        <v>39</v>
      </c>
      <c r="J8" s="608">
        <v>2</v>
      </c>
      <c r="K8" s="608">
        <v>1</v>
      </c>
      <c r="L8" s="608">
        <v>28</v>
      </c>
      <c r="M8" s="609" t="s">
        <v>39</v>
      </c>
      <c r="N8" s="609" t="s">
        <v>39</v>
      </c>
      <c r="O8" s="609" t="s">
        <v>39</v>
      </c>
      <c r="P8" s="609" t="s">
        <v>39</v>
      </c>
      <c r="Q8" s="609" t="s">
        <v>39</v>
      </c>
      <c r="R8" s="609" t="s">
        <v>39</v>
      </c>
      <c r="S8" s="609" t="s">
        <v>39</v>
      </c>
      <c r="T8" s="608">
        <v>1</v>
      </c>
      <c r="U8" s="609">
        <v>1</v>
      </c>
      <c r="V8" s="608" t="s">
        <v>39</v>
      </c>
    </row>
    <row r="9" spans="1:23" ht="21" customHeight="1">
      <c r="A9" s="1120" t="s">
        <v>16</v>
      </c>
      <c r="B9" s="1120"/>
      <c r="C9" s="604">
        <v>88</v>
      </c>
      <c r="D9" s="604">
        <v>85</v>
      </c>
      <c r="E9" s="604">
        <v>58</v>
      </c>
      <c r="F9" s="604">
        <v>1</v>
      </c>
      <c r="G9" s="604">
        <v>1</v>
      </c>
      <c r="H9" s="604">
        <v>5</v>
      </c>
      <c r="I9" s="605" t="s">
        <v>39</v>
      </c>
      <c r="J9" s="604">
        <v>3</v>
      </c>
      <c r="K9" s="605" t="s">
        <v>39</v>
      </c>
      <c r="L9" s="604">
        <v>17</v>
      </c>
      <c r="M9" s="605" t="s">
        <v>39</v>
      </c>
      <c r="N9" s="605" t="s">
        <v>39</v>
      </c>
      <c r="O9" s="605" t="s">
        <v>39</v>
      </c>
      <c r="P9" s="605" t="s">
        <v>39</v>
      </c>
      <c r="Q9" s="605" t="s">
        <v>39</v>
      </c>
      <c r="R9" s="605" t="s">
        <v>39</v>
      </c>
      <c r="S9" s="605" t="s">
        <v>39</v>
      </c>
      <c r="T9" s="604">
        <v>3</v>
      </c>
      <c r="U9" s="604">
        <v>2</v>
      </c>
      <c r="V9" s="604">
        <v>1</v>
      </c>
    </row>
    <row r="10" spans="1:23" ht="21" customHeight="1">
      <c r="A10" s="1127" t="s">
        <v>17</v>
      </c>
      <c r="B10" s="1127"/>
      <c r="C10" s="608">
        <v>120</v>
      </c>
      <c r="D10" s="608">
        <v>118</v>
      </c>
      <c r="E10" s="608">
        <v>66</v>
      </c>
      <c r="F10" s="608">
        <v>2</v>
      </c>
      <c r="G10" s="608">
        <v>2</v>
      </c>
      <c r="H10" s="608">
        <v>2</v>
      </c>
      <c r="I10" s="608">
        <v>1</v>
      </c>
      <c r="J10" s="609" t="s">
        <v>39</v>
      </c>
      <c r="K10" s="608">
        <v>5</v>
      </c>
      <c r="L10" s="608">
        <v>39</v>
      </c>
      <c r="M10" s="609" t="s">
        <v>39</v>
      </c>
      <c r="N10" s="609" t="s">
        <v>39</v>
      </c>
      <c r="O10" s="608">
        <v>1</v>
      </c>
      <c r="P10" s="609" t="s">
        <v>39</v>
      </c>
      <c r="Q10" s="609" t="s">
        <v>39</v>
      </c>
      <c r="R10" s="609" t="s">
        <v>39</v>
      </c>
      <c r="S10" s="609" t="s">
        <v>39</v>
      </c>
      <c r="T10" s="608">
        <v>2</v>
      </c>
      <c r="U10" s="608">
        <v>2</v>
      </c>
      <c r="V10" s="608" t="s">
        <v>39</v>
      </c>
    </row>
    <row r="11" spans="1:23" ht="21" customHeight="1">
      <c r="A11" s="1120" t="s">
        <v>18</v>
      </c>
      <c r="B11" s="1120"/>
      <c r="C11" s="604">
        <v>164</v>
      </c>
      <c r="D11" s="604">
        <v>162</v>
      </c>
      <c r="E11" s="604">
        <v>97</v>
      </c>
      <c r="F11" s="605" t="s">
        <v>39</v>
      </c>
      <c r="G11" s="605" t="s">
        <v>39</v>
      </c>
      <c r="H11" s="604">
        <v>6</v>
      </c>
      <c r="I11" s="605" t="s">
        <v>39</v>
      </c>
      <c r="J11" s="604">
        <v>2</v>
      </c>
      <c r="K11" s="604">
        <v>9</v>
      </c>
      <c r="L11" s="604">
        <v>46</v>
      </c>
      <c r="M11" s="605" t="s">
        <v>39</v>
      </c>
      <c r="N11" s="605" t="s">
        <v>39</v>
      </c>
      <c r="O11" s="605" t="s">
        <v>39</v>
      </c>
      <c r="P11" s="604">
        <v>1</v>
      </c>
      <c r="Q11" s="605" t="s">
        <v>39</v>
      </c>
      <c r="R11" s="604">
        <v>1</v>
      </c>
      <c r="S11" s="605" t="s">
        <v>39</v>
      </c>
      <c r="T11" s="604">
        <v>2</v>
      </c>
      <c r="U11" s="604">
        <v>2</v>
      </c>
      <c r="V11" s="604" t="s">
        <v>39</v>
      </c>
    </row>
    <row r="12" spans="1:23" ht="21" customHeight="1">
      <c r="A12" s="1127" t="s">
        <v>19</v>
      </c>
      <c r="B12" s="1127"/>
      <c r="C12" s="608">
        <v>110</v>
      </c>
      <c r="D12" s="608">
        <v>108</v>
      </c>
      <c r="E12" s="608">
        <v>63</v>
      </c>
      <c r="F12" s="608">
        <v>1</v>
      </c>
      <c r="G12" s="608">
        <v>1</v>
      </c>
      <c r="H12" s="608">
        <v>4</v>
      </c>
      <c r="I12" s="608">
        <v>2</v>
      </c>
      <c r="J12" s="608">
        <v>3</v>
      </c>
      <c r="K12" s="608">
        <v>6</v>
      </c>
      <c r="L12" s="608">
        <v>28</v>
      </c>
      <c r="M12" s="609" t="s">
        <v>39</v>
      </c>
      <c r="N12" s="609" t="s">
        <v>39</v>
      </c>
      <c r="O12" s="609" t="s">
        <v>39</v>
      </c>
      <c r="P12" s="609" t="s">
        <v>39</v>
      </c>
      <c r="Q12" s="609" t="s">
        <v>39</v>
      </c>
      <c r="R12" s="609" t="s">
        <v>39</v>
      </c>
      <c r="S12" s="609" t="s">
        <v>39</v>
      </c>
      <c r="T12" s="608">
        <v>2</v>
      </c>
      <c r="U12" s="608">
        <v>2</v>
      </c>
      <c r="V12" s="608" t="s">
        <v>39</v>
      </c>
    </row>
    <row r="13" spans="1:23" ht="21" customHeight="1">
      <c r="A13" s="1120" t="s">
        <v>20</v>
      </c>
      <c r="B13" s="1120"/>
      <c r="C13" s="604">
        <v>226</v>
      </c>
      <c r="D13" s="604">
        <v>221</v>
      </c>
      <c r="E13" s="604">
        <v>131</v>
      </c>
      <c r="F13" s="604">
        <v>2</v>
      </c>
      <c r="G13" s="604">
        <v>6</v>
      </c>
      <c r="H13" s="604">
        <v>4</v>
      </c>
      <c r="I13" s="604">
        <v>1</v>
      </c>
      <c r="J13" s="604">
        <v>6</v>
      </c>
      <c r="K13" s="604">
        <v>12</v>
      </c>
      <c r="L13" s="604">
        <v>56</v>
      </c>
      <c r="M13" s="605" t="s">
        <v>39</v>
      </c>
      <c r="N13" s="604">
        <v>1</v>
      </c>
      <c r="O13" s="604">
        <v>1</v>
      </c>
      <c r="P13" s="604">
        <v>1</v>
      </c>
      <c r="Q13" s="605" t="s">
        <v>39</v>
      </c>
      <c r="R13" s="605" t="s">
        <v>39</v>
      </c>
      <c r="S13" s="605" t="s">
        <v>39</v>
      </c>
      <c r="T13" s="604">
        <v>5</v>
      </c>
      <c r="U13" s="604">
        <v>5</v>
      </c>
      <c r="V13" s="604" t="s">
        <v>39</v>
      </c>
    </row>
    <row r="14" spans="1:23" ht="21" customHeight="1">
      <c r="A14" s="1127" t="s">
        <v>21</v>
      </c>
      <c r="B14" s="1127"/>
      <c r="C14" s="608">
        <v>483</v>
      </c>
      <c r="D14" s="608">
        <v>436</v>
      </c>
      <c r="E14" s="608">
        <v>188</v>
      </c>
      <c r="F14" s="608">
        <v>6</v>
      </c>
      <c r="G14" s="608">
        <v>13</v>
      </c>
      <c r="H14" s="608">
        <v>32</v>
      </c>
      <c r="I14" s="608">
        <v>7</v>
      </c>
      <c r="J14" s="608">
        <v>12</v>
      </c>
      <c r="K14" s="608">
        <v>127</v>
      </c>
      <c r="L14" s="608">
        <v>26</v>
      </c>
      <c r="M14" s="608">
        <v>3</v>
      </c>
      <c r="N14" s="608">
        <v>10</v>
      </c>
      <c r="O14" s="608">
        <v>8</v>
      </c>
      <c r="P14" s="608">
        <v>4</v>
      </c>
      <c r="Q14" s="609" t="s">
        <v>39</v>
      </c>
      <c r="R14" s="609" t="s">
        <v>39</v>
      </c>
      <c r="S14" s="609" t="s">
        <v>39</v>
      </c>
      <c r="T14" s="608">
        <v>47</v>
      </c>
      <c r="U14" s="608">
        <v>13</v>
      </c>
      <c r="V14" s="608">
        <v>34</v>
      </c>
    </row>
    <row r="15" spans="1:23" ht="30.75" customHeight="1">
      <c r="A15" s="1120" t="s">
        <v>22</v>
      </c>
      <c r="B15" s="1120"/>
      <c r="C15" s="604">
        <v>117</v>
      </c>
      <c r="D15" s="604">
        <v>113</v>
      </c>
      <c r="E15" s="604">
        <v>82</v>
      </c>
      <c r="F15" s="604">
        <v>2</v>
      </c>
      <c r="G15" s="604">
        <v>1</v>
      </c>
      <c r="H15" s="604">
        <v>2</v>
      </c>
      <c r="I15" s="605">
        <v>1</v>
      </c>
      <c r="J15" s="604">
        <v>2</v>
      </c>
      <c r="K15" s="604">
        <v>7</v>
      </c>
      <c r="L15" s="604">
        <v>12</v>
      </c>
      <c r="M15" s="605" t="s">
        <v>39</v>
      </c>
      <c r="N15" s="604">
        <v>2</v>
      </c>
      <c r="O15" s="605" t="s">
        <v>39</v>
      </c>
      <c r="P15" s="604">
        <v>2</v>
      </c>
      <c r="Q15" s="605" t="s">
        <v>39</v>
      </c>
      <c r="R15" s="605" t="s">
        <v>39</v>
      </c>
      <c r="S15" s="605" t="s">
        <v>39</v>
      </c>
      <c r="T15" s="604">
        <v>4</v>
      </c>
      <c r="U15" s="604">
        <v>3</v>
      </c>
      <c r="V15" s="604">
        <v>1</v>
      </c>
    </row>
    <row r="16" spans="1:23" s="1025" customFormat="1" ht="16.5" customHeight="1">
      <c r="A16" s="1127" t="s">
        <v>23</v>
      </c>
      <c r="B16" s="1127"/>
      <c r="C16" s="608">
        <v>65</v>
      </c>
      <c r="D16" s="608">
        <v>61</v>
      </c>
      <c r="E16" s="608">
        <v>34</v>
      </c>
      <c r="F16" s="609" t="s">
        <v>39</v>
      </c>
      <c r="G16" s="609" t="s">
        <v>39</v>
      </c>
      <c r="H16" s="608">
        <v>1</v>
      </c>
      <c r="I16" s="609" t="s">
        <v>39</v>
      </c>
      <c r="J16" s="608">
        <v>1</v>
      </c>
      <c r="K16" s="608">
        <v>4</v>
      </c>
      <c r="L16" s="608">
        <v>21</v>
      </c>
      <c r="M16" s="609" t="s">
        <v>39</v>
      </c>
      <c r="N16" s="609" t="s">
        <v>39</v>
      </c>
      <c r="O16" s="609" t="s">
        <v>39</v>
      </c>
      <c r="P16" s="609" t="s">
        <v>39</v>
      </c>
      <c r="Q16" s="609" t="s">
        <v>39</v>
      </c>
      <c r="R16" s="609" t="s">
        <v>39</v>
      </c>
      <c r="S16" s="609" t="s">
        <v>39</v>
      </c>
      <c r="T16" s="608">
        <v>4</v>
      </c>
      <c r="U16" s="608">
        <v>4</v>
      </c>
      <c r="V16" s="608" t="s">
        <v>39</v>
      </c>
    </row>
    <row r="17" spans="1:22" ht="23.25" customHeight="1">
      <c r="A17" s="1126" t="s">
        <v>24</v>
      </c>
      <c r="B17" s="1126"/>
      <c r="C17" s="604">
        <v>1255</v>
      </c>
      <c r="D17" s="604">
        <v>1151</v>
      </c>
      <c r="E17" s="604">
        <v>720</v>
      </c>
      <c r="F17" s="604">
        <v>9</v>
      </c>
      <c r="G17" s="604">
        <v>17</v>
      </c>
      <c r="H17" s="604">
        <v>9</v>
      </c>
      <c r="I17" s="604">
        <v>7</v>
      </c>
      <c r="J17" s="604">
        <v>18</v>
      </c>
      <c r="K17" s="604">
        <v>33</v>
      </c>
      <c r="L17" s="604">
        <v>262</v>
      </c>
      <c r="M17" s="604">
        <v>5</v>
      </c>
      <c r="N17" s="604">
        <v>4</v>
      </c>
      <c r="O17" s="604">
        <v>53</v>
      </c>
      <c r="P17" s="604">
        <v>8</v>
      </c>
      <c r="Q17" s="604">
        <v>1</v>
      </c>
      <c r="R17" s="604">
        <v>1</v>
      </c>
      <c r="S17" s="604">
        <v>4</v>
      </c>
      <c r="T17" s="604">
        <v>104</v>
      </c>
      <c r="U17" s="604">
        <v>83</v>
      </c>
      <c r="V17" s="604">
        <v>21</v>
      </c>
    </row>
    <row r="18" spans="1:22" ht="23.25" customHeight="1">
      <c r="A18" s="1127" t="s">
        <v>25</v>
      </c>
      <c r="B18" s="1127"/>
      <c r="C18" s="608">
        <v>143</v>
      </c>
      <c r="D18" s="608">
        <v>139</v>
      </c>
      <c r="E18" s="608">
        <v>107</v>
      </c>
      <c r="F18" s="608">
        <v>1</v>
      </c>
      <c r="G18" s="608">
        <v>7</v>
      </c>
      <c r="H18" s="609" t="s">
        <v>39</v>
      </c>
      <c r="I18" s="609" t="s">
        <v>39</v>
      </c>
      <c r="J18" s="608">
        <v>5</v>
      </c>
      <c r="K18" s="609" t="s">
        <v>39</v>
      </c>
      <c r="L18" s="608">
        <v>16</v>
      </c>
      <c r="M18" s="609" t="s">
        <v>39</v>
      </c>
      <c r="N18" s="609" t="s">
        <v>39</v>
      </c>
      <c r="O18" s="608">
        <v>2</v>
      </c>
      <c r="P18" s="608">
        <v>1</v>
      </c>
      <c r="Q18" s="609" t="s">
        <v>39</v>
      </c>
      <c r="R18" s="609" t="s">
        <v>39</v>
      </c>
      <c r="S18" s="609" t="s">
        <v>39</v>
      </c>
      <c r="T18" s="608">
        <v>4</v>
      </c>
      <c r="U18" s="608">
        <v>3</v>
      </c>
      <c r="V18" s="608">
        <v>1</v>
      </c>
    </row>
    <row r="19" spans="1:22" ht="23.25" customHeight="1">
      <c r="A19" s="1120" t="s">
        <v>26</v>
      </c>
      <c r="B19" s="1120"/>
      <c r="C19" s="604">
        <v>158</v>
      </c>
      <c r="D19" s="604">
        <v>152</v>
      </c>
      <c r="E19" s="604">
        <v>101</v>
      </c>
      <c r="F19" s="604">
        <v>3</v>
      </c>
      <c r="G19" s="604">
        <v>3</v>
      </c>
      <c r="H19" s="605" t="s">
        <v>39</v>
      </c>
      <c r="I19" s="605" t="s">
        <v>39</v>
      </c>
      <c r="J19" s="604">
        <v>1</v>
      </c>
      <c r="K19" s="604">
        <v>6</v>
      </c>
      <c r="L19" s="604">
        <v>34</v>
      </c>
      <c r="M19" s="605" t="s">
        <v>39</v>
      </c>
      <c r="N19" s="604">
        <v>2</v>
      </c>
      <c r="O19" s="605" t="s">
        <v>39</v>
      </c>
      <c r="P19" s="604">
        <v>1</v>
      </c>
      <c r="Q19" s="605" t="s">
        <v>39</v>
      </c>
      <c r="R19" s="605" t="s">
        <v>39</v>
      </c>
      <c r="S19" s="604">
        <v>1</v>
      </c>
      <c r="T19" s="604">
        <v>6</v>
      </c>
      <c r="U19" s="604">
        <v>4</v>
      </c>
      <c r="V19" s="604">
        <v>2</v>
      </c>
    </row>
    <row r="20" spans="1:22" ht="23.25" customHeight="1">
      <c r="A20" s="1127" t="s">
        <v>27</v>
      </c>
      <c r="B20" s="1127"/>
      <c r="C20" s="608">
        <v>415</v>
      </c>
      <c r="D20" s="608">
        <v>348</v>
      </c>
      <c r="E20" s="608">
        <v>203</v>
      </c>
      <c r="F20" s="608">
        <v>2</v>
      </c>
      <c r="G20" s="608">
        <v>6</v>
      </c>
      <c r="H20" s="608">
        <v>9</v>
      </c>
      <c r="I20" s="608">
        <v>6</v>
      </c>
      <c r="J20" s="608">
        <v>5</v>
      </c>
      <c r="K20" s="608">
        <v>21</v>
      </c>
      <c r="L20" s="608">
        <v>41</v>
      </c>
      <c r="M20" s="608">
        <v>2</v>
      </c>
      <c r="N20" s="608">
        <v>2</v>
      </c>
      <c r="O20" s="608">
        <v>49</v>
      </c>
      <c r="P20" s="608">
        <v>1</v>
      </c>
      <c r="Q20" s="608">
        <v>1</v>
      </c>
      <c r="R20" s="609" t="s">
        <v>39</v>
      </c>
      <c r="S20" s="609" t="s">
        <v>39</v>
      </c>
      <c r="T20" s="608">
        <v>67</v>
      </c>
      <c r="U20" s="608">
        <v>55</v>
      </c>
      <c r="V20" s="608">
        <v>12</v>
      </c>
    </row>
    <row r="21" spans="1:22" ht="23.25" customHeight="1">
      <c r="A21" s="1120" t="s">
        <v>28</v>
      </c>
      <c r="B21" s="1120"/>
      <c r="C21" s="604">
        <v>131</v>
      </c>
      <c r="D21" s="604">
        <v>115</v>
      </c>
      <c r="E21" s="604">
        <v>86</v>
      </c>
      <c r="F21" s="604">
        <v>1</v>
      </c>
      <c r="G21" s="604">
        <v>1</v>
      </c>
      <c r="H21" s="605" t="s">
        <v>39</v>
      </c>
      <c r="I21" s="605" t="s">
        <v>39</v>
      </c>
      <c r="J21" s="604">
        <v>2</v>
      </c>
      <c r="K21" s="604">
        <v>2</v>
      </c>
      <c r="L21" s="604">
        <v>20</v>
      </c>
      <c r="M21" s="605" t="s">
        <v>39</v>
      </c>
      <c r="N21" s="605" t="s">
        <v>39</v>
      </c>
      <c r="O21" s="605" t="s">
        <v>39</v>
      </c>
      <c r="P21" s="604">
        <v>2</v>
      </c>
      <c r="Q21" s="605" t="s">
        <v>39</v>
      </c>
      <c r="R21" s="604">
        <v>1</v>
      </c>
      <c r="S21" s="605" t="s">
        <v>39</v>
      </c>
      <c r="T21" s="604">
        <v>16</v>
      </c>
      <c r="U21" s="604">
        <v>11</v>
      </c>
      <c r="V21" s="604">
        <v>5</v>
      </c>
    </row>
    <row r="22" spans="1:22" ht="23.25" customHeight="1">
      <c r="A22" s="1127" t="s">
        <v>29</v>
      </c>
      <c r="B22" s="1127"/>
      <c r="C22" s="608">
        <v>350</v>
      </c>
      <c r="D22" s="608">
        <v>341</v>
      </c>
      <c r="E22" s="608">
        <v>185</v>
      </c>
      <c r="F22" s="608">
        <v>2</v>
      </c>
      <c r="G22" s="609" t="s">
        <v>39</v>
      </c>
      <c r="H22" s="609" t="s">
        <v>39</v>
      </c>
      <c r="I22" s="609" t="s">
        <v>39</v>
      </c>
      <c r="J22" s="608">
        <v>5</v>
      </c>
      <c r="K22" s="608">
        <v>3</v>
      </c>
      <c r="L22" s="608">
        <v>135</v>
      </c>
      <c r="M22" s="608">
        <v>3</v>
      </c>
      <c r="N22" s="609" t="s">
        <v>39</v>
      </c>
      <c r="O22" s="608">
        <v>2</v>
      </c>
      <c r="P22" s="608">
        <v>3</v>
      </c>
      <c r="Q22" s="609" t="s">
        <v>39</v>
      </c>
      <c r="R22" s="609" t="s">
        <v>39</v>
      </c>
      <c r="S22" s="608">
        <v>3</v>
      </c>
      <c r="T22" s="608">
        <v>9</v>
      </c>
      <c r="U22" s="608">
        <v>8</v>
      </c>
      <c r="V22" s="608">
        <v>1</v>
      </c>
    </row>
    <row r="23" spans="1:22" ht="16.5" customHeight="1">
      <c r="A23" s="1120" t="s">
        <v>30</v>
      </c>
      <c r="B23" s="1120"/>
      <c r="C23" s="604">
        <v>58</v>
      </c>
      <c r="D23" s="604">
        <v>56</v>
      </c>
      <c r="E23" s="604">
        <v>38</v>
      </c>
      <c r="F23" s="605" t="s">
        <v>39</v>
      </c>
      <c r="G23" s="605" t="s">
        <v>39</v>
      </c>
      <c r="H23" s="605" t="s">
        <v>39</v>
      </c>
      <c r="I23" s="604">
        <v>1</v>
      </c>
      <c r="J23" s="605" t="s">
        <v>39</v>
      </c>
      <c r="K23" s="604">
        <v>1</v>
      </c>
      <c r="L23" s="604">
        <v>16</v>
      </c>
      <c r="M23" s="605" t="s">
        <v>39</v>
      </c>
      <c r="N23" s="605" t="s">
        <v>39</v>
      </c>
      <c r="O23" s="605" t="s">
        <v>39</v>
      </c>
      <c r="P23" s="605" t="s">
        <v>39</v>
      </c>
      <c r="Q23" s="605" t="s">
        <v>39</v>
      </c>
      <c r="R23" s="605" t="s">
        <v>39</v>
      </c>
      <c r="S23" s="605" t="s">
        <v>39</v>
      </c>
      <c r="T23" s="604">
        <v>2</v>
      </c>
      <c r="U23" s="604">
        <v>2</v>
      </c>
      <c r="V23" s="604" t="s">
        <v>39</v>
      </c>
    </row>
    <row r="24" spans="1:22" ht="22.5" customHeight="1">
      <c r="A24" s="1125" t="s">
        <v>31</v>
      </c>
      <c r="B24" s="1125"/>
      <c r="C24" s="608">
        <v>392</v>
      </c>
      <c r="D24" s="608">
        <v>388</v>
      </c>
      <c r="E24" s="608">
        <v>308</v>
      </c>
      <c r="F24" s="608">
        <v>1</v>
      </c>
      <c r="G24" s="608">
        <v>10</v>
      </c>
      <c r="H24" s="608">
        <v>2</v>
      </c>
      <c r="I24" s="608">
        <v>1</v>
      </c>
      <c r="J24" s="608">
        <v>2</v>
      </c>
      <c r="K24" s="608">
        <v>2</v>
      </c>
      <c r="L24" s="608">
        <v>54</v>
      </c>
      <c r="M24" s="608">
        <v>6</v>
      </c>
      <c r="N24" s="608">
        <v>1</v>
      </c>
      <c r="O24" s="608">
        <v>1</v>
      </c>
      <c r="P24" s="609" t="s">
        <v>39</v>
      </c>
      <c r="Q24" s="609" t="s">
        <v>39</v>
      </c>
      <c r="R24" s="609" t="s">
        <v>39</v>
      </c>
      <c r="S24" s="609" t="s">
        <v>39</v>
      </c>
      <c r="T24" s="608">
        <v>4</v>
      </c>
      <c r="U24" s="608">
        <v>3</v>
      </c>
      <c r="V24" s="608">
        <v>1</v>
      </c>
    </row>
    <row r="25" spans="1:22" ht="22.5" customHeight="1">
      <c r="A25" s="1120" t="s">
        <v>78</v>
      </c>
      <c r="B25" s="1120"/>
      <c r="C25" s="604">
        <v>109</v>
      </c>
      <c r="D25" s="604">
        <v>109</v>
      </c>
      <c r="E25" s="604">
        <v>86</v>
      </c>
      <c r="F25" s="605" t="s">
        <v>39</v>
      </c>
      <c r="G25" s="604">
        <v>4</v>
      </c>
      <c r="H25" s="604">
        <v>1</v>
      </c>
      <c r="I25" s="605" t="s">
        <v>39</v>
      </c>
      <c r="J25" s="604">
        <v>2</v>
      </c>
      <c r="K25" s="605" t="s">
        <v>39</v>
      </c>
      <c r="L25" s="604">
        <v>16</v>
      </c>
      <c r="M25" s="605" t="s">
        <v>39</v>
      </c>
      <c r="N25" s="605" t="s">
        <v>39</v>
      </c>
      <c r="O25" s="605" t="s">
        <v>39</v>
      </c>
      <c r="P25" s="605" t="s">
        <v>39</v>
      </c>
      <c r="Q25" s="605" t="s">
        <v>39</v>
      </c>
      <c r="R25" s="605" t="s">
        <v>39</v>
      </c>
      <c r="S25" s="605" t="s">
        <v>39</v>
      </c>
      <c r="T25" s="604" t="s">
        <v>39</v>
      </c>
      <c r="U25" s="605" t="s">
        <v>39</v>
      </c>
      <c r="V25" s="604" t="s">
        <v>39</v>
      </c>
    </row>
    <row r="26" spans="1:22" ht="22.5" customHeight="1">
      <c r="A26" s="1127" t="s">
        <v>84</v>
      </c>
      <c r="B26" s="1127"/>
      <c r="C26" s="608">
        <v>45</v>
      </c>
      <c r="D26" s="608">
        <v>45</v>
      </c>
      <c r="E26" s="608">
        <v>38</v>
      </c>
      <c r="F26" s="609" t="s">
        <v>39</v>
      </c>
      <c r="G26" s="609" t="s">
        <v>39</v>
      </c>
      <c r="H26" s="609" t="s">
        <v>39</v>
      </c>
      <c r="I26" s="609" t="s">
        <v>39</v>
      </c>
      <c r="J26" s="608" t="s">
        <v>39</v>
      </c>
      <c r="K26" s="608">
        <v>1</v>
      </c>
      <c r="L26" s="608">
        <v>6</v>
      </c>
      <c r="M26" s="609" t="s">
        <v>39</v>
      </c>
      <c r="N26" s="609" t="s">
        <v>39</v>
      </c>
      <c r="O26" s="609" t="s">
        <v>39</v>
      </c>
      <c r="P26" s="609" t="s">
        <v>39</v>
      </c>
      <c r="Q26" s="609" t="s">
        <v>39</v>
      </c>
      <c r="R26" s="609" t="s">
        <v>39</v>
      </c>
      <c r="S26" s="609" t="s">
        <v>39</v>
      </c>
      <c r="T26" s="608" t="s">
        <v>39</v>
      </c>
      <c r="U26" s="609" t="s">
        <v>39</v>
      </c>
      <c r="V26" s="608" t="s">
        <v>39</v>
      </c>
    </row>
    <row r="27" spans="1:22" ht="22.5" customHeight="1">
      <c r="A27" s="1120" t="s">
        <v>77</v>
      </c>
      <c r="B27" s="1120"/>
      <c r="C27" s="604">
        <v>56</v>
      </c>
      <c r="D27" s="604">
        <v>55</v>
      </c>
      <c r="E27" s="604">
        <v>43</v>
      </c>
      <c r="F27" s="604">
        <v>1</v>
      </c>
      <c r="G27" s="605" t="s">
        <v>39</v>
      </c>
      <c r="H27" s="605" t="s">
        <v>39</v>
      </c>
      <c r="I27" s="604">
        <v>1</v>
      </c>
      <c r="J27" s="605" t="s">
        <v>39</v>
      </c>
      <c r="K27" s="604">
        <v>1</v>
      </c>
      <c r="L27" s="604">
        <v>7</v>
      </c>
      <c r="M27" s="605" t="s">
        <v>39</v>
      </c>
      <c r="N27" s="604">
        <v>1</v>
      </c>
      <c r="O27" s="604">
        <v>1</v>
      </c>
      <c r="P27" s="605" t="s">
        <v>39</v>
      </c>
      <c r="Q27" s="605" t="s">
        <v>39</v>
      </c>
      <c r="R27" s="605" t="s">
        <v>39</v>
      </c>
      <c r="S27" s="605" t="s">
        <v>39</v>
      </c>
      <c r="T27" s="604">
        <v>1</v>
      </c>
      <c r="U27" s="604">
        <v>1</v>
      </c>
      <c r="V27" s="604" t="s">
        <v>39</v>
      </c>
    </row>
    <row r="28" spans="1:22" ht="22.5" customHeight="1">
      <c r="A28" s="1127" t="s">
        <v>83</v>
      </c>
      <c r="B28" s="1127"/>
      <c r="C28" s="608">
        <v>64</v>
      </c>
      <c r="D28" s="608">
        <v>64</v>
      </c>
      <c r="E28" s="608">
        <v>52</v>
      </c>
      <c r="F28" s="609" t="s">
        <v>39</v>
      </c>
      <c r="G28" s="608">
        <v>2</v>
      </c>
      <c r="H28" s="608">
        <v>1</v>
      </c>
      <c r="I28" s="609" t="s">
        <v>39</v>
      </c>
      <c r="J28" s="609" t="s">
        <v>39</v>
      </c>
      <c r="K28" s="609" t="s">
        <v>39</v>
      </c>
      <c r="L28" s="608">
        <v>9</v>
      </c>
      <c r="M28" s="609" t="s">
        <v>39</v>
      </c>
      <c r="N28" s="609" t="s">
        <v>39</v>
      </c>
      <c r="O28" s="609" t="s">
        <v>39</v>
      </c>
      <c r="P28" s="609" t="s">
        <v>39</v>
      </c>
      <c r="Q28" s="609" t="s">
        <v>39</v>
      </c>
      <c r="R28" s="609" t="s">
        <v>39</v>
      </c>
      <c r="S28" s="609" t="s">
        <v>39</v>
      </c>
      <c r="T28" s="609" t="s">
        <v>39</v>
      </c>
      <c r="U28" s="609" t="s">
        <v>39</v>
      </c>
      <c r="V28" s="609" t="s">
        <v>39</v>
      </c>
    </row>
    <row r="29" spans="1:22" ht="22.5" customHeight="1">
      <c r="A29" s="1120" t="s">
        <v>76</v>
      </c>
      <c r="B29" s="1120"/>
      <c r="C29" s="604">
        <v>63</v>
      </c>
      <c r="D29" s="604">
        <v>62</v>
      </c>
      <c r="E29" s="604">
        <v>43</v>
      </c>
      <c r="F29" s="605" t="s">
        <v>39</v>
      </c>
      <c r="G29" s="604">
        <v>4</v>
      </c>
      <c r="H29" s="605" t="s">
        <v>39</v>
      </c>
      <c r="I29" s="605" t="s">
        <v>39</v>
      </c>
      <c r="J29" s="605" t="s">
        <v>39</v>
      </c>
      <c r="K29" s="605" t="s">
        <v>39</v>
      </c>
      <c r="L29" s="604">
        <v>10</v>
      </c>
      <c r="M29" s="604">
        <v>5</v>
      </c>
      <c r="N29" s="605" t="s">
        <v>39</v>
      </c>
      <c r="O29" s="605" t="s">
        <v>39</v>
      </c>
      <c r="P29" s="605" t="s">
        <v>39</v>
      </c>
      <c r="Q29" s="605" t="s">
        <v>39</v>
      </c>
      <c r="R29" s="605" t="s">
        <v>39</v>
      </c>
      <c r="S29" s="605" t="s">
        <v>39</v>
      </c>
      <c r="T29" s="604">
        <v>1</v>
      </c>
      <c r="U29" s="604">
        <v>1</v>
      </c>
      <c r="V29" s="604" t="s">
        <v>39</v>
      </c>
    </row>
    <row r="30" spans="1:22" s="1025" customFormat="1" ht="16.5" customHeight="1">
      <c r="A30" s="1127" t="s">
        <v>75</v>
      </c>
      <c r="B30" s="1127"/>
      <c r="C30" s="608">
        <v>55</v>
      </c>
      <c r="D30" s="608">
        <v>53</v>
      </c>
      <c r="E30" s="608">
        <v>46</v>
      </c>
      <c r="F30" s="609" t="s">
        <v>39</v>
      </c>
      <c r="G30" s="609" t="s">
        <v>39</v>
      </c>
      <c r="H30" s="609" t="s">
        <v>39</v>
      </c>
      <c r="I30" s="609" t="s">
        <v>39</v>
      </c>
      <c r="J30" s="609" t="s">
        <v>39</v>
      </c>
      <c r="K30" s="609" t="s">
        <v>39</v>
      </c>
      <c r="L30" s="608">
        <v>6</v>
      </c>
      <c r="M30" s="608">
        <v>1</v>
      </c>
      <c r="N30" s="609" t="s">
        <v>39</v>
      </c>
      <c r="O30" s="609" t="s">
        <v>39</v>
      </c>
      <c r="P30" s="609" t="s">
        <v>39</v>
      </c>
      <c r="Q30" s="609" t="s">
        <v>39</v>
      </c>
      <c r="R30" s="609" t="s">
        <v>39</v>
      </c>
      <c r="S30" s="609" t="s">
        <v>39</v>
      </c>
      <c r="T30" s="608">
        <v>2</v>
      </c>
      <c r="U30" s="608">
        <v>1</v>
      </c>
      <c r="V30" s="608">
        <v>1</v>
      </c>
    </row>
    <row r="31" spans="1:22" ht="16.5" customHeight="1">
      <c r="A31" s="1126" t="s">
        <v>38</v>
      </c>
      <c r="B31" s="1126"/>
      <c r="C31" s="604">
        <v>8</v>
      </c>
      <c r="D31" s="604">
        <v>8</v>
      </c>
      <c r="E31" s="604">
        <v>7</v>
      </c>
      <c r="F31" s="605" t="s">
        <v>39</v>
      </c>
      <c r="G31" s="605" t="s">
        <v>39</v>
      </c>
      <c r="H31" s="605" t="s">
        <v>39</v>
      </c>
      <c r="I31" s="605" t="s">
        <v>39</v>
      </c>
      <c r="J31" s="605" t="s">
        <v>39</v>
      </c>
      <c r="K31" s="605" t="s">
        <v>39</v>
      </c>
      <c r="L31" s="604">
        <v>1</v>
      </c>
      <c r="M31" s="605" t="s">
        <v>39</v>
      </c>
      <c r="N31" s="605" t="s">
        <v>39</v>
      </c>
      <c r="O31" s="605" t="s">
        <v>39</v>
      </c>
      <c r="P31" s="605" t="s">
        <v>39</v>
      </c>
      <c r="Q31" s="605" t="s">
        <v>39</v>
      </c>
      <c r="R31" s="605" t="s">
        <v>39</v>
      </c>
      <c r="S31" s="605" t="s">
        <v>39</v>
      </c>
      <c r="T31" s="605" t="s">
        <v>39</v>
      </c>
      <c r="U31" s="605" t="s">
        <v>39</v>
      </c>
      <c r="V31" s="605" t="s">
        <v>39</v>
      </c>
    </row>
    <row r="32" spans="1:22" ht="21.75" customHeight="1">
      <c r="A32" s="1127" t="s">
        <v>82</v>
      </c>
      <c r="B32" s="1127"/>
      <c r="C32" s="608">
        <v>8</v>
      </c>
      <c r="D32" s="608">
        <v>8</v>
      </c>
      <c r="E32" s="608">
        <v>7</v>
      </c>
      <c r="F32" s="609" t="s">
        <v>39</v>
      </c>
      <c r="G32" s="609" t="s">
        <v>39</v>
      </c>
      <c r="H32" s="609" t="s">
        <v>39</v>
      </c>
      <c r="I32" s="609" t="s">
        <v>39</v>
      </c>
      <c r="J32" s="609" t="s">
        <v>39</v>
      </c>
      <c r="K32" s="609" t="s">
        <v>39</v>
      </c>
      <c r="L32" s="608">
        <v>1</v>
      </c>
      <c r="M32" s="609" t="s">
        <v>39</v>
      </c>
      <c r="N32" s="609" t="s">
        <v>39</v>
      </c>
      <c r="O32" s="609" t="s">
        <v>39</v>
      </c>
      <c r="P32" s="609" t="s">
        <v>39</v>
      </c>
      <c r="Q32" s="609" t="s">
        <v>39</v>
      </c>
      <c r="R32" s="609" t="s">
        <v>39</v>
      </c>
      <c r="S32" s="609" t="s">
        <v>39</v>
      </c>
      <c r="T32" s="609" t="s">
        <v>39</v>
      </c>
      <c r="U32" s="609" t="s">
        <v>39</v>
      </c>
      <c r="V32" s="609" t="s">
        <v>39</v>
      </c>
    </row>
    <row r="33" spans="1:22" ht="21.75" customHeight="1">
      <c r="A33" s="1026"/>
      <c r="B33" s="1026"/>
      <c r="C33" s="1027"/>
      <c r="D33" s="1027"/>
      <c r="E33" s="1027"/>
      <c r="F33" s="1028"/>
      <c r="G33" s="1028"/>
      <c r="H33" s="1028"/>
      <c r="I33" s="1028"/>
      <c r="J33" s="1028"/>
      <c r="K33" s="1028"/>
      <c r="L33" s="1028"/>
      <c r="M33" s="1028"/>
      <c r="N33" s="1028"/>
      <c r="O33" s="1028"/>
      <c r="P33" s="1028"/>
      <c r="Q33" s="1028"/>
      <c r="R33" s="1028"/>
      <c r="S33" s="1028"/>
      <c r="T33" s="1028"/>
      <c r="U33" s="1028"/>
      <c r="V33" s="1028"/>
    </row>
    <row r="34" spans="1:22" ht="66" customHeight="1">
      <c r="A34" s="1128" t="s">
        <v>652</v>
      </c>
      <c r="B34" s="1128"/>
      <c r="C34" s="1128"/>
      <c r="D34" s="1128"/>
      <c r="E34" s="1128"/>
      <c r="F34" s="1128"/>
      <c r="G34" s="1128"/>
      <c r="H34" s="1128"/>
      <c r="I34" s="1128"/>
      <c r="J34" s="1128"/>
      <c r="K34" s="1128"/>
      <c r="L34" s="1128"/>
      <c r="M34" s="1128"/>
      <c r="N34" s="1128"/>
      <c r="O34" s="1128"/>
      <c r="P34" s="1128"/>
      <c r="Q34" s="1128"/>
      <c r="R34" s="1128"/>
      <c r="S34" s="1128"/>
      <c r="T34" s="1128"/>
      <c r="U34" s="1128"/>
      <c r="V34" s="1128"/>
    </row>
  </sheetData>
  <mergeCells count="37">
    <mergeCell ref="A34:V34"/>
    <mergeCell ref="A22:B22"/>
    <mergeCell ref="A23:B23"/>
    <mergeCell ref="A24:B24"/>
    <mergeCell ref="A25:B25"/>
    <mergeCell ref="A26:B26"/>
    <mergeCell ref="A27:B27"/>
    <mergeCell ref="A28:B28"/>
    <mergeCell ref="A29:B29"/>
    <mergeCell ref="A30:B30"/>
    <mergeCell ref="A31:B31"/>
    <mergeCell ref="A32:B32"/>
    <mergeCell ref="A21:B21"/>
    <mergeCell ref="A10:B10"/>
    <mergeCell ref="A11:B11"/>
    <mergeCell ref="A12:B12"/>
    <mergeCell ref="A13:B13"/>
    <mergeCell ref="A14:B14"/>
    <mergeCell ref="A15:B15"/>
    <mergeCell ref="A16:B16"/>
    <mergeCell ref="A17:B17"/>
    <mergeCell ref="A18:B18"/>
    <mergeCell ref="A19:B19"/>
    <mergeCell ref="A20:B20"/>
    <mergeCell ref="A9:B9"/>
    <mergeCell ref="A1:V1"/>
    <mergeCell ref="A2:B3"/>
    <mergeCell ref="C2:C3"/>
    <mergeCell ref="D2:D3"/>
    <mergeCell ref="E2:S2"/>
    <mergeCell ref="T2:T3"/>
    <mergeCell ref="U2:V2"/>
    <mergeCell ref="A4:B4"/>
    <mergeCell ref="A5:B5"/>
    <mergeCell ref="A6:B6"/>
    <mergeCell ref="A7:B7"/>
    <mergeCell ref="A8:B8"/>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2" firstPageNumber="42" orientation="landscape" useFirstPageNumber="1" r:id="rId1"/>
  <headerFooter scaleWithDoc="0">
    <oddHeader>&amp;C&amp;G</oddHeader>
    <oddFooter>&amp;C&amp;12 &amp;P</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W292"/>
  <sheetViews>
    <sheetView showGridLines="0" topLeftCell="C1" zoomScale="90" zoomScaleNormal="90" zoomScalePageLayoutView="80" workbookViewId="0">
      <selection activeCell="W1" sqref="W1"/>
    </sheetView>
  </sheetViews>
  <sheetFormatPr baseColWidth="10" defaultColWidth="9.140625" defaultRowHeight="12.75"/>
  <cols>
    <col min="1" max="1" width="24" style="641" bestFit="1" customWidth="1"/>
    <col min="2" max="2" width="15.140625" style="642" customWidth="1"/>
    <col min="3" max="3" width="4.7109375" style="642" bestFit="1" customWidth="1"/>
    <col min="4" max="5" width="7.140625" style="642" bestFit="1" customWidth="1"/>
    <col min="6" max="6" width="10.7109375" style="642" bestFit="1" customWidth="1"/>
    <col min="7" max="7" width="10.85546875" style="642" bestFit="1" customWidth="1"/>
    <col min="8" max="8" width="11.7109375" style="642" bestFit="1" customWidth="1"/>
    <col min="9" max="9" width="6.7109375" style="642" bestFit="1" customWidth="1"/>
    <col min="10" max="10" width="11.5703125" style="642" customWidth="1"/>
    <col min="11" max="11" width="15.7109375" style="642" bestFit="1" customWidth="1"/>
    <col min="12" max="12" width="11.5703125" style="642" bestFit="1" customWidth="1"/>
    <col min="13" max="13" width="5.42578125" style="642" bestFit="1" customWidth="1"/>
    <col min="14" max="14" width="8.42578125" style="642" bestFit="1" customWidth="1"/>
    <col min="15" max="15" width="11.5703125" style="642" customWidth="1"/>
    <col min="16" max="16" width="8.42578125" style="642" bestFit="1" customWidth="1"/>
    <col min="17" max="17" width="9.85546875" style="642" bestFit="1" customWidth="1"/>
    <col min="18" max="18" width="9.7109375" style="642" bestFit="1" customWidth="1"/>
    <col min="19" max="19" width="12.7109375" style="622" customWidth="1"/>
    <col min="20" max="20" width="15" style="622" customWidth="1"/>
    <col min="21" max="21" width="12.5703125" style="622" customWidth="1"/>
    <col min="22" max="22" width="7.140625" style="622" bestFit="1" customWidth="1"/>
    <col min="23" max="16384" width="9.140625" style="622"/>
  </cols>
  <sheetData>
    <row r="1" spans="1:23" ht="54" customHeight="1">
      <c r="A1" s="1129" t="s">
        <v>1463</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s="625" customFormat="1" ht="3.75" customHeight="1">
      <c r="A2" s="623"/>
      <c r="B2" s="623"/>
      <c r="C2" s="623"/>
      <c r="D2" s="623"/>
      <c r="E2" s="623"/>
      <c r="F2" s="623"/>
      <c r="G2" s="623"/>
      <c r="H2" s="623"/>
      <c r="I2" s="623"/>
      <c r="J2" s="623"/>
      <c r="K2" s="623"/>
      <c r="L2" s="623"/>
      <c r="M2" s="623"/>
      <c r="N2" s="623"/>
      <c r="O2" s="623"/>
      <c r="P2" s="623"/>
      <c r="Q2" s="624"/>
      <c r="R2" s="624"/>
    </row>
    <row r="3" spans="1:23" ht="15.95" customHeight="1">
      <c r="A3" s="1131" t="s">
        <v>107</v>
      </c>
      <c r="B3" s="1131" t="s">
        <v>1005</v>
      </c>
      <c r="C3" s="1131" t="s">
        <v>66</v>
      </c>
      <c r="D3" s="1131" t="s">
        <v>591</v>
      </c>
      <c r="E3" s="1134"/>
      <c r="F3" s="1134"/>
      <c r="G3" s="1134"/>
      <c r="H3" s="1134"/>
      <c r="I3" s="1134"/>
      <c r="J3" s="1134"/>
      <c r="K3" s="1134"/>
      <c r="L3" s="1134"/>
      <c r="M3" s="1131" t="s">
        <v>66</v>
      </c>
      <c r="N3" s="1135" t="s">
        <v>592</v>
      </c>
      <c r="O3" s="1136"/>
      <c r="P3" s="1136"/>
      <c r="Q3" s="1136"/>
      <c r="R3" s="1136"/>
      <c r="S3" s="1136"/>
      <c r="T3" s="1136"/>
      <c r="U3" s="1136"/>
      <c r="V3" s="1136"/>
    </row>
    <row r="4" spans="1:23" s="627" customFormat="1" ht="45.75" customHeight="1">
      <c r="A4" s="1132"/>
      <c r="B4" s="1132"/>
      <c r="C4" s="1133"/>
      <c r="D4" s="626" t="s">
        <v>590</v>
      </c>
      <c r="E4" s="626" t="s">
        <v>741</v>
      </c>
      <c r="F4" s="626" t="s">
        <v>742</v>
      </c>
      <c r="G4" s="626" t="s">
        <v>743</v>
      </c>
      <c r="H4" s="626" t="s">
        <v>744</v>
      </c>
      <c r="I4" s="626" t="s">
        <v>745</v>
      </c>
      <c r="J4" s="626" t="s">
        <v>746</v>
      </c>
      <c r="K4" s="626" t="s">
        <v>1006</v>
      </c>
      <c r="L4" s="626" t="s">
        <v>748</v>
      </c>
      <c r="M4" s="1133"/>
      <c r="N4" s="626" t="s">
        <v>632</v>
      </c>
      <c r="O4" s="626" t="s">
        <v>633</v>
      </c>
      <c r="P4" s="626" t="s">
        <v>634</v>
      </c>
      <c r="Q4" s="626" t="s">
        <v>1007</v>
      </c>
      <c r="R4" s="626" t="s">
        <v>1002</v>
      </c>
      <c r="S4" s="626" t="s">
        <v>751</v>
      </c>
      <c r="T4" s="626" t="s">
        <v>752</v>
      </c>
      <c r="U4" s="626" t="s">
        <v>753</v>
      </c>
      <c r="V4" s="626" t="s">
        <v>106</v>
      </c>
    </row>
    <row r="5" spans="1:23" s="629" customFormat="1" ht="16.5" customHeight="1">
      <c r="A5" s="628" t="s">
        <v>79</v>
      </c>
      <c r="B5" s="608">
        <v>4223</v>
      </c>
      <c r="C5" s="608">
        <v>765</v>
      </c>
      <c r="D5" s="608">
        <v>97</v>
      </c>
      <c r="E5" s="608">
        <v>76</v>
      </c>
      <c r="F5" s="608">
        <v>15</v>
      </c>
      <c r="G5" s="608">
        <v>16</v>
      </c>
      <c r="H5" s="608">
        <v>11</v>
      </c>
      <c r="I5" s="608">
        <v>516</v>
      </c>
      <c r="J5" s="608">
        <v>26</v>
      </c>
      <c r="K5" s="608">
        <v>1</v>
      </c>
      <c r="L5" s="608">
        <v>7</v>
      </c>
      <c r="M5" s="608">
        <v>3458</v>
      </c>
      <c r="N5" s="608">
        <v>506</v>
      </c>
      <c r="O5" s="608">
        <v>1366</v>
      </c>
      <c r="P5" s="608">
        <v>377</v>
      </c>
      <c r="Q5" s="608">
        <v>1127</v>
      </c>
      <c r="R5" s="608">
        <v>5</v>
      </c>
      <c r="S5" s="608">
        <v>1</v>
      </c>
      <c r="T5" s="608">
        <v>8</v>
      </c>
      <c r="U5" s="608">
        <v>2</v>
      </c>
      <c r="V5" s="608">
        <v>66</v>
      </c>
    </row>
    <row r="6" spans="1:23" s="629" customFormat="1" ht="15.75" customHeight="1">
      <c r="A6" s="630" t="s">
        <v>12</v>
      </c>
      <c r="B6" s="604">
        <v>2149</v>
      </c>
      <c r="C6" s="604">
        <v>346</v>
      </c>
      <c r="D6" s="604">
        <v>39</v>
      </c>
      <c r="E6" s="604">
        <v>36</v>
      </c>
      <c r="F6" s="604">
        <v>3</v>
      </c>
      <c r="G6" s="604">
        <v>11</v>
      </c>
      <c r="H6" s="604">
        <v>9</v>
      </c>
      <c r="I6" s="604">
        <v>232</v>
      </c>
      <c r="J6" s="604">
        <v>13</v>
      </c>
      <c r="K6" s="604">
        <v>1</v>
      </c>
      <c r="L6" s="604">
        <v>2</v>
      </c>
      <c r="M6" s="604">
        <v>1803</v>
      </c>
      <c r="N6" s="604">
        <v>257</v>
      </c>
      <c r="O6" s="604">
        <v>646</v>
      </c>
      <c r="P6" s="604">
        <v>203</v>
      </c>
      <c r="Q6" s="604">
        <v>670</v>
      </c>
      <c r="R6" s="604">
        <v>3</v>
      </c>
      <c r="S6" s="604">
        <v>1</v>
      </c>
      <c r="T6" s="605" t="s">
        <v>39</v>
      </c>
      <c r="U6" s="604">
        <v>1</v>
      </c>
      <c r="V6" s="604">
        <v>22</v>
      </c>
    </row>
    <row r="7" spans="1:23">
      <c r="A7" s="631" t="s">
        <v>13</v>
      </c>
      <c r="B7" s="608">
        <v>286</v>
      </c>
      <c r="C7" s="608">
        <v>43</v>
      </c>
      <c r="D7" s="608">
        <v>6</v>
      </c>
      <c r="E7" s="608">
        <v>4</v>
      </c>
      <c r="F7" s="609" t="s">
        <v>39</v>
      </c>
      <c r="G7" s="608">
        <v>2</v>
      </c>
      <c r="H7" s="608">
        <v>3</v>
      </c>
      <c r="I7" s="608">
        <v>26</v>
      </c>
      <c r="J7" s="608">
        <v>1</v>
      </c>
      <c r="K7" s="609" t="s">
        <v>39</v>
      </c>
      <c r="L7" s="608">
        <v>1</v>
      </c>
      <c r="M7" s="608">
        <v>243</v>
      </c>
      <c r="N7" s="608">
        <v>27</v>
      </c>
      <c r="O7" s="608">
        <v>72</v>
      </c>
      <c r="P7" s="608">
        <v>15</v>
      </c>
      <c r="Q7" s="608">
        <v>118</v>
      </c>
      <c r="R7" s="608">
        <v>2</v>
      </c>
      <c r="S7" s="609" t="s">
        <v>39</v>
      </c>
      <c r="T7" s="609" t="s">
        <v>39</v>
      </c>
      <c r="U7" s="608">
        <v>1</v>
      </c>
      <c r="V7" s="608">
        <v>8</v>
      </c>
    </row>
    <row r="8" spans="1:23">
      <c r="A8" s="594" t="s">
        <v>772</v>
      </c>
      <c r="B8" s="604">
        <v>172</v>
      </c>
      <c r="C8" s="604">
        <v>35</v>
      </c>
      <c r="D8" s="604">
        <v>1</v>
      </c>
      <c r="E8" s="604">
        <v>4</v>
      </c>
      <c r="F8" s="605" t="s">
        <v>39</v>
      </c>
      <c r="G8" s="604">
        <v>2</v>
      </c>
      <c r="H8" s="604">
        <v>3</v>
      </c>
      <c r="I8" s="604">
        <v>23</v>
      </c>
      <c r="J8" s="604">
        <v>1</v>
      </c>
      <c r="K8" s="605" t="s">
        <v>39</v>
      </c>
      <c r="L8" s="604">
        <v>1</v>
      </c>
      <c r="M8" s="604">
        <v>137</v>
      </c>
      <c r="N8" s="604">
        <v>14</v>
      </c>
      <c r="O8" s="604">
        <v>29</v>
      </c>
      <c r="P8" s="604">
        <v>8</v>
      </c>
      <c r="Q8" s="604">
        <v>77</v>
      </c>
      <c r="R8" s="604">
        <v>2</v>
      </c>
      <c r="S8" s="605" t="s">
        <v>39</v>
      </c>
      <c r="T8" s="605" t="s">
        <v>39</v>
      </c>
      <c r="U8" s="604">
        <v>1</v>
      </c>
      <c r="V8" s="604">
        <v>6</v>
      </c>
    </row>
    <row r="9" spans="1:23">
      <c r="A9" s="632" t="s">
        <v>773</v>
      </c>
      <c r="B9" s="608">
        <v>6</v>
      </c>
      <c r="C9" s="608">
        <v>1</v>
      </c>
      <c r="D9" s="608">
        <v>1</v>
      </c>
      <c r="E9" s="609" t="s">
        <v>39</v>
      </c>
      <c r="F9" s="609" t="s">
        <v>39</v>
      </c>
      <c r="G9" s="609" t="s">
        <v>39</v>
      </c>
      <c r="H9" s="609" t="s">
        <v>39</v>
      </c>
      <c r="I9" s="609" t="s">
        <v>39</v>
      </c>
      <c r="J9" s="609" t="s">
        <v>39</v>
      </c>
      <c r="K9" s="609" t="s">
        <v>39</v>
      </c>
      <c r="L9" s="609" t="s">
        <v>39</v>
      </c>
      <c r="M9" s="608">
        <v>5</v>
      </c>
      <c r="N9" s="608">
        <v>2</v>
      </c>
      <c r="O9" s="608">
        <v>1</v>
      </c>
      <c r="P9" s="609" t="s">
        <v>39</v>
      </c>
      <c r="Q9" s="608">
        <v>2</v>
      </c>
      <c r="R9" s="609" t="s">
        <v>39</v>
      </c>
      <c r="S9" s="609" t="s">
        <v>39</v>
      </c>
      <c r="T9" s="609" t="s">
        <v>39</v>
      </c>
      <c r="U9" s="609" t="s">
        <v>39</v>
      </c>
      <c r="V9" s="609" t="s">
        <v>39</v>
      </c>
    </row>
    <row r="10" spans="1:23">
      <c r="A10" s="594" t="s">
        <v>774</v>
      </c>
      <c r="B10" s="604">
        <v>16</v>
      </c>
      <c r="C10" s="604">
        <v>2</v>
      </c>
      <c r="D10" s="604">
        <v>1</v>
      </c>
      <c r="E10" s="605" t="s">
        <v>39</v>
      </c>
      <c r="F10" s="605" t="s">
        <v>39</v>
      </c>
      <c r="G10" s="605" t="s">
        <v>39</v>
      </c>
      <c r="H10" s="605" t="s">
        <v>39</v>
      </c>
      <c r="I10" s="604">
        <v>1</v>
      </c>
      <c r="J10" s="605" t="s">
        <v>39</v>
      </c>
      <c r="K10" s="605" t="s">
        <v>39</v>
      </c>
      <c r="L10" s="605" t="s">
        <v>39</v>
      </c>
      <c r="M10" s="604">
        <v>14</v>
      </c>
      <c r="N10" s="605" t="s">
        <v>39</v>
      </c>
      <c r="O10" s="604">
        <v>7</v>
      </c>
      <c r="P10" s="605" t="s">
        <v>39</v>
      </c>
      <c r="Q10" s="604">
        <v>6</v>
      </c>
      <c r="R10" s="605" t="s">
        <v>39</v>
      </c>
      <c r="S10" s="605" t="s">
        <v>39</v>
      </c>
      <c r="T10" s="605" t="s">
        <v>39</v>
      </c>
      <c r="U10" s="605" t="s">
        <v>39</v>
      </c>
      <c r="V10" s="604">
        <v>1</v>
      </c>
    </row>
    <row r="11" spans="1:23">
      <c r="A11" s="632" t="s">
        <v>775</v>
      </c>
      <c r="B11" s="608">
        <v>12</v>
      </c>
      <c r="C11" s="609" t="s">
        <v>39</v>
      </c>
      <c r="D11" s="609" t="s">
        <v>39</v>
      </c>
      <c r="E11" s="609" t="s">
        <v>39</v>
      </c>
      <c r="F11" s="609" t="s">
        <v>39</v>
      </c>
      <c r="G11" s="609" t="s">
        <v>39</v>
      </c>
      <c r="H11" s="609" t="s">
        <v>39</v>
      </c>
      <c r="I11" s="609" t="s">
        <v>39</v>
      </c>
      <c r="J11" s="609" t="s">
        <v>39</v>
      </c>
      <c r="K11" s="609" t="s">
        <v>39</v>
      </c>
      <c r="L11" s="609" t="s">
        <v>39</v>
      </c>
      <c r="M11" s="608">
        <v>12</v>
      </c>
      <c r="N11" s="608">
        <v>1</v>
      </c>
      <c r="O11" s="608">
        <v>5</v>
      </c>
      <c r="P11" s="608">
        <v>1</v>
      </c>
      <c r="Q11" s="608">
        <v>5</v>
      </c>
      <c r="R11" s="609" t="s">
        <v>39</v>
      </c>
      <c r="S11" s="609" t="s">
        <v>39</v>
      </c>
      <c r="T11" s="609" t="s">
        <v>39</v>
      </c>
      <c r="U11" s="609" t="s">
        <v>39</v>
      </c>
      <c r="V11" s="609" t="s">
        <v>39</v>
      </c>
    </row>
    <row r="12" spans="1:23">
      <c r="A12" s="594" t="s">
        <v>776</v>
      </c>
      <c r="B12" s="604">
        <v>19</v>
      </c>
      <c r="C12" s="604">
        <v>1</v>
      </c>
      <c r="D12" s="604">
        <v>1</v>
      </c>
      <c r="E12" s="605" t="s">
        <v>39</v>
      </c>
      <c r="F12" s="605" t="s">
        <v>39</v>
      </c>
      <c r="G12" s="605" t="s">
        <v>39</v>
      </c>
      <c r="H12" s="605" t="s">
        <v>39</v>
      </c>
      <c r="I12" s="605" t="s">
        <v>39</v>
      </c>
      <c r="J12" s="605" t="s">
        <v>39</v>
      </c>
      <c r="K12" s="605" t="s">
        <v>39</v>
      </c>
      <c r="L12" s="605" t="s">
        <v>39</v>
      </c>
      <c r="M12" s="604">
        <v>18</v>
      </c>
      <c r="N12" s="605" t="s">
        <v>39</v>
      </c>
      <c r="O12" s="604">
        <v>10</v>
      </c>
      <c r="P12" s="605" t="s">
        <v>39</v>
      </c>
      <c r="Q12" s="604">
        <v>8</v>
      </c>
      <c r="R12" s="605" t="s">
        <v>39</v>
      </c>
      <c r="S12" s="605" t="s">
        <v>39</v>
      </c>
      <c r="T12" s="605" t="s">
        <v>39</v>
      </c>
      <c r="U12" s="605" t="s">
        <v>39</v>
      </c>
      <c r="V12" s="605" t="s">
        <v>39</v>
      </c>
    </row>
    <row r="13" spans="1:23">
      <c r="A13" s="632" t="s">
        <v>777</v>
      </c>
      <c r="B13" s="608">
        <v>6</v>
      </c>
      <c r="C13" s="609" t="s">
        <v>39</v>
      </c>
      <c r="D13" s="609" t="s">
        <v>39</v>
      </c>
      <c r="E13" s="609" t="s">
        <v>39</v>
      </c>
      <c r="F13" s="609" t="s">
        <v>39</v>
      </c>
      <c r="G13" s="609" t="s">
        <v>39</v>
      </c>
      <c r="H13" s="609" t="s">
        <v>39</v>
      </c>
      <c r="I13" s="609" t="s">
        <v>39</v>
      </c>
      <c r="J13" s="609" t="s">
        <v>39</v>
      </c>
      <c r="K13" s="609" t="s">
        <v>39</v>
      </c>
      <c r="L13" s="609" t="s">
        <v>39</v>
      </c>
      <c r="M13" s="608">
        <v>6</v>
      </c>
      <c r="N13" s="608">
        <v>2</v>
      </c>
      <c r="O13" s="608">
        <v>1</v>
      </c>
      <c r="P13" s="608">
        <v>1</v>
      </c>
      <c r="Q13" s="608">
        <v>2</v>
      </c>
      <c r="R13" s="609" t="s">
        <v>39</v>
      </c>
      <c r="S13" s="609" t="s">
        <v>39</v>
      </c>
      <c r="T13" s="609" t="s">
        <v>39</v>
      </c>
      <c r="U13" s="609" t="s">
        <v>39</v>
      </c>
      <c r="V13" s="609" t="s">
        <v>39</v>
      </c>
    </row>
    <row r="14" spans="1:23">
      <c r="A14" s="594" t="s">
        <v>778</v>
      </c>
      <c r="B14" s="604">
        <v>2</v>
      </c>
      <c r="C14" s="605" t="s">
        <v>39</v>
      </c>
      <c r="D14" s="605" t="s">
        <v>39</v>
      </c>
      <c r="E14" s="605" t="s">
        <v>39</v>
      </c>
      <c r="F14" s="605" t="s">
        <v>39</v>
      </c>
      <c r="G14" s="605" t="s">
        <v>39</v>
      </c>
      <c r="H14" s="605" t="s">
        <v>39</v>
      </c>
      <c r="I14" s="605" t="s">
        <v>39</v>
      </c>
      <c r="J14" s="605" t="s">
        <v>39</v>
      </c>
      <c r="K14" s="605" t="s">
        <v>39</v>
      </c>
      <c r="L14" s="605" t="s">
        <v>39</v>
      </c>
      <c r="M14" s="604">
        <v>2</v>
      </c>
      <c r="N14" s="604">
        <v>1</v>
      </c>
      <c r="O14" s="605" t="s">
        <v>39</v>
      </c>
      <c r="P14" s="604">
        <v>1</v>
      </c>
      <c r="Q14" s="605" t="s">
        <v>39</v>
      </c>
      <c r="R14" s="605" t="s">
        <v>39</v>
      </c>
      <c r="S14" s="605" t="s">
        <v>39</v>
      </c>
      <c r="T14" s="605" t="s">
        <v>39</v>
      </c>
      <c r="U14" s="605" t="s">
        <v>39</v>
      </c>
      <c r="V14" s="605" t="s">
        <v>39</v>
      </c>
    </row>
    <row r="15" spans="1:23">
      <c r="A15" s="632" t="s">
        <v>779</v>
      </c>
      <c r="B15" s="608">
        <v>9</v>
      </c>
      <c r="C15" s="608">
        <v>2</v>
      </c>
      <c r="D15" s="608">
        <v>1</v>
      </c>
      <c r="E15" s="609" t="s">
        <v>39</v>
      </c>
      <c r="F15" s="609" t="s">
        <v>39</v>
      </c>
      <c r="G15" s="609" t="s">
        <v>39</v>
      </c>
      <c r="H15" s="609" t="s">
        <v>39</v>
      </c>
      <c r="I15" s="608">
        <v>1</v>
      </c>
      <c r="J15" s="609" t="s">
        <v>39</v>
      </c>
      <c r="K15" s="609" t="s">
        <v>39</v>
      </c>
      <c r="L15" s="609" t="s">
        <v>39</v>
      </c>
      <c r="M15" s="608">
        <v>7</v>
      </c>
      <c r="N15" s="608">
        <v>2</v>
      </c>
      <c r="O15" s="608">
        <v>1</v>
      </c>
      <c r="P15" s="609" t="s">
        <v>39</v>
      </c>
      <c r="Q15" s="608">
        <v>3</v>
      </c>
      <c r="R15" s="609" t="s">
        <v>39</v>
      </c>
      <c r="S15" s="609" t="s">
        <v>39</v>
      </c>
      <c r="T15" s="609" t="s">
        <v>39</v>
      </c>
      <c r="U15" s="609" t="s">
        <v>39</v>
      </c>
      <c r="V15" s="608">
        <v>1</v>
      </c>
    </row>
    <row r="16" spans="1:23">
      <c r="A16" s="594" t="s">
        <v>780</v>
      </c>
      <c r="B16" s="604">
        <v>16</v>
      </c>
      <c r="C16" s="604">
        <v>1</v>
      </c>
      <c r="D16" s="604">
        <v>1</v>
      </c>
      <c r="E16" s="605" t="s">
        <v>39</v>
      </c>
      <c r="F16" s="605" t="s">
        <v>39</v>
      </c>
      <c r="G16" s="605" t="s">
        <v>39</v>
      </c>
      <c r="H16" s="605" t="s">
        <v>39</v>
      </c>
      <c r="I16" s="605" t="s">
        <v>39</v>
      </c>
      <c r="J16" s="605" t="s">
        <v>39</v>
      </c>
      <c r="K16" s="605" t="s">
        <v>39</v>
      </c>
      <c r="L16" s="605" t="s">
        <v>39</v>
      </c>
      <c r="M16" s="604">
        <v>15</v>
      </c>
      <c r="N16" s="604">
        <v>1</v>
      </c>
      <c r="O16" s="604">
        <v>8</v>
      </c>
      <c r="P16" s="605" t="s">
        <v>39</v>
      </c>
      <c r="Q16" s="604">
        <v>6</v>
      </c>
      <c r="R16" s="605" t="s">
        <v>39</v>
      </c>
      <c r="S16" s="605" t="s">
        <v>39</v>
      </c>
      <c r="T16" s="605" t="s">
        <v>39</v>
      </c>
      <c r="U16" s="605" t="s">
        <v>39</v>
      </c>
      <c r="V16" s="605" t="s">
        <v>39</v>
      </c>
    </row>
    <row r="17" spans="1:22">
      <c r="A17" s="632" t="s">
        <v>781</v>
      </c>
      <c r="B17" s="608">
        <v>3</v>
      </c>
      <c r="C17" s="609" t="s">
        <v>39</v>
      </c>
      <c r="D17" s="609" t="s">
        <v>39</v>
      </c>
      <c r="E17" s="609" t="s">
        <v>39</v>
      </c>
      <c r="F17" s="609" t="s">
        <v>39</v>
      </c>
      <c r="G17" s="609" t="s">
        <v>39</v>
      </c>
      <c r="H17" s="609" t="s">
        <v>39</v>
      </c>
      <c r="I17" s="609" t="s">
        <v>39</v>
      </c>
      <c r="J17" s="609" t="s">
        <v>39</v>
      </c>
      <c r="K17" s="609" t="s">
        <v>39</v>
      </c>
      <c r="L17" s="609" t="s">
        <v>39</v>
      </c>
      <c r="M17" s="608">
        <v>3</v>
      </c>
      <c r="N17" s="608">
        <v>1</v>
      </c>
      <c r="O17" s="609" t="s">
        <v>39</v>
      </c>
      <c r="P17" s="608">
        <v>1</v>
      </c>
      <c r="Q17" s="608">
        <v>1</v>
      </c>
      <c r="R17" s="609" t="s">
        <v>39</v>
      </c>
      <c r="S17" s="609" t="s">
        <v>39</v>
      </c>
      <c r="T17" s="609" t="s">
        <v>39</v>
      </c>
      <c r="U17" s="609" t="s">
        <v>39</v>
      </c>
      <c r="V17" s="609" t="s">
        <v>39</v>
      </c>
    </row>
    <row r="18" spans="1:22">
      <c r="A18" s="594" t="s">
        <v>782</v>
      </c>
      <c r="B18" s="604">
        <v>4</v>
      </c>
      <c r="C18" s="605" t="s">
        <v>39</v>
      </c>
      <c r="D18" s="605" t="s">
        <v>39</v>
      </c>
      <c r="E18" s="605" t="s">
        <v>39</v>
      </c>
      <c r="F18" s="605" t="s">
        <v>39</v>
      </c>
      <c r="G18" s="605" t="s">
        <v>39</v>
      </c>
      <c r="H18" s="605" t="s">
        <v>39</v>
      </c>
      <c r="I18" s="605" t="s">
        <v>39</v>
      </c>
      <c r="J18" s="605" t="s">
        <v>39</v>
      </c>
      <c r="K18" s="605" t="s">
        <v>39</v>
      </c>
      <c r="L18" s="605" t="s">
        <v>39</v>
      </c>
      <c r="M18" s="604">
        <v>4</v>
      </c>
      <c r="N18" s="605" t="s">
        <v>39</v>
      </c>
      <c r="O18" s="604">
        <v>2</v>
      </c>
      <c r="P18" s="605" t="s">
        <v>39</v>
      </c>
      <c r="Q18" s="604">
        <v>2</v>
      </c>
      <c r="R18" s="605" t="s">
        <v>39</v>
      </c>
      <c r="S18" s="605" t="s">
        <v>39</v>
      </c>
      <c r="T18" s="605" t="s">
        <v>39</v>
      </c>
      <c r="U18" s="605" t="s">
        <v>39</v>
      </c>
      <c r="V18" s="605" t="s">
        <v>39</v>
      </c>
    </row>
    <row r="19" spans="1:22">
      <c r="A19" s="632" t="s">
        <v>783</v>
      </c>
      <c r="B19" s="608">
        <v>4</v>
      </c>
      <c r="C19" s="609" t="s">
        <v>39</v>
      </c>
      <c r="D19" s="609" t="s">
        <v>39</v>
      </c>
      <c r="E19" s="609" t="s">
        <v>39</v>
      </c>
      <c r="F19" s="609" t="s">
        <v>39</v>
      </c>
      <c r="G19" s="609" t="s">
        <v>39</v>
      </c>
      <c r="H19" s="609" t="s">
        <v>39</v>
      </c>
      <c r="I19" s="609" t="s">
        <v>39</v>
      </c>
      <c r="J19" s="609" t="s">
        <v>39</v>
      </c>
      <c r="K19" s="609" t="s">
        <v>39</v>
      </c>
      <c r="L19" s="609" t="s">
        <v>39</v>
      </c>
      <c r="M19" s="608">
        <v>4</v>
      </c>
      <c r="N19" s="609" t="s">
        <v>39</v>
      </c>
      <c r="O19" s="608">
        <v>3</v>
      </c>
      <c r="P19" s="609" t="s">
        <v>39</v>
      </c>
      <c r="Q19" s="608">
        <v>1</v>
      </c>
      <c r="R19" s="609" t="s">
        <v>39</v>
      </c>
      <c r="S19" s="609" t="s">
        <v>39</v>
      </c>
      <c r="T19" s="609" t="s">
        <v>39</v>
      </c>
      <c r="U19" s="609" t="s">
        <v>39</v>
      </c>
      <c r="V19" s="609" t="s">
        <v>39</v>
      </c>
    </row>
    <row r="20" spans="1:22">
      <c r="A20" s="594" t="s">
        <v>784</v>
      </c>
      <c r="B20" s="604">
        <v>7</v>
      </c>
      <c r="C20" s="604">
        <v>1</v>
      </c>
      <c r="D20" s="605" t="s">
        <v>39</v>
      </c>
      <c r="E20" s="605" t="s">
        <v>39</v>
      </c>
      <c r="F20" s="605" t="s">
        <v>39</v>
      </c>
      <c r="G20" s="605" t="s">
        <v>39</v>
      </c>
      <c r="H20" s="605" t="s">
        <v>39</v>
      </c>
      <c r="I20" s="604">
        <v>1</v>
      </c>
      <c r="J20" s="605" t="s">
        <v>39</v>
      </c>
      <c r="K20" s="605" t="s">
        <v>39</v>
      </c>
      <c r="L20" s="605" t="s">
        <v>39</v>
      </c>
      <c r="M20" s="604">
        <v>6</v>
      </c>
      <c r="N20" s="605" t="s">
        <v>39</v>
      </c>
      <c r="O20" s="604">
        <v>3</v>
      </c>
      <c r="P20" s="605" t="s">
        <v>39</v>
      </c>
      <c r="Q20" s="604">
        <v>3</v>
      </c>
      <c r="R20" s="605" t="s">
        <v>39</v>
      </c>
      <c r="S20" s="605" t="s">
        <v>39</v>
      </c>
      <c r="T20" s="605" t="s">
        <v>39</v>
      </c>
      <c r="U20" s="605" t="s">
        <v>39</v>
      </c>
      <c r="V20" s="605" t="s">
        <v>39</v>
      </c>
    </row>
    <row r="21" spans="1:22">
      <c r="A21" s="632" t="s">
        <v>785</v>
      </c>
      <c r="B21" s="608">
        <v>2</v>
      </c>
      <c r="C21" s="609" t="s">
        <v>39</v>
      </c>
      <c r="D21" s="609" t="s">
        <v>39</v>
      </c>
      <c r="E21" s="609" t="s">
        <v>39</v>
      </c>
      <c r="F21" s="609" t="s">
        <v>39</v>
      </c>
      <c r="G21" s="609" t="s">
        <v>39</v>
      </c>
      <c r="H21" s="609" t="s">
        <v>39</v>
      </c>
      <c r="I21" s="609" t="s">
        <v>39</v>
      </c>
      <c r="J21" s="609" t="s">
        <v>39</v>
      </c>
      <c r="K21" s="609" t="s">
        <v>39</v>
      </c>
      <c r="L21" s="609" t="s">
        <v>39</v>
      </c>
      <c r="M21" s="608">
        <v>2</v>
      </c>
      <c r="N21" s="609" t="s">
        <v>39</v>
      </c>
      <c r="O21" s="608">
        <v>1</v>
      </c>
      <c r="P21" s="609" t="s">
        <v>39</v>
      </c>
      <c r="Q21" s="608">
        <v>1</v>
      </c>
      <c r="R21" s="609" t="s">
        <v>39</v>
      </c>
      <c r="S21" s="609" t="s">
        <v>39</v>
      </c>
      <c r="T21" s="609" t="s">
        <v>39</v>
      </c>
      <c r="U21" s="609" t="s">
        <v>39</v>
      </c>
      <c r="V21" s="609" t="s">
        <v>39</v>
      </c>
    </row>
    <row r="22" spans="1:22" s="629" customFormat="1">
      <c r="A22" s="594" t="s">
        <v>786</v>
      </c>
      <c r="B22" s="604">
        <v>8</v>
      </c>
      <c r="C22" s="605" t="s">
        <v>39</v>
      </c>
      <c r="D22" s="605" t="s">
        <v>39</v>
      </c>
      <c r="E22" s="605" t="s">
        <v>39</v>
      </c>
      <c r="F22" s="605" t="s">
        <v>39</v>
      </c>
      <c r="G22" s="605" t="s">
        <v>39</v>
      </c>
      <c r="H22" s="605" t="s">
        <v>39</v>
      </c>
      <c r="I22" s="605" t="s">
        <v>39</v>
      </c>
      <c r="J22" s="605" t="s">
        <v>39</v>
      </c>
      <c r="K22" s="605" t="s">
        <v>39</v>
      </c>
      <c r="L22" s="605" t="s">
        <v>39</v>
      </c>
      <c r="M22" s="604">
        <v>8</v>
      </c>
      <c r="N22" s="604">
        <v>3</v>
      </c>
      <c r="O22" s="604">
        <v>1</v>
      </c>
      <c r="P22" s="604">
        <v>3</v>
      </c>
      <c r="Q22" s="604">
        <v>1</v>
      </c>
      <c r="R22" s="605" t="s">
        <v>39</v>
      </c>
      <c r="S22" s="605" t="s">
        <v>39</v>
      </c>
      <c r="T22" s="605" t="s">
        <v>39</v>
      </c>
      <c r="U22" s="605" t="s">
        <v>39</v>
      </c>
      <c r="V22" s="605" t="s">
        <v>39</v>
      </c>
    </row>
    <row r="23" spans="1:22">
      <c r="A23" s="631" t="s">
        <v>14</v>
      </c>
      <c r="B23" s="608">
        <v>88</v>
      </c>
      <c r="C23" s="608">
        <v>7</v>
      </c>
      <c r="D23" s="608">
        <v>2</v>
      </c>
      <c r="E23" s="608">
        <v>2</v>
      </c>
      <c r="F23" s="609" t="s">
        <v>39</v>
      </c>
      <c r="G23" s="609" t="s">
        <v>39</v>
      </c>
      <c r="H23" s="609" t="s">
        <v>39</v>
      </c>
      <c r="I23" s="608">
        <v>3</v>
      </c>
      <c r="J23" s="609" t="s">
        <v>39</v>
      </c>
      <c r="K23" s="609" t="s">
        <v>39</v>
      </c>
      <c r="L23" s="609" t="s">
        <v>39</v>
      </c>
      <c r="M23" s="608">
        <v>81</v>
      </c>
      <c r="N23" s="608">
        <v>9</v>
      </c>
      <c r="O23" s="608">
        <v>40</v>
      </c>
      <c r="P23" s="608">
        <v>9</v>
      </c>
      <c r="Q23" s="608">
        <v>22</v>
      </c>
      <c r="R23" s="609" t="s">
        <v>39</v>
      </c>
      <c r="S23" s="609" t="s">
        <v>39</v>
      </c>
      <c r="T23" s="609" t="s">
        <v>39</v>
      </c>
      <c r="U23" s="609" t="s">
        <v>39</v>
      </c>
      <c r="V23" s="608">
        <v>1</v>
      </c>
    </row>
    <row r="24" spans="1:22">
      <c r="A24" s="594" t="s">
        <v>787</v>
      </c>
      <c r="B24" s="604">
        <v>37</v>
      </c>
      <c r="C24" s="604">
        <v>5</v>
      </c>
      <c r="D24" s="605" t="s">
        <v>39</v>
      </c>
      <c r="E24" s="604">
        <v>2</v>
      </c>
      <c r="F24" s="605" t="s">
        <v>39</v>
      </c>
      <c r="G24" s="605" t="s">
        <v>39</v>
      </c>
      <c r="H24" s="605" t="s">
        <v>39</v>
      </c>
      <c r="I24" s="604">
        <v>3</v>
      </c>
      <c r="J24" s="605" t="s">
        <v>39</v>
      </c>
      <c r="K24" s="605" t="s">
        <v>39</v>
      </c>
      <c r="L24" s="605" t="s">
        <v>39</v>
      </c>
      <c r="M24" s="604">
        <v>32</v>
      </c>
      <c r="N24" s="604">
        <v>5</v>
      </c>
      <c r="O24" s="604">
        <v>15</v>
      </c>
      <c r="P24" s="604">
        <v>3</v>
      </c>
      <c r="Q24" s="604">
        <v>8</v>
      </c>
      <c r="R24" s="605" t="s">
        <v>39</v>
      </c>
      <c r="S24" s="605" t="s">
        <v>39</v>
      </c>
      <c r="T24" s="605" t="s">
        <v>39</v>
      </c>
      <c r="U24" s="605" t="s">
        <v>39</v>
      </c>
      <c r="V24" s="604">
        <v>1</v>
      </c>
    </row>
    <row r="25" spans="1:22">
      <c r="A25" s="632" t="s">
        <v>788</v>
      </c>
      <c r="B25" s="608">
        <v>14</v>
      </c>
      <c r="C25" s="608">
        <v>1</v>
      </c>
      <c r="D25" s="608">
        <v>1</v>
      </c>
      <c r="E25" s="609" t="s">
        <v>39</v>
      </c>
      <c r="F25" s="609" t="s">
        <v>39</v>
      </c>
      <c r="G25" s="609" t="s">
        <v>39</v>
      </c>
      <c r="H25" s="609" t="s">
        <v>39</v>
      </c>
      <c r="I25" s="609" t="s">
        <v>39</v>
      </c>
      <c r="J25" s="609" t="s">
        <v>39</v>
      </c>
      <c r="K25" s="609" t="s">
        <v>39</v>
      </c>
      <c r="L25" s="609" t="s">
        <v>39</v>
      </c>
      <c r="M25" s="608">
        <v>13</v>
      </c>
      <c r="N25" s="609" t="s">
        <v>39</v>
      </c>
      <c r="O25" s="608">
        <v>8</v>
      </c>
      <c r="P25" s="608">
        <v>2</v>
      </c>
      <c r="Q25" s="608">
        <v>3</v>
      </c>
      <c r="R25" s="609" t="s">
        <v>39</v>
      </c>
      <c r="S25" s="609" t="s">
        <v>39</v>
      </c>
      <c r="T25" s="609" t="s">
        <v>39</v>
      </c>
      <c r="U25" s="609" t="s">
        <v>39</v>
      </c>
      <c r="V25" s="609" t="s">
        <v>39</v>
      </c>
    </row>
    <row r="26" spans="1:22">
      <c r="A26" s="594" t="s">
        <v>789</v>
      </c>
      <c r="B26" s="604">
        <v>5</v>
      </c>
      <c r="C26" s="605" t="s">
        <v>39</v>
      </c>
      <c r="D26" s="605" t="s">
        <v>39</v>
      </c>
      <c r="E26" s="605" t="s">
        <v>39</v>
      </c>
      <c r="F26" s="605" t="s">
        <v>39</v>
      </c>
      <c r="G26" s="605" t="s">
        <v>39</v>
      </c>
      <c r="H26" s="605" t="s">
        <v>39</v>
      </c>
      <c r="I26" s="605" t="s">
        <v>39</v>
      </c>
      <c r="J26" s="605" t="s">
        <v>39</v>
      </c>
      <c r="K26" s="605" t="s">
        <v>39</v>
      </c>
      <c r="L26" s="605" t="s">
        <v>39</v>
      </c>
      <c r="M26" s="604">
        <v>5</v>
      </c>
      <c r="N26" s="604">
        <v>1</v>
      </c>
      <c r="O26" s="604">
        <v>3</v>
      </c>
      <c r="P26" s="605" t="s">
        <v>39</v>
      </c>
      <c r="Q26" s="604">
        <v>1</v>
      </c>
      <c r="R26" s="605" t="s">
        <v>39</v>
      </c>
      <c r="S26" s="605" t="s">
        <v>39</v>
      </c>
      <c r="T26" s="605" t="s">
        <v>39</v>
      </c>
      <c r="U26" s="605" t="s">
        <v>39</v>
      </c>
      <c r="V26" s="605" t="s">
        <v>39</v>
      </c>
    </row>
    <row r="27" spans="1:22">
      <c r="A27" s="632" t="s">
        <v>790</v>
      </c>
      <c r="B27" s="608">
        <v>7</v>
      </c>
      <c r="C27" s="609" t="s">
        <v>39</v>
      </c>
      <c r="D27" s="609" t="s">
        <v>39</v>
      </c>
      <c r="E27" s="609" t="s">
        <v>39</v>
      </c>
      <c r="F27" s="609" t="s">
        <v>39</v>
      </c>
      <c r="G27" s="609" t="s">
        <v>39</v>
      </c>
      <c r="H27" s="609" t="s">
        <v>39</v>
      </c>
      <c r="I27" s="609" t="s">
        <v>39</v>
      </c>
      <c r="J27" s="609" t="s">
        <v>39</v>
      </c>
      <c r="K27" s="609" t="s">
        <v>39</v>
      </c>
      <c r="L27" s="609" t="s">
        <v>39</v>
      </c>
      <c r="M27" s="608">
        <v>7</v>
      </c>
      <c r="N27" s="608">
        <v>1</v>
      </c>
      <c r="O27" s="608">
        <v>4</v>
      </c>
      <c r="P27" s="609" t="s">
        <v>39</v>
      </c>
      <c r="Q27" s="608">
        <v>2</v>
      </c>
      <c r="R27" s="609" t="s">
        <v>39</v>
      </c>
      <c r="S27" s="609" t="s">
        <v>39</v>
      </c>
      <c r="T27" s="609" t="s">
        <v>39</v>
      </c>
      <c r="U27" s="609" t="s">
        <v>39</v>
      </c>
      <c r="V27" s="609" t="s">
        <v>39</v>
      </c>
    </row>
    <row r="28" spans="1:22">
      <c r="A28" s="594" t="s">
        <v>791</v>
      </c>
      <c r="B28" s="604">
        <v>16</v>
      </c>
      <c r="C28" s="604">
        <v>1</v>
      </c>
      <c r="D28" s="604">
        <v>1</v>
      </c>
      <c r="E28" s="605" t="s">
        <v>39</v>
      </c>
      <c r="F28" s="605" t="s">
        <v>39</v>
      </c>
      <c r="G28" s="605" t="s">
        <v>39</v>
      </c>
      <c r="H28" s="605" t="s">
        <v>39</v>
      </c>
      <c r="I28" s="605" t="s">
        <v>39</v>
      </c>
      <c r="J28" s="605" t="s">
        <v>39</v>
      </c>
      <c r="K28" s="605" t="s">
        <v>39</v>
      </c>
      <c r="L28" s="605" t="s">
        <v>39</v>
      </c>
      <c r="M28" s="604">
        <v>15</v>
      </c>
      <c r="N28" s="604">
        <v>1</v>
      </c>
      <c r="O28" s="604">
        <v>7</v>
      </c>
      <c r="P28" s="604">
        <v>2</v>
      </c>
      <c r="Q28" s="604">
        <v>5</v>
      </c>
      <c r="R28" s="605" t="s">
        <v>39</v>
      </c>
      <c r="S28" s="605" t="s">
        <v>39</v>
      </c>
      <c r="T28" s="605" t="s">
        <v>39</v>
      </c>
      <c r="U28" s="605" t="s">
        <v>39</v>
      </c>
      <c r="V28" s="605" t="s">
        <v>39</v>
      </c>
    </row>
    <row r="29" spans="1:22">
      <c r="A29" s="632" t="s">
        <v>792</v>
      </c>
      <c r="B29" s="608">
        <v>6</v>
      </c>
      <c r="C29" s="609" t="s">
        <v>39</v>
      </c>
      <c r="D29" s="609" t="s">
        <v>39</v>
      </c>
      <c r="E29" s="609" t="s">
        <v>39</v>
      </c>
      <c r="F29" s="609" t="s">
        <v>39</v>
      </c>
      <c r="G29" s="609" t="s">
        <v>39</v>
      </c>
      <c r="H29" s="609" t="s">
        <v>39</v>
      </c>
      <c r="I29" s="609" t="s">
        <v>39</v>
      </c>
      <c r="J29" s="609" t="s">
        <v>39</v>
      </c>
      <c r="K29" s="609" t="s">
        <v>39</v>
      </c>
      <c r="L29" s="609" t="s">
        <v>39</v>
      </c>
      <c r="M29" s="608">
        <v>6</v>
      </c>
      <c r="N29" s="608">
        <v>1</v>
      </c>
      <c r="O29" s="608">
        <v>2</v>
      </c>
      <c r="P29" s="608">
        <v>1</v>
      </c>
      <c r="Q29" s="608">
        <v>2</v>
      </c>
      <c r="R29" s="609" t="s">
        <v>39</v>
      </c>
      <c r="S29" s="609" t="s">
        <v>39</v>
      </c>
      <c r="T29" s="609" t="s">
        <v>39</v>
      </c>
      <c r="U29" s="609" t="s">
        <v>39</v>
      </c>
      <c r="V29" s="609" t="s">
        <v>39</v>
      </c>
    </row>
    <row r="30" spans="1:22" s="629" customFormat="1">
      <c r="A30" s="594" t="s">
        <v>793</v>
      </c>
      <c r="B30" s="604">
        <v>3</v>
      </c>
      <c r="C30" s="605" t="s">
        <v>39</v>
      </c>
      <c r="D30" s="605" t="s">
        <v>39</v>
      </c>
      <c r="E30" s="605" t="s">
        <v>39</v>
      </c>
      <c r="F30" s="605" t="s">
        <v>39</v>
      </c>
      <c r="G30" s="605" t="s">
        <v>39</v>
      </c>
      <c r="H30" s="605" t="s">
        <v>39</v>
      </c>
      <c r="I30" s="605" t="s">
        <v>39</v>
      </c>
      <c r="J30" s="605" t="s">
        <v>39</v>
      </c>
      <c r="K30" s="605" t="s">
        <v>39</v>
      </c>
      <c r="L30" s="605" t="s">
        <v>39</v>
      </c>
      <c r="M30" s="604">
        <v>3</v>
      </c>
      <c r="N30" s="605" t="s">
        <v>39</v>
      </c>
      <c r="O30" s="604">
        <v>1</v>
      </c>
      <c r="P30" s="604">
        <v>1</v>
      </c>
      <c r="Q30" s="604">
        <v>1</v>
      </c>
      <c r="R30" s="605" t="s">
        <v>39</v>
      </c>
      <c r="S30" s="605" t="s">
        <v>39</v>
      </c>
      <c r="T30" s="605" t="s">
        <v>39</v>
      </c>
      <c r="U30" s="605" t="s">
        <v>39</v>
      </c>
      <c r="V30" s="605" t="s">
        <v>39</v>
      </c>
    </row>
    <row r="31" spans="1:22">
      <c r="A31" s="631" t="s">
        <v>15</v>
      </c>
      <c r="B31" s="608">
        <v>115</v>
      </c>
      <c r="C31" s="608">
        <v>9</v>
      </c>
      <c r="D31" s="608">
        <v>3</v>
      </c>
      <c r="E31" s="608">
        <v>1</v>
      </c>
      <c r="F31" s="609" t="s">
        <v>39</v>
      </c>
      <c r="G31" s="609" t="s">
        <v>39</v>
      </c>
      <c r="H31" s="609" t="s">
        <v>39</v>
      </c>
      <c r="I31" s="608">
        <v>5</v>
      </c>
      <c r="J31" s="609" t="s">
        <v>39</v>
      </c>
      <c r="K31" s="609" t="s">
        <v>39</v>
      </c>
      <c r="L31" s="609" t="s">
        <v>39</v>
      </c>
      <c r="M31" s="608">
        <v>106</v>
      </c>
      <c r="N31" s="608">
        <v>16</v>
      </c>
      <c r="O31" s="608">
        <v>29</v>
      </c>
      <c r="P31" s="608">
        <v>25</v>
      </c>
      <c r="Q31" s="608">
        <v>35</v>
      </c>
      <c r="R31" s="609" t="s">
        <v>39</v>
      </c>
      <c r="S31" s="609" t="s">
        <v>39</v>
      </c>
      <c r="T31" s="609" t="s">
        <v>39</v>
      </c>
      <c r="U31" s="609" t="s">
        <v>39</v>
      </c>
      <c r="V31" s="608">
        <v>1</v>
      </c>
    </row>
    <row r="32" spans="1:22">
      <c r="A32" s="594" t="s">
        <v>794</v>
      </c>
      <c r="B32" s="604">
        <v>38</v>
      </c>
      <c r="C32" s="604">
        <v>6</v>
      </c>
      <c r="D32" s="604">
        <v>1</v>
      </c>
      <c r="E32" s="604">
        <v>1</v>
      </c>
      <c r="F32" s="605" t="s">
        <v>39</v>
      </c>
      <c r="G32" s="605" t="s">
        <v>39</v>
      </c>
      <c r="H32" s="605" t="s">
        <v>39</v>
      </c>
      <c r="I32" s="604">
        <v>4</v>
      </c>
      <c r="J32" s="605" t="s">
        <v>39</v>
      </c>
      <c r="K32" s="605" t="s">
        <v>39</v>
      </c>
      <c r="L32" s="605" t="s">
        <v>39</v>
      </c>
      <c r="M32" s="604">
        <v>32</v>
      </c>
      <c r="N32" s="604">
        <v>4</v>
      </c>
      <c r="O32" s="604">
        <v>9</v>
      </c>
      <c r="P32" s="604">
        <v>8</v>
      </c>
      <c r="Q32" s="604">
        <v>10</v>
      </c>
      <c r="R32" s="605" t="s">
        <v>39</v>
      </c>
      <c r="S32" s="605" t="s">
        <v>39</v>
      </c>
      <c r="T32" s="605" t="s">
        <v>39</v>
      </c>
      <c r="U32" s="605" t="s">
        <v>39</v>
      </c>
      <c r="V32" s="604">
        <v>1</v>
      </c>
    </row>
    <row r="33" spans="1:22">
      <c r="A33" s="632" t="s">
        <v>795</v>
      </c>
      <c r="B33" s="608">
        <v>13</v>
      </c>
      <c r="C33" s="609" t="s">
        <v>39</v>
      </c>
      <c r="D33" s="609" t="s">
        <v>39</v>
      </c>
      <c r="E33" s="609" t="s">
        <v>39</v>
      </c>
      <c r="F33" s="609" t="s">
        <v>39</v>
      </c>
      <c r="G33" s="609" t="s">
        <v>39</v>
      </c>
      <c r="H33" s="609" t="s">
        <v>39</v>
      </c>
      <c r="I33" s="609" t="s">
        <v>39</v>
      </c>
      <c r="J33" s="609" t="s">
        <v>39</v>
      </c>
      <c r="K33" s="609" t="s">
        <v>39</v>
      </c>
      <c r="L33" s="609" t="s">
        <v>39</v>
      </c>
      <c r="M33" s="608">
        <v>13</v>
      </c>
      <c r="N33" s="608">
        <v>1</v>
      </c>
      <c r="O33" s="608">
        <v>3</v>
      </c>
      <c r="P33" s="608">
        <v>2</v>
      </c>
      <c r="Q33" s="608">
        <v>7</v>
      </c>
      <c r="R33" s="609" t="s">
        <v>39</v>
      </c>
      <c r="S33" s="609" t="s">
        <v>39</v>
      </c>
      <c r="T33" s="609" t="s">
        <v>39</v>
      </c>
      <c r="U33" s="609" t="s">
        <v>39</v>
      </c>
      <c r="V33" s="609" t="s">
        <v>39</v>
      </c>
    </row>
    <row r="34" spans="1:22">
      <c r="A34" s="594" t="s">
        <v>367</v>
      </c>
      <c r="B34" s="604">
        <v>41</v>
      </c>
      <c r="C34" s="604">
        <v>1</v>
      </c>
      <c r="D34" s="604">
        <v>1</v>
      </c>
      <c r="E34" s="605" t="s">
        <v>39</v>
      </c>
      <c r="F34" s="605" t="s">
        <v>39</v>
      </c>
      <c r="G34" s="605" t="s">
        <v>39</v>
      </c>
      <c r="H34" s="605" t="s">
        <v>39</v>
      </c>
      <c r="I34" s="605" t="s">
        <v>39</v>
      </c>
      <c r="J34" s="605" t="s">
        <v>39</v>
      </c>
      <c r="K34" s="605" t="s">
        <v>39</v>
      </c>
      <c r="L34" s="605" t="s">
        <v>39</v>
      </c>
      <c r="M34" s="604">
        <v>40</v>
      </c>
      <c r="N34" s="604">
        <v>6</v>
      </c>
      <c r="O34" s="604">
        <v>11</v>
      </c>
      <c r="P34" s="604">
        <v>11</v>
      </c>
      <c r="Q34" s="604">
        <v>12</v>
      </c>
      <c r="R34" s="605" t="s">
        <v>39</v>
      </c>
      <c r="S34" s="605" t="s">
        <v>39</v>
      </c>
      <c r="T34" s="605" t="s">
        <v>39</v>
      </c>
      <c r="U34" s="605" t="s">
        <v>39</v>
      </c>
      <c r="V34" s="605" t="s">
        <v>39</v>
      </c>
    </row>
    <row r="35" spans="1:22">
      <c r="A35" s="632" t="s">
        <v>796</v>
      </c>
      <c r="B35" s="608">
        <v>15</v>
      </c>
      <c r="C35" s="608">
        <v>2</v>
      </c>
      <c r="D35" s="608">
        <v>1</v>
      </c>
      <c r="E35" s="609" t="s">
        <v>39</v>
      </c>
      <c r="F35" s="609" t="s">
        <v>39</v>
      </c>
      <c r="G35" s="609" t="s">
        <v>39</v>
      </c>
      <c r="H35" s="609" t="s">
        <v>39</v>
      </c>
      <c r="I35" s="608">
        <v>1</v>
      </c>
      <c r="J35" s="609" t="s">
        <v>39</v>
      </c>
      <c r="K35" s="609" t="s">
        <v>39</v>
      </c>
      <c r="L35" s="609" t="s">
        <v>39</v>
      </c>
      <c r="M35" s="608">
        <v>13</v>
      </c>
      <c r="N35" s="608">
        <v>2</v>
      </c>
      <c r="O35" s="608">
        <v>6</v>
      </c>
      <c r="P35" s="608">
        <v>2</v>
      </c>
      <c r="Q35" s="608">
        <v>3</v>
      </c>
      <c r="R35" s="609" t="s">
        <v>39</v>
      </c>
      <c r="S35" s="609" t="s">
        <v>39</v>
      </c>
      <c r="T35" s="609" t="s">
        <v>39</v>
      </c>
      <c r="U35" s="609" t="s">
        <v>39</v>
      </c>
      <c r="V35" s="609" t="s">
        <v>39</v>
      </c>
    </row>
    <row r="36" spans="1:22">
      <c r="A36" s="594" t="s">
        <v>797</v>
      </c>
      <c r="B36" s="604">
        <v>2</v>
      </c>
      <c r="C36" s="605" t="s">
        <v>39</v>
      </c>
      <c r="D36" s="605" t="s">
        <v>39</v>
      </c>
      <c r="E36" s="605" t="s">
        <v>39</v>
      </c>
      <c r="F36" s="605" t="s">
        <v>39</v>
      </c>
      <c r="G36" s="605" t="s">
        <v>39</v>
      </c>
      <c r="H36" s="605" t="s">
        <v>39</v>
      </c>
      <c r="I36" s="605" t="s">
        <v>39</v>
      </c>
      <c r="J36" s="605" t="s">
        <v>39</v>
      </c>
      <c r="K36" s="605" t="s">
        <v>39</v>
      </c>
      <c r="L36" s="605" t="s">
        <v>39</v>
      </c>
      <c r="M36" s="604">
        <v>2</v>
      </c>
      <c r="N36" s="604">
        <v>1</v>
      </c>
      <c r="O36" s="605" t="s">
        <v>39</v>
      </c>
      <c r="P36" s="604">
        <v>1</v>
      </c>
      <c r="Q36" s="605" t="s">
        <v>39</v>
      </c>
      <c r="R36" s="605" t="s">
        <v>39</v>
      </c>
      <c r="S36" s="605" t="s">
        <v>39</v>
      </c>
      <c r="T36" s="605" t="s">
        <v>39</v>
      </c>
      <c r="U36" s="605" t="s">
        <v>39</v>
      </c>
      <c r="V36" s="605" t="s">
        <v>39</v>
      </c>
    </row>
    <row r="37" spans="1:22">
      <c r="A37" s="632" t="s">
        <v>798</v>
      </c>
      <c r="B37" s="608">
        <v>4</v>
      </c>
      <c r="C37" s="609" t="s">
        <v>39</v>
      </c>
      <c r="D37" s="609" t="s">
        <v>39</v>
      </c>
      <c r="E37" s="609" t="s">
        <v>39</v>
      </c>
      <c r="F37" s="609" t="s">
        <v>39</v>
      </c>
      <c r="G37" s="609" t="s">
        <v>39</v>
      </c>
      <c r="H37" s="609" t="s">
        <v>39</v>
      </c>
      <c r="I37" s="609" t="s">
        <v>39</v>
      </c>
      <c r="J37" s="609" t="s">
        <v>39</v>
      </c>
      <c r="K37" s="609" t="s">
        <v>39</v>
      </c>
      <c r="L37" s="609" t="s">
        <v>39</v>
      </c>
      <c r="M37" s="608">
        <v>4</v>
      </c>
      <c r="N37" s="608">
        <v>1</v>
      </c>
      <c r="O37" s="609" t="s">
        <v>39</v>
      </c>
      <c r="P37" s="608">
        <v>1</v>
      </c>
      <c r="Q37" s="608">
        <v>2</v>
      </c>
      <c r="R37" s="609" t="s">
        <v>39</v>
      </c>
      <c r="S37" s="609" t="s">
        <v>39</v>
      </c>
      <c r="T37" s="609" t="s">
        <v>39</v>
      </c>
      <c r="U37" s="609" t="s">
        <v>39</v>
      </c>
      <c r="V37" s="609" t="s">
        <v>39</v>
      </c>
    </row>
    <row r="38" spans="1:22" s="629" customFormat="1">
      <c r="A38" s="594" t="s">
        <v>799</v>
      </c>
      <c r="B38" s="604">
        <v>2</v>
      </c>
      <c r="C38" s="605" t="s">
        <v>39</v>
      </c>
      <c r="D38" s="605" t="s">
        <v>39</v>
      </c>
      <c r="E38" s="605" t="s">
        <v>39</v>
      </c>
      <c r="F38" s="605" t="s">
        <v>39</v>
      </c>
      <c r="G38" s="605" t="s">
        <v>39</v>
      </c>
      <c r="H38" s="605" t="s">
        <v>39</v>
      </c>
      <c r="I38" s="605" t="s">
        <v>39</v>
      </c>
      <c r="J38" s="605" t="s">
        <v>39</v>
      </c>
      <c r="K38" s="605" t="s">
        <v>39</v>
      </c>
      <c r="L38" s="605" t="s">
        <v>39</v>
      </c>
      <c r="M38" s="604">
        <v>2</v>
      </c>
      <c r="N38" s="604">
        <v>1</v>
      </c>
      <c r="O38" s="605" t="s">
        <v>39</v>
      </c>
      <c r="P38" s="605" t="s">
        <v>39</v>
      </c>
      <c r="Q38" s="604">
        <v>1</v>
      </c>
      <c r="R38" s="605" t="s">
        <v>39</v>
      </c>
      <c r="S38" s="605" t="s">
        <v>39</v>
      </c>
      <c r="T38" s="605" t="s">
        <v>39</v>
      </c>
      <c r="U38" s="605" t="s">
        <v>39</v>
      </c>
      <c r="V38" s="605" t="s">
        <v>39</v>
      </c>
    </row>
    <row r="39" spans="1:22">
      <c r="A39" s="633" t="s">
        <v>366</v>
      </c>
      <c r="B39" s="608">
        <v>94</v>
      </c>
      <c r="C39" s="608">
        <v>6</v>
      </c>
      <c r="D39" s="608">
        <v>2</v>
      </c>
      <c r="E39" s="608">
        <v>1</v>
      </c>
      <c r="F39" s="609" t="s">
        <v>39</v>
      </c>
      <c r="G39" s="609" t="s">
        <v>39</v>
      </c>
      <c r="H39" s="609" t="s">
        <v>39</v>
      </c>
      <c r="I39" s="608">
        <v>2</v>
      </c>
      <c r="J39" s="608">
        <v>1</v>
      </c>
      <c r="K39" s="609" t="s">
        <v>39</v>
      </c>
      <c r="L39" s="609" t="s">
        <v>39</v>
      </c>
      <c r="M39" s="608">
        <v>88</v>
      </c>
      <c r="N39" s="608">
        <v>14</v>
      </c>
      <c r="O39" s="608">
        <v>35</v>
      </c>
      <c r="P39" s="608">
        <v>20</v>
      </c>
      <c r="Q39" s="608">
        <v>18</v>
      </c>
      <c r="R39" s="609" t="s">
        <v>39</v>
      </c>
      <c r="S39" s="609" t="s">
        <v>39</v>
      </c>
      <c r="T39" s="609" t="s">
        <v>39</v>
      </c>
      <c r="U39" s="609" t="s">
        <v>39</v>
      </c>
      <c r="V39" s="608">
        <v>1</v>
      </c>
    </row>
    <row r="40" spans="1:22">
      <c r="A40" s="594" t="s">
        <v>800</v>
      </c>
      <c r="B40" s="604">
        <v>28</v>
      </c>
      <c r="C40" s="604">
        <v>3</v>
      </c>
      <c r="D40" s="605" t="s">
        <v>39</v>
      </c>
      <c r="E40" s="604">
        <v>1</v>
      </c>
      <c r="F40" s="605" t="s">
        <v>39</v>
      </c>
      <c r="G40" s="605" t="s">
        <v>39</v>
      </c>
      <c r="H40" s="605" t="s">
        <v>39</v>
      </c>
      <c r="I40" s="604">
        <v>2</v>
      </c>
      <c r="J40" s="605" t="s">
        <v>39</v>
      </c>
      <c r="K40" s="605" t="s">
        <v>39</v>
      </c>
      <c r="L40" s="605" t="s">
        <v>39</v>
      </c>
      <c r="M40" s="604">
        <v>25</v>
      </c>
      <c r="N40" s="604">
        <v>9</v>
      </c>
      <c r="O40" s="604">
        <v>11</v>
      </c>
      <c r="P40" s="605" t="s">
        <v>39</v>
      </c>
      <c r="Q40" s="604">
        <v>4</v>
      </c>
      <c r="R40" s="605" t="s">
        <v>39</v>
      </c>
      <c r="S40" s="605" t="s">
        <v>39</v>
      </c>
      <c r="T40" s="605" t="s">
        <v>39</v>
      </c>
      <c r="U40" s="605" t="s">
        <v>39</v>
      </c>
      <c r="V40" s="604">
        <v>1</v>
      </c>
    </row>
    <row r="41" spans="1:22">
      <c r="A41" s="632" t="s">
        <v>368</v>
      </c>
      <c r="B41" s="608">
        <v>14</v>
      </c>
      <c r="C41" s="609" t="s">
        <v>39</v>
      </c>
      <c r="D41" s="609" t="s">
        <v>39</v>
      </c>
      <c r="E41" s="609" t="s">
        <v>39</v>
      </c>
      <c r="F41" s="609" t="s">
        <v>39</v>
      </c>
      <c r="G41" s="609" t="s">
        <v>39</v>
      </c>
      <c r="H41" s="609" t="s">
        <v>39</v>
      </c>
      <c r="I41" s="609" t="s">
        <v>39</v>
      </c>
      <c r="J41" s="609" t="s">
        <v>39</v>
      </c>
      <c r="K41" s="609" t="s">
        <v>39</v>
      </c>
      <c r="L41" s="609" t="s">
        <v>39</v>
      </c>
      <c r="M41" s="608">
        <v>14</v>
      </c>
      <c r="N41" s="609" t="s">
        <v>39</v>
      </c>
      <c r="O41" s="608">
        <v>7</v>
      </c>
      <c r="P41" s="608">
        <v>5</v>
      </c>
      <c r="Q41" s="608">
        <v>2</v>
      </c>
      <c r="R41" s="609" t="s">
        <v>39</v>
      </c>
      <c r="S41" s="609" t="s">
        <v>39</v>
      </c>
      <c r="T41" s="609" t="s">
        <v>39</v>
      </c>
      <c r="U41" s="609" t="s">
        <v>39</v>
      </c>
      <c r="V41" s="609" t="s">
        <v>39</v>
      </c>
    </row>
    <row r="42" spans="1:22">
      <c r="A42" s="594" t="s">
        <v>801</v>
      </c>
      <c r="B42" s="604">
        <v>13</v>
      </c>
      <c r="C42" s="604">
        <v>1</v>
      </c>
      <c r="D42" s="604">
        <v>1</v>
      </c>
      <c r="E42" s="605" t="s">
        <v>39</v>
      </c>
      <c r="F42" s="605" t="s">
        <v>39</v>
      </c>
      <c r="G42" s="605" t="s">
        <v>39</v>
      </c>
      <c r="H42" s="605" t="s">
        <v>39</v>
      </c>
      <c r="I42" s="605" t="s">
        <v>39</v>
      </c>
      <c r="J42" s="605" t="s">
        <v>39</v>
      </c>
      <c r="K42" s="605" t="s">
        <v>39</v>
      </c>
      <c r="L42" s="605" t="s">
        <v>39</v>
      </c>
      <c r="M42" s="604">
        <v>12</v>
      </c>
      <c r="N42" s="604">
        <v>2</v>
      </c>
      <c r="O42" s="604">
        <v>3</v>
      </c>
      <c r="P42" s="604">
        <v>5</v>
      </c>
      <c r="Q42" s="604">
        <v>2</v>
      </c>
      <c r="R42" s="605" t="s">
        <v>39</v>
      </c>
      <c r="S42" s="605" t="s">
        <v>39</v>
      </c>
      <c r="T42" s="605" t="s">
        <v>39</v>
      </c>
      <c r="U42" s="605" t="s">
        <v>39</v>
      </c>
      <c r="V42" s="605" t="s">
        <v>39</v>
      </c>
    </row>
    <row r="43" spans="1:22">
      <c r="A43" s="632" t="s">
        <v>802</v>
      </c>
      <c r="B43" s="608">
        <v>16</v>
      </c>
      <c r="C43" s="609" t="s">
        <v>39</v>
      </c>
      <c r="D43" s="609" t="s">
        <v>39</v>
      </c>
      <c r="E43" s="609" t="s">
        <v>39</v>
      </c>
      <c r="F43" s="609" t="s">
        <v>39</v>
      </c>
      <c r="G43" s="609" t="s">
        <v>39</v>
      </c>
      <c r="H43" s="609" t="s">
        <v>39</v>
      </c>
      <c r="I43" s="609" t="s">
        <v>39</v>
      </c>
      <c r="J43" s="609" t="s">
        <v>39</v>
      </c>
      <c r="K43" s="609" t="s">
        <v>39</v>
      </c>
      <c r="L43" s="609" t="s">
        <v>39</v>
      </c>
      <c r="M43" s="608">
        <v>16</v>
      </c>
      <c r="N43" s="608">
        <v>1</v>
      </c>
      <c r="O43" s="608">
        <v>5</v>
      </c>
      <c r="P43" s="608">
        <v>7</v>
      </c>
      <c r="Q43" s="608">
        <v>3</v>
      </c>
      <c r="R43" s="609" t="s">
        <v>39</v>
      </c>
      <c r="S43" s="609" t="s">
        <v>39</v>
      </c>
      <c r="T43" s="609" t="s">
        <v>39</v>
      </c>
      <c r="U43" s="609" t="s">
        <v>39</v>
      </c>
      <c r="V43" s="609" t="s">
        <v>39</v>
      </c>
    </row>
    <row r="44" spans="1:22">
      <c r="A44" s="594" t="s">
        <v>803</v>
      </c>
      <c r="B44" s="604">
        <v>20</v>
      </c>
      <c r="C44" s="604">
        <v>2</v>
      </c>
      <c r="D44" s="604">
        <v>1</v>
      </c>
      <c r="E44" s="605" t="s">
        <v>39</v>
      </c>
      <c r="F44" s="605" t="s">
        <v>39</v>
      </c>
      <c r="G44" s="605" t="s">
        <v>39</v>
      </c>
      <c r="H44" s="605" t="s">
        <v>39</v>
      </c>
      <c r="I44" s="605" t="s">
        <v>39</v>
      </c>
      <c r="J44" s="604">
        <v>1</v>
      </c>
      <c r="K44" s="605" t="s">
        <v>39</v>
      </c>
      <c r="L44" s="605" t="s">
        <v>39</v>
      </c>
      <c r="M44" s="604">
        <v>18</v>
      </c>
      <c r="N44" s="604">
        <v>2</v>
      </c>
      <c r="O44" s="604">
        <v>7</v>
      </c>
      <c r="P44" s="604">
        <v>3</v>
      </c>
      <c r="Q44" s="604">
        <v>6</v>
      </c>
      <c r="R44" s="605" t="s">
        <v>39</v>
      </c>
      <c r="S44" s="605" t="s">
        <v>39</v>
      </c>
      <c r="T44" s="605" t="s">
        <v>39</v>
      </c>
      <c r="U44" s="605" t="s">
        <v>39</v>
      </c>
      <c r="V44" s="605" t="s">
        <v>39</v>
      </c>
    </row>
    <row r="45" spans="1:22" s="629" customFormat="1">
      <c r="A45" s="632" t="s">
        <v>804</v>
      </c>
      <c r="B45" s="608">
        <v>3</v>
      </c>
      <c r="C45" s="609" t="s">
        <v>39</v>
      </c>
      <c r="D45" s="609" t="s">
        <v>39</v>
      </c>
      <c r="E45" s="609" t="s">
        <v>39</v>
      </c>
      <c r="F45" s="609" t="s">
        <v>39</v>
      </c>
      <c r="G45" s="609" t="s">
        <v>39</v>
      </c>
      <c r="H45" s="609" t="s">
        <v>39</v>
      </c>
      <c r="I45" s="609" t="s">
        <v>39</v>
      </c>
      <c r="J45" s="609" t="s">
        <v>39</v>
      </c>
      <c r="K45" s="609" t="s">
        <v>39</v>
      </c>
      <c r="L45" s="609" t="s">
        <v>39</v>
      </c>
      <c r="M45" s="608">
        <v>3</v>
      </c>
      <c r="N45" s="609" t="s">
        <v>39</v>
      </c>
      <c r="O45" s="608">
        <v>2</v>
      </c>
      <c r="P45" s="609" t="s">
        <v>39</v>
      </c>
      <c r="Q45" s="608">
        <v>1</v>
      </c>
      <c r="R45" s="609" t="s">
        <v>39</v>
      </c>
      <c r="S45" s="609" t="s">
        <v>39</v>
      </c>
      <c r="T45" s="609" t="s">
        <v>39</v>
      </c>
      <c r="U45" s="609" t="s">
        <v>39</v>
      </c>
      <c r="V45" s="609" t="s">
        <v>39</v>
      </c>
    </row>
    <row r="46" spans="1:22">
      <c r="A46" s="634" t="s">
        <v>365</v>
      </c>
      <c r="B46" s="604">
        <v>142</v>
      </c>
      <c r="C46" s="604">
        <v>22</v>
      </c>
      <c r="D46" s="604">
        <v>4</v>
      </c>
      <c r="E46" s="604">
        <v>2</v>
      </c>
      <c r="F46" s="605" t="s">
        <v>39</v>
      </c>
      <c r="G46" s="605" t="s">
        <v>39</v>
      </c>
      <c r="H46" s="605" t="s">
        <v>39</v>
      </c>
      <c r="I46" s="604">
        <v>15</v>
      </c>
      <c r="J46" s="604">
        <v>1</v>
      </c>
      <c r="K46" s="605" t="s">
        <v>39</v>
      </c>
      <c r="L46" s="605" t="s">
        <v>39</v>
      </c>
      <c r="M46" s="604">
        <v>120</v>
      </c>
      <c r="N46" s="604">
        <v>5</v>
      </c>
      <c r="O46" s="604">
        <v>45</v>
      </c>
      <c r="P46" s="604">
        <v>16</v>
      </c>
      <c r="Q46" s="604">
        <v>53</v>
      </c>
      <c r="R46" s="605" t="s">
        <v>39</v>
      </c>
      <c r="S46" s="605" t="s">
        <v>39</v>
      </c>
      <c r="T46" s="605" t="s">
        <v>39</v>
      </c>
      <c r="U46" s="605" t="s">
        <v>39</v>
      </c>
      <c r="V46" s="604">
        <v>1</v>
      </c>
    </row>
    <row r="47" spans="1:22">
      <c r="A47" s="632" t="s">
        <v>805</v>
      </c>
      <c r="B47" s="608">
        <v>50</v>
      </c>
      <c r="C47" s="608">
        <v>9</v>
      </c>
      <c r="D47" s="609" t="s">
        <v>39</v>
      </c>
      <c r="E47" s="608">
        <v>2</v>
      </c>
      <c r="F47" s="609" t="s">
        <v>39</v>
      </c>
      <c r="G47" s="609" t="s">
        <v>39</v>
      </c>
      <c r="H47" s="609" t="s">
        <v>39</v>
      </c>
      <c r="I47" s="608">
        <v>7</v>
      </c>
      <c r="J47" s="609" t="s">
        <v>39</v>
      </c>
      <c r="K47" s="609" t="s">
        <v>39</v>
      </c>
      <c r="L47" s="609" t="s">
        <v>39</v>
      </c>
      <c r="M47" s="608">
        <v>41</v>
      </c>
      <c r="N47" s="608">
        <v>2</v>
      </c>
      <c r="O47" s="608">
        <v>15</v>
      </c>
      <c r="P47" s="608">
        <v>2</v>
      </c>
      <c r="Q47" s="608">
        <v>21</v>
      </c>
      <c r="R47" s="609" t="s">
        <v>39</v>
      </c>
      <c r="S47" s="609" t="s">
        <v>39</v>
      </c>
      <c r="T47" s="609" t="s">
        <v>39</v>
      </c>
      <c r="U47" s="609" t="s">
        <v>39</v>
      </c>
      <c r="V47" s="608">
        <v>1</v>
      </c>
    </row>
    <row r="48" spans="1:22">
      <c r="A48" s="594" t="s">
        <v>806</v>
      </c>
      <c r="B48" s="604">
        <v>14</v>
      </c>
      <c r="C48" s="604">
        <v>6</v>
      </c>
      <c r="D48" s="605" t="s">
        <v>39</v>
      </c>
      <c r="E48" s="605" t="s">
        <v>39</v>
      </c>
      <c r="F48" s="605" t="s">
        <v>39</v>
      </c>
      <c r="G48" s="605" t="s">
        <v>39</v>
      </c>
      <c r="H48" s="605" t="s">
        <v>39</v>
      </c>
      <c r="I48" s="604">
        <v>5</v>
      </c>
      <c r="J48" s="604">
        <v>1</v>
      </c>
      <c r="K48" s="605" t="s">
        <v>39</v>
      </c>
      <c r="L48" s="605" t="s">
        <v>39</v>
      </c>
      <c r="M48" s="604">
        <v>8</v>
      </c>
      <c r="N48" s="604">
        <v>1</v>
      </c>
      <c r="O48" s="604">
        <v>3</v>
      </c>
      <c r="P48" s="605" t="s">
        <v>39</v>
      </c>
      <c r="Q48" s="604">
        <v>4</v>
      </c>
      <c r="R48" s="605" t="s">
        <v>39</v>
      </c>
      <c r="S48" s="605" t="s">
        <v>39</v>
      </c>
      <c r="T48" s="605" t="s">
        <v>39</v>
      </c>
      <c r="U48" s="605" t="s">
        <v>39</v>
      </c>
      <c r="V48" s="605" t="s">
        <v>39</v>
      </c>
    </row>
    <row r="49" spans="1:22">
      <c r="A49" s="632" t="s">
        <v>807</v>
      </c>
      <c r="B49" s="608">
        <v>11</v>
      </c>
      <c r="C49" s="608">
        <v>1</v>
      </c>
      <c r="D49" s="608">
        <v>1</v>
      </c>
      <c r="E49" s="609" t="s">
        <v>39</v>
      </c>
      <c r="F49" s="609" t="s">
        <v>39</v>
      </c>
      <c r="G49" s="609" t="s">
        <v>39</v>
      </c>
      <c r="H49" s="609" t="s">
        <v>39</v>
      </c>
      <c r="I49" s="609" t="s">
        <v>39</v>
      </c>
      <c r="J49" s="609" t="s">
        <v>39</v>
      </c>
      <c r="K49" s="609" t="s">
        <v>39</v>
      </c>
      <c r="L49" s="609" t="s">
        <v>39</v>
      </c>
      <c r="M49" s="608">
        <v>10</v>
      </c>
      <c r="N49" s="609" t="s">
        <v>39</v>
      </c>
      <c r="O49" s="608">
        <v>4</v>
      </c>
      <c r="P49" s="608">
        <v>3</v>
      </c>
      <c r="Q49" s="608">
        <v>3</v>
      </c>
      <c r="R49" s="609" t="s">
        <v>39</v>
      </c>
      <c r="S49" s="609" t="s">
        <v>39</v>
      </c>
      <c r="T49" s="609" t="s">
        <v>39</v>
      </c>
      <c r="U49" s="609" t="s">
        <v>39</v>
      </c>
      <c r="V49" s="609" t="s">
        <v>39</v>
      </c>
    </row>
    <row r="50" spans="1:22">
      <c r="A50" s="594" t="s">
        <v>808</v>
      </c>
      <c r="B50" s="604">
        <v>23</v>
      </c>
      <c r="C50" s="604">
        <v>2</v>
      </c>
      <c r="D50" s="604">
        <v>2</v>
      </c>
      <c r="E50" s="605" t="s">
        <v>39</v>
      </c>
      <c r="F50" s="605" t="s">
        <v>39</v>
      </c>
      <c r="G50" s="605" t="s">
        <v>39</v>
      </c>
      <c r="H50" s="605" t="s">
        <v>39</v>
      </c>
      <c r="I50" s="605" t="s">
        <v>39</v>
      </c>
      <c r="J50" s="605" t="s">
        <v>39</v>
      </c>
      <c r="K50" s="605" t="s">
        <v>39</v>
      </c>
      <c r="L50" s="605" t="s">
        <v>39</v>
      </c>
      <c r="M50" s="604">
        <v>21</v>
      </c>
      <c r="N50" s="605" t="s">
        <v>39</v>
      </c>
      <c r="O50" s="604">
        <v>8</v>
      </c>
      <c r="P50" s="604">
        <v>5</v>
      </c>
      <c r="Q50" s="604">
        <v>8</v>
      </c>
      <c r="R50" s="605" t="s">
        <v>39</v>
      </c>
      <c r="S50" s="605" t="s">
        <v>39</v>
      </c>
      <c r="T50" s="605" t="s">
        <v>39</v>
      </c>
      <c r="U50" s="605" t="s">
        <v>39</v>
      </c>
      <c r="V50" s="605" t="s">
        <v>39</v>
      </c>
    </row>
    <row r="51" spans="1:22">
      <c r="A51" s="632" t="s">
        <v>809</v>
      </c>
      <c r="B51" s="608">
        <v>27</v>
      </c>
      <c r="C51" s="608">
        <v>4</v>
      </c>
      <c r="D51" s="608">
        <v>1</v>
      </c>
      <c r="E51" s="609" t="s">
        <v>39</v>
      </c>
      <c r="F51" s="609" t="s">
        <v>39</v>
      </c>
      <c r="G51" s="609" t="s">
        <v>39</v>
      </c>
      <c r="H51" s="609" t="s">
        <v>39</v>
      </c>
      <c r="I51" s="608">
        <v>3</v>
      </c>
      <c r="J51" s="609" t="s">
        <v>39</v>
      </c>
      <c r="K51" s="609" t="s">
        <v>39</v>
      </c>
      <c r="L51" s="609" t="s">
        <v>39</v>
      </c>
      <c r="M51" s="608">
        <v>23</v>
      </c>
      <c r="N51" s="608">
        <v>1</v>
      </c>
      <c r="O51" s="608">
        <v>10</v>
      </c>
      <c r="P51" s="608">
        <v>1</v>
      </c>
      <c r="Q51" s="608">
        <v>11</v>
      </c>
      <c r="R51" s="609" t="s">
        <v>39</v>
      </c>
      <c r="S51" s="609" t="s">
        <v>39</v>
      </c>
      <c r="T51" s="609" t="s">
        <v>39</v>
      </c>
      <c r="U51" s="609" t="s">
        <v>39</v>
      </c>
      <c r="V51" s="609" t="s">
        <v>39</v>
      </c>
    </row>
    <row r="52" spans="1:22">
      <c r="A52" s="594" t="s">
        <v>810</v>
      </c>
      <c r="B52" s="604">
        <v>7</v>
      </c>
      <c r="C52" s="605" t="s">
        <v>39</v>
      </c>
      <c r="D52" s="605" t="s">
        <v>39</v>
      </c>
      <c r="E52" s="605" t="s">
        <v>39</v>
      </c>
      <c r="F52" s="605" t="s">
        <v>39</v>
      </c>
      <c r="G52" s="605" t="s">
        <v>39</v>
      </c>
      <c r="H52" s="605" t="s">
        <v>39</v>
      </c>
      <c r="I52" s="605" t="s">
        <v>39</v>
      </c>
      <c r="J52" s="605" t="s">
        <v>39</v>
      </c>
      <c r="K52" s="605" t="s">
        <v>39</v>
      </c>
      <c r="L52" s="605" t="s">
        <v>39</v>
      </c>
      <c r="M52" s="604">
        <v>7</v>
      </c>
      <c r="N52" s="604">
        <v>1</v>
      </c>
      <c r="O52" s="604">
        <v>1</v>
      </c>
      <c r="P52" s="604">
        <v>3</v>
      </c>
      <c r="Q52" s="604">
        <v>2</v>
      </c>
      <c r="R52" s="605" t="s">
        <v>39</v>
      </c>
      <c r="S52" s="605" t="s">
        <v>39</v>
      </c>
      <c r="T52" s="605" t="s">
        <v>39</v>
      </c>
      <c r="U52" s="605" t="s">
        <v>39</v>
      </c>
      <c r="V52" s="605" t="s">
        <v>39</v>
      </c>
    </row>
    <row r="53" spans="1:22" s="629" customFormat="1">
      <c r="A53" s="632" t="s">
        <v>811</v>
      </c>
      <c r="B53" s="608">
        <v>10</v>
      </c>
      <c r="C53" s="609" t="s">
        <v>39</v>
      </c>
      <c r="D53" s="609" t="s">
        <v>39</v>
      </c>
      <c r="E53" s="609" t="s">
        <v>39</v>
      </c>
      <c r="F53" s="609" t="s">
        <v>39</v>
      </c>
      <c r="G53" s="609" t="s">
        <v>39</v>
      </c>
      <c r="H53" s="609" t="s">
        <v>39</v>
      </c>
      <c r="I53" s="609" t="s">
        <v>39</v>
      </c>
      <c r="J53" s="609" t="s">
        <v>39</v>
      </c>
      <c r="K53" s="609" t="s">
        <v>39</v>
      </c>
      <c r="L53" s="609" t="s">
        <v>39</v>
      </c>
      <c r="M53" s="608">
        <v>10</v>
      </c>
      <c r="N53" s="609" t="s">
        <v>39</v>
      </c>
      <c r="O53" s="608">
        <v>4</v>
      </c>
      <c r="P53" s="608">
        <v>2</v>
      </c>
      <c r="Q53" s="608">
        <v>4</v>
      </c>
      <c r="R53" s="609" t="s">
        <v>39</v>
      </c>
      <c r="S53" s="609" t="s">
        <v>39</v>
      </c>
      <c r="T53" s="609" t="s">
        <v>39</v>
      </c>
      <c r="U53" s="609" t="s">
        <v>39</v>
      </c>
      <c r="V53" s="609" t="s">
        <v>39</v>
      </c>
    </row>
    <row r="54" spans="1:22">
      <c r="A54" s="630" t="s">
        <v>18</v>
      </c>
      <c r="B54" s="604">
        <v>188</v>
      </c>
      <c r="C54" s="604">
        <v>24</v>
      </c>
      <c r="D54" s="604">
        <v>4</v>
      </c>
      <c r="E54" s="604">
        <v>4</v>
      </c>
      <c r="F54" s="604">
        <v>1</v>
      </c>
      <c r="G54" s="604">
        <v>1</v>
      </c>
      <c r="H54" s="604">
        <v>1</v>
      </c>
      <c r="I54" s="604">
        <v>13</v>
      </c>
      <c r="J54" s="605" t="s">
        <v>39</v>
      </c>
      <c r="K54" s="605" t="s">
        <v>39</v>
      </c>
      <c r="L54" s="605" t="s">
        <v>39</v>
      </c>
      <c r="M54" s="604">
        <v>164</v>
      </c>
      <c r="N54" s="604">
        <v>4</v>
      </c>
      <c r="O54" s="604">
        <v>57</v>
      </c>
      <c r="P54" s="604">
        <v>35</v>
      </c>
      <c r="Q54" s="604">
        <v>67</v>
      </c>
      <c r="R54" s="605" t="s">
        <v>39</v>
      </c>
      <c r="S54" s="605" t="s">
        <v>39</v>
      </c>
      <c r="T54" s="605" t="s">
        <v>39</v>
      </c>
      <c r="U54" s="605" t="s">
        <v>39</v>
      </c>
      <c r="V54" s="604">
        <v>1</v>
      </c>
    </row>
    <row r="55" spans="1:22">
      <c r="A55" s="632" t="s">
        <v>812</v>
      </c>
      <c r="B55" s="608">
        <v>85</v>
      </c>
      <c r="C55" s="608">
        <v>20</v>
      </c>
      <c r="D55" s="609" t="s">
        <v>39</v>
      </c>
      <c r="E55" s="608">
        <v>4</v>
      </c>
      <c r="F55" s="608">
        <v>1</v>
      </c>
      <c r="G55" s="608">
        <v>1</v>
      </c>
      <c r="H55" s="608">
        <v>1</v>
      </c>
      <c r="I55" s="608">
        <v>13</v>
      </c>
      <c r="J55" s="609" t="s">
        <v>39</v>
      </c>
      <c r="K55" s="609" t="s">
        <v>39</v>
      </c>
      <c r="L55" s="609" t="s">
        <v>39</v>
      </c>
      <c r="M55" s="608">
        <v>65</v>
      </c>
      <c r="N55" s="608">
        <v>3</v>
      </c>
      <c r="O55" s="608">
        <v>19</v>
      </c>
      <c r="P55" s="608">
        <v>14</v>
      </c>
      <c r="Q55" s="608">
        <v>28</v>
      </c>
      <c r="R55" s="609" t="s">
        <v>39</v>
      </c>
      <c r="S55" s="609" t="s">
        <v>39</v>
      </c>
      <c r="T55" s="609" t="s">
        <v>39</v>
      </c>
      <c r="U55" s="609" t="s">
        <v>39</v>
      </c>
      <c r="V55" s="608">
        <v>1</v>
      </c>
    </row>
    <row r="56" spans="1:22">
      <c r="A56" s="594" t="s">
        <v>813</v>
      </c>
      <c r="B56" s="604">
        <v>18</v>
      </c>
      <c r="C56" s="604">
        <v>1</v>
      </c>
      <c r="D56" s="604">
        <v>1</v>
      </c>
      <c r="E56" s="605" t="s">
        <v>39</v>
      </c>
      <c r="F56" s="605" t="s">
        <v>39</v>
      </c>
      <c r="G56" s="605" t="s">
        <v>39</v>
      </c>
      <c r="H56" s="605" t="s">
        <v>39</v>
      </c>
      <c r="I56" s="605" t="s">
        <v>39</v>
      </c>
      <c r="J56" s="605" t="s">
        <v>39</v>
      </c>
      <c r="K56" s="605" t="s">
        <v>39</v>
      </c>
      <c r="L56" s="605" t="s">
        <v>39</v>
      </c>
      <c r="M56" s="604">
        <v>17</v>
      </c>
      <c r="N56" s="605" t="s">
        <v>39</v>
      </c>
      <c r="O56" s="604">
        <v>7</v>
      </c>
      <c r="P56" s="604">
        <v>2</v>
      </c>
      <c r="Q56" s="604">
        <v>8</v>
      </c>
      <c r="R56" s="605" t="s">
        <v>39</v>
      </c>
      <c r="S56" s="605" t="s">
        <v>39</v>
      </c>
      <c r="T56" s="605" t="s">
        <v>39</v>
      </c>
      <c r="U56" s="605" t="s">
        <v>39</v>
      </c>
      <c r="V56" s="605" t="s">
        <v>39</v>
      </c>
    </row>
    <row r="57" spans="1:22">
      <c r="A57" s="632" t="s">
        <v>814</v>
      </c>
      <c r="B57" s="608">
        <v>24</v>
      </c>
      <c r="C57" s="608">
        <v>1</v>
      </c>
      <c r="D57" s="608">
        <v>1</v>
      </c>
      <c r="E57" s="609" t="s">
        <v>39</v>
      </c>
      <c r="F57" s="609" t="s">
        <v>39</v>
      </c>
      <c r="G57" s="609" t="s">
        <v>39</v>
      </c>
      <c r="H57" s="609" t="s">
        <v>39</v>
      </c>
      <c r="I57" s="609" t="s">
        <v>39</v>
      </c>
      <c r="J57" s="609" t="s">
        <v>39</v>
      </c>
      <c r="K57" s="609" t="s">
        <v>39</v>
      </c>
      <c r="L57" s="609" t="s">
        <v>39</v>
      </c>
      <c r="M57" s="608">
        <v>23</v>
      </c>
      <c r="N57" s="609" t="s">
        <v>39</v>
      </c>
      <c r="O57" s="608">
        <v>6</v>
      </c>
      <c r="P57" s="608">
        <v>7</v>
      </c>
      <c r="Q57" s="608">
        <v>10</v>
      </c>
      <c r="R57" s="609" t="s">
        <v>39</v>
      </c>
      <c r="S57" s="609" t="s">
        <v>39</v>
      </c>
      <c r="T57" s="609" t="s">
        <v>39</v>
      </c>
      <c r="U57" s="609" t="s">
        <v>39</v>
      </c>
      <c r="V57" s="609" t="s">
        <v>39</v>
      </c>
    </row>
    <row r="58" spans="1:22">
      <c r="A58" s="594" t="s">
        <v>593</v>
      </c>
      <c r="B58" s="604">
        <v>3</v>
      </c>
      <c r="C58" s="605" t="s">
        <v>39</v>
      </c>
      <c r="D58" s="605" t="s">
        <v>39</v>
      </c>
      <c r="E58" s="605" t="s">
        <v>39</v>
      </c>
      <c r="F58" s="605" t="s">
        <v>39</v>
      </c>
      <c r="G58" s="605" t="s">
        <v>39</v>
      </c>
      <c r="H58" s="605" t="s">
        <v>39</v>
      </c>
      <c r="I58" s="605" t="s">
        <v>39</v>
      </c>
      <c r="J58" s="605" t="s">
        <v>39</v>
      </c>
      <c r="K58" s="605" t="s">
        <v>39</v>
      </c>
      <c r="L58" s="605" t="s">
        <v>39</v>
      </c>
      <c r="M58" s="604">
        <v>3</v>
      </c>
      <c r="N58" s="605" t="s">
        <v>39</v>
      </c>
      <c r="O58" s="604">
        <v>1</v>
      </c>
      <c r="P58" s="604">
        <v>2</v>
      </c>
      <c r="Q58" s="605" t="s">
        <v>39</v>
      </c>
      <c r="R58" s="605" t="s">
        <v>39</v>
      </c>
      <c r="S58" s="605" t="s">
        <v>39</v>
      </c>
      <c r="T58" s="605" t="s">
        <v>39</v>
      </c>
      <c r="U58" s="605" t="s">
        <v>39</v>
      </c>
      <c r="V58" s="605" t="s">
        <v>39</v>
      </c>
    </row>
    <row r="59" spans="1:22">
      <c r="A59" s="632" t="s">
        <v>815</v>
      </c>
      <c r="B59" s="608">
        <v>11</v>
      </c>
      <c r="C59" s="608">
        <v>1</v>
      </c>
      <c r="D59" s="608">
        <v>1</v>
      </c>
      <c r="E59" s="609" t="s">
        <v>39</v>
      </c>
      <c r="F59" s="609" t="s">
        <v>39</v>
      </c>
      <c r="G59" s="609" t="s">
        <v>39</v>
      </c>
      <c r="H59" s="609" t="s">
        <v>39</v>
      </c>
      <c r="I59" s="609" t="s">
        <v>39</v>
      </c>
      <c r="J59" s="609" t="s">
        <v>39</v>
      </c>
      <c r="K59" s="609" t="s">
        <v>39</v>
      </c>
      <c r="L59" s="609" t="s">
        <v>39</v>
      </c>
      <c r="M59" s="608">
        <v>10</v>
      </c>
      <c r="N59" s="609" t="s">
        <v>39</v>
      </c>
      <c r="O59" s="608">
        <v>6</v>
      </c>
      <c r="P59" s="608">
        <v>1</v>
      </c>
      <c r="Q59" s="608">
        <v>3</v>
      </c>
      <c r="R59" s="609" t="s">
        <v>39</v>
      </c>
      <c r="S59" s="609" t="s">
        <v>39</v>
      </c>
      <c r="T59" s="609" t="s">
        <v>39</v>
      </c>
      <c r="U59" s="609" t="s">
        <v>39</v>
      </c>
      <c r="V59" s="609" t="s">
        <v>39</v>
      </c>
    </row>
    <row r="60" spans="1:22">
      <c r="A60" s="594" t="s">
        <v>816</v>
      </c>
      <c r="B60" s="604">
        <v>16</v>
      </c>
      <c r="C60" s="604">
        <v>1</v>
      </c>
      <c r="D60" s="604">
        <v>1</v>
      </c>
      <c r="E60" s="605" t="s">
        <v>39</v>
      </c>
      <c r="F60" s="605" t="s">
        <v>39</v>
      </c>
      <c r="G60" s="605" t="s">
        <v>39</v>
      </c>
      <c r="H60" s="605" t="s">
        <v>39</v>
      </c>
      <c r="I60" s="605" t="s">
        <v>39</v>
      </c>
      <c r="J60" s="605" t="s">
        <v>39</v>
      </c>
      <c r="K60" s="605" t="s">
        <v>39</v>
      </c>
      <c r="L60" s="605" t="s">
        <v>39</v>
      </c>
      <c r="M60" s="604">
        <v>15</v>
      </c>
      <c r="N60" s="605" t="s">
        <v>39</v>
      </c>
      <c r="O60" s="604">
        <v>3</v>
      </c>
      <c r="P60" s="604">
        <v>4</v>
      </c>
      <c r="Q60" s="604">
        <v>8</v>
      </c>
      <c r="R60" s="605" t="s">
        <v>39</v>
      </c>
      <c r="S60" s="605" t="s">
        <v>39</v>
      </c>
      <c r="T60" s="605" t="s">
        <v>39</v>
      </c>
      <c r="U60" s="605" t="s">
        <v>39</v>
      </c>
      <c r="V60" s="605" t="s">
        <v>39</v>
      </c>
    </row>
    <row r="61" spans="1:22">
      <c r="A61" s="632" t="s">
        <v>817</v>
      </c>
      <c r="B61" s="608">
        <v>15</v>
      </c>
      <c r="C61" s="609" t="s">
        <v>39</v>
      </c>
      <c r="D61" s="609" t="s">
        <v>39</v>
      </c>
      <c r="E61" s="609" t="s">
        <v>39</v>
      </c>
      <c r="F61" s="609" t="s">
        <v>39</v>
      </c>
      <c r="G61" s="609" t="s">
        <v>39</v>
      </c>
      <c r="H61" s="609" t="s">
        <v>39</v>
      </c>
      <c r="I61" s="609" t="s">
        <v>39</v>
      </c>
      <c r="J61" s="609" t="s">
        <v>39</v>
      </c>
      <c r="K61" s="609" t="s">
        <v>39</v>
      </c>
      <c r="L61" s="609" t="s">
        <v>39</v>
      </c>
      <c r="M61" s="608">
        <v>15</v>
      </c>
      <c r="N61" s="608">
        <v>1</v>
      </c>
      <c r="O61" s="608">
        <v>7</v>
      </c>
      <c r="P61" s="608">
        <v>3</v>
      </c>
      <c r="Q61" s="608">
        <v>4</v>
      </c>
      <c r="R61" s="609" t="s">
        <v>39</v>
      </c>
      <c r="S61" s="609" t="s">
        <v>39</v>
      </c>
      <c r="T61" s="609" t="s">
        <v>39</v>
      </c>
      <c r="U61" s="609" t="s">
        <v>39</v>
      </c>
      <c r="V61" s="609" t="s">
        <v>39</v>
      </c>
    </row>
    <row r="62" spans="1:22">
      <c r="A62" s="594" t="s">
        <v>818</v>
      </c>
      <c r="B62" s="604">
        <v>3</v>
      </c>
      <c r="C62" s="605" t="s">
        <v>39</v>
      </c>
      <c r="D62" s="605" t="s">
        <v>39</v>
      </c>
      <c r="E62" s="605" t="s">
        <v>39</v>
      </c>
      <c r="F62" s="605" t="s">
        <v>39</v>
      </c>
      <c r="G62" s="605" t="s">
        <v>39</v>
      </c>
      <c r="H62" s="605" t="s">
        <v>39</v>
      </c>
      <c r="I62" s="605" t="s">
        <v>39</v>
      </c>
      <c r="J62" s="605" t="s">
        <v>39</v>
      </c>
      <c r="K62" s="605" t="s">
        <v>39</v>
      </c>
      <c r="L62" s="605" t="s">
        <v>39</v>
      </c>
      <c r="M62" s="604">
        <v>3</v>
      </c>
      <c r="N62" s="605" t="s">
        <v>39</v>
      </c>
      <c r="O62" s="604">
        <v>1</v>
      </c>
      <c r="P62" s="605" t="s">
        <v>39</v>
      </c>
      <c r="Q62" s="604">
        <v>2</v>
      </c>
      <c r="R62" s="605" t="s">
        <v>39</v>
      </c>
      <c r="S62" s="605" t="s">
        <v>39</v>
      </c>
      <c r="T62" s="605" t="s">
        <v>39</v>
      </c>
      <c r="U62" s="605" t="s">
        <v>39</v>
      </c>
      <c r="V62" s="605" t="s">
        <v>39</v>
      </c>
    </row>
    <row r="63" spans="1:22">
      <c r="A63" s="632" t="s">
        <v>819</v>
      </c>
      <c r="B63" s="608">
        <v>8</v>
      </c>
      <c r="C63" s="609" t="s">
        <v>39</v>
      </c>
      <c r="D63" s="609" t="s">
        <v>39</v>
      </c>
      <c r="E63" s="609" t="s">
        <v>39</v>
      </c>
      <c r="F63" s="609" t="s">
        <v>39</v>
      </c>
      <c r="G63" s="609" t="s">
        <v>39</v>
      </c>
      <c r="H63" s="609" t="s">
        <v>39</v>
      </c>
      <c r="I63" s="609" t="s">
        <v>39</v>
      </c>
      <c r="J63" s="609" t="s">
        <v>39</v>
      </c>
      <c r="K63" s="609" t="s">
        <v>39</v>
      </c>
      <c r="L63" s="609" t="s">
        <v>39</v>
      </c>
      <c r="M63" s="608">
        <v>8</v>
      </c>
      <c r="N63" s="609" t="s">
        <v>39</v>
      </c>
      <c r="O63" s="608">
        <v>5</v>
      </c>
      <c r="P63" s="608">
        <v>1</v>
      </c>
      <c r="Q63" s="608">
        <v>2</v>
      </c>
      <c r="R63" s="609" t="s">
        <v>39</v>
      </c>
      <c r="S63" s="609" t="s">
        <v>39</v>
      </c>
      <c r="T63" s="609" t="s">
        <v>39</v>
      </c>
      <c r="U63" s="609" t="s">
        <v>39</v>
      </c>
      <c r="V63" s="609" t="s">
        <v>39</v>
      </c>
    </row>
    <row r="64" spans="1:22" s="629" customFormat="1">
      <c r="A64" s="594" t="s">
        <v>820</v>
      </c>
      <c r="B64" s="604">
        <v>5</v>
      </c>
      <c r="C64" s="605" t="s">
        <v>39</v>
      </c>
      <c r="D64" s="605" t="s">
        <v>39</v>
      </c>
      <c r="E64" s="605" t="s">
        <v>39</v>
      </c>
      <c r="F64" s="605" t="s">
        <v>39</v>
      </c>
      <c r="G64" s="605" t="s">
        <v>39</v>
      </c>
      <c r="H64" s="605" t="s">
        <v>39</v>
      </c>
      <c r="I64" s="605" t="s">
        <v>39</v>
      </c>
      <c r="J64" s="605" t="s">
        <v>39</v>
      </c>
      <c r="K64" s="605" t="s">
        <v>39</v>
      </c>
      <c r="L64" s="605" t="s">
        <v>39</v>
      </c>
      <c r="M64" s="604">
        <v>5</v>
      </c>
      <c r="N64" s="605" t="s">
        <v>39</v>
      </c>
      <c r="O64" s="604">
        <v>2</v>
      </c>
      <c r="P64" s="604">
        <v>1</v>
      </c>
      <c r="Q64" s="604">
        <v>2</v>
      </c>
      <c r="R64" s="605" t="s">
        <v>39</v>
      </c>
      <c r="S64" s="605" t="s">
        <v>39</v>
      </c>
      <c r="T64" s="605" t="s">
        <v>39</v>
      </c>
      <c r="U64" s="605" t="s">
        <v>39</v>
      </c>
      <c r="V64" s="605" t="s">
        <v>39</v>
      </c>
    </row>
    <row r="65" spans="1:22">
      <c r="A65" s="631" t="s">
        <v>19</v>
      </c>
      <c r="B65" s="608">
        <v>126</v>
      </c>
      <c r="C65" s="608">
        <v>16</v>
      </c>
      <c r="D65" s="608">
        <v>3</v>
      </c>
      <c r="E65" s="608">
        <v>2</v>
      </c>
      <c r="F65" s="609" t="s">
        <v>39</v>
      </c>
      <c r="G65" s="609" t="s">
        <v>39</v>
      </c>
      <c r="H65" s="608">
        <v>1</v>
      </c>
      <c r="I65" s="608">
        <v>10</v>
      </c>
      <c r="J65" s="609" t="s">
        <v>39</v>
      </c>
      <c r="K65" s="609" t="s">
        <v>39</v>
      </c>
      <c r="L65" s="609" t="s">
        <v>39</v>
      </c>
      <c r="M65" s="608">
        <v>110</v>
      </c>
      <c r="N65" s="608">
        <v>14</v>
      </c>
      <c r="O65" s="608">
        <v>52</v>
      </c>
      <c r="P65" s="608">
        <v>7</v>
      </c>
      <c r="Q65" s="608">
        <v>34</v>
      </c>
      <c r="R65" s="609" t="s">
        <v>39</v>
      </c>
      <c r="S65" s="609" t="s">
        <v>39</v>
      </c>
      <c r="T65" s="609" t="s">
        <v>39</v>
      </c>
      <c r="U65" s="609" t="s">
        <v>39</v>
      </c>
      <c r="V65" s="608">
        <v>3</v>
      </c>
    </row>
    <row r="66" spans="1:22">
      <c r="A66" s="594" t="s">
        <v>821</v>
      </c>
      <c r="B66" s="604">
        <v>45</v>
      </c>
      <c r="C66" s="604">
        <v>11</v>
      </c>
      <c r="D66" s="605" t="s">
        <v>39</v>
      </c>
      <c r="E66" s="604">
        <v>2</v>
      </c>
      <c r="F66" s="605" t="s">
        <v>39</v>
      </c>
      <c r="G66" s="605" t="s">
        <v>39</v>
      </c>
      <c r="H66" s="604">
        <v>1</v>
      </c>
      <c r="I66" s="604">
        <v>8</v>
      </c>
      <c r="J66" s="605" t="s">
        <v>39</v>
      </c>
      <c r="K66" s="605" t="s">
        <v>39</v>
      </c>
      <c r="L66" s="605" t="s">
        <v>39</v>
      </c>
      <c r="M66" s="604">
        <v>34</v>
      </c>
      <c r="N66" s="604">
        <v>7</v>
      </c>
      <c r="O66" s="604">
        <v>13</v>
      </c>
      <c r="P66" s="605" t="s">
        <v>39</v>
      </c>
      <c r="Q66" s="604">
        <v>12</v>
      </c>
      <c r="R66" s="605" t="s">
        <v>39</v>
      </c>
      <c r="S66" s="605" t="s">
        <v>39</v>
      </c>
      <c r="T66" s="605" t="s">
        <v>39</v>
      </c>
      <c r="U66" s="605" t="s">
        <v>39</v>
      </c>
      <c r="V66" s="604">
        <v>2</v>
      </c>
    </row>
    <row r="67" spans="1:22">
      <c r="A67" s="632" t="s">
        <v>822</v>
      </c>
      <c r="B67" s="608">
        <v>11</v>
      </c>
      <c r="C67" s="608">
        <v>2</v>
      </c>
      <c r="D67" s="608">
        <v>1</v>
      </c>
      <c r="E67" s="609" t="s">
        <v>39</v>
      </c>
      <c r="F67" s="609" t="s">
        <v>39</v>
      </c>
      <c r="G67" s="609" t="s">
        <v>39</v>
      </c>
      <c r="H67" s="609" t="s">
        <v>39</v>
      </c>
      <c r="I67" s="608">
        <v>1</v>
      </c>
      <c r="J67" s="609" t="s">
        <v>39</v>
      </c>
      <c r="K67" s="609" t="s">
        <v>39</v>
      </c>
      <c r="L67" s="609" t="s">
        <v>39</v>
      </c>
      <c r="M67" s="608">
        <v>9</v>
      </c>
      <c r="N67" s="608">
        <v>1</v>
      </c>
      <c r="O67" s="608">
        <v>5</v>
      </c>
      <c r="P67" s="608">
        <v>1</v>
      </c>
      <c r="Q67" s="608">
        <v>2</v>
      </c>
      <c r="R67" s="609" t="s">
        <v>39</v>
      </c>
      <c r="S67" s="609" t="s">
        <v>39</v>
      </c>
      <c r="T67" s="609" t="s">
        <v>39</v>
      </c>
      <c r="U67" s="609" t="s">
        <v>39</v>
      </c>
      <c r="V67" s="609" t="s">
        <v>39</v>
      </c>
    </row>
    <row r="68" spans="1:22">
      <c r="A68" s="594" t="s">
        <v>823</v>
      </c>
      <c r="B68" s="604">
        <v>22</v>
      </c>
      <c r="C68" s="604">
        <v>1</v>
      </c>
      <c r="D68" s="604">
        <v>1</v>
      </c>
      <c r="E68" s="605" t="s">
        <v>39</v>
      </c>
      <c r="F68" s="605" t="s">
        <v>39</v>
      </c>
      <c r="G68" s="605" t="s">
        <v>39</v>
      </c>
      <c r="H68" s="605" t="s">
        <v>39</v>
      </c>
      <c r="I68" s="605" t="s">
        <v>39</v>
      </c>
      <c r="J68" s="605" t="s">
        <v>39</v>
      </c>
      <c r="K68" s="605" t="s">
        <v>39</v>
      </c>
      <c r="L68" s="605" t="s">
        <v>39</v>
      </c>
      <c r="M68" s="604">
        <v>21</v>
      </c>
      <c r="N68" s="604">
        <v>2</v>
      </c>
      <c r="O68" s="604">
        <v>8</v>
      </c>
      <c r="P68" s="604">
        <v>5</v>
      </c>
      <c r="Q68" s="604">
        <v>5</v>
      </c>
      <c r="R68" s="605" t="s">
        <v>39</v>
      </c>
      <c r="S68" s="605" t="s">
        <v>39</v>
      </c>
      <c r="T68" s="605" t="s">
        <v>39</v>
      </c>
      <c r="U68" s="605" t="s">
        <v>39</v>
      </c>
      <c r="V68" s="604">
        <v>1</v>
      </c>
    </row>
    <row r="69" spans="1:22">
      <c r="A69" s="632" t="s">
        <v>824</v>
      </c>
      <c r="B69" s="608">
        <v>28</v>
      </c>
      <c r="C69" s="608">
        <v>2</v>
      </c>
      <c r="D69" s="608">
        <v>1</v>
      </c>
      <c r="E69" s="609" t="s">
        <v>39</v>
      </c>
      <c r="F69" s="609" t="s">
        <v>39</v>
      </c>
      <c r="G69" s="609" t="s">
        <v>39</v>
      </c>
      <c r="H69" s="609" t="s">
        <v>39</v>
      </c>
      <c r="I69" s="608">
        <v>1</v>
      </c>
      <c r="J69" s="609" t="s">
        <v>39</v>
      </c>
      <c r="K69" s="609" t="s">
        <v>39</v>
      </c>
      <c r="L69" s="609" t="s">
        <v>39</v>
      </c>
      <c r="M69" s="608">
        <v>26</v>
      </c>
      <c r="N69" s="608">
        <v>4</v>
      </c>
      <c r="O69" s="608">
        <v>15</v>
      </c>
      <c r="P69" s="608">
        <v>1</v>
      </c>
      <c r="Q69" s="608">
        <v>6</v>
      </c>
      <c r="R69" s="609" t="s">
        <v>39</v>
      </c>
      <c r="S69" s="609" t="s">
        <v>39</v>
      </c>
      <c r="T69" s="609" t="s">
        <v>39</v>
      </c>
      <c r="U69" s="609" t="s">
        <v>39</v>
      </c>
      <c r="V69" s="609" t="s">
        <v>39</v>
      </c>
    </row>
    <row r="70" spans="1:22">
      <c r="A70" s="594" t="s">
        <v>825</v>
      </c>
      <c r="B70" s="604">
        <v>8</v>
      </c>
      <c r="C70" s="605" t="s">
        <v>39</v>
      </c>
      <c r="D70" s="605" t="s">
        <v>39</v>
      </c>
      <c r="E70" s="605" t="s">
        <v>39</v>
      </c>
      <c r="F70" s="605" t="s">
        <v>39</v>
      </c>
      <c r="G70" s="605" t="s">
        <v>39</v>
      </c>
      <c r="H70" s="605" t="s">
        <v>39</v>
      </c>
      <c r="I70" s="605" t="s">
        <v>39</v>
      </c>
      <c r="J70" s="605" t="s">
        <v>39</v>
      </c>
      <c r="K70" s="605" t="s">
        <v>39</v>
      </c>
      <c r="L70" s="605" t="s">
        <v>39</v>
      </c>
      <c r="M70" s="604">
        <v>8</v>
      </c>
      <c r="N70" s="605" t="s">
        <v>39</v>
      </c>
      <c r="O70" s="604">
        <v>5</v>
      </c>
      <c r="P70" s="605" t="s">
        <v>39</v>
      </c>
      <c r="Q70" s="604">
        <v>3</v>
      </c>
      <c r="R70" s="605" t="s">
        <v>39</v>
      </c>
      <c r="S70" s="605" t="s">
        <v>39</v>
      </c>
      <c r="T70" s="605" t="s">
        <v>39</v>
      </c>
      <c r="U70" s="605" t="s">
        <v>39</v>
      </c>
      <c r="V70" s="605" t="s">
        <v>39</v>
      </c>
    </row>
    <row r="71" spans="1:22" s="629" customFormat="1">
      <c r="A71" s="632" t="s">
        <v>826</v>
      </c>
      <c r="B71" s="608">
        <v>12</v>
      </c>
      <c r="C71" s="609" t="s">
        <v>39</v>
      </c>
      <c r="D71" s="609" t="s">
        <v>39</v>
      </c>
      <c r="E71" s="609" t="s">
        <v>39</v>
      </c>
      <c r="F71" s="609" t="s">
        <v>39</v>
      </c>
      <c r="G71" s="609" t="s">
        <v>39</v>
      </c>
      <c r="H71" s="609" t="s">
        <v>39</v>
      </c>
      <c r="I71" s="609" t="s">
        <v>39</v>
      </c>
      <c r="J71" s="609" t="s">
        <v>39</v>
      </c>
      <c r="K71" s="609" t="s">
        <v>39</v>
      </c>
      <c r="L71" s="609" t="s">
        <v>39</v>
      </c>
      <c r="M71" s="608">
        <v>12</v>
      </c>
      <c r="N71" s="609" t="s">
        <v>39</v>
      </c>
      <c r="O71" s="608">
        <v>6</v>
      </c>
      <c r="P71" s="609" t="s">
        <v>39</v>
      </c>
      <c r="Q71" s="608">
        <v>6</v>
      </c>
      <c r="R71" s="609" t="s">
        <v>39</v>
      </c>
      <c r="S71" s="609" t="s">
        <v>39</v>
      </c>
      <c r="T71" s="609" t="s">
        <v>39</v>
      </c>
      <c r="U71" s="609" t="s">
        <v>39</v>
      </c>
      <c r="V71" s="609" t="s">
        <v>39</v>
      </c>
    </row>
    <row r="72" spans="1:22">
      <c r="A72" s="630" t="s">
        <v>20</v>
      </c>
      <c r="B72" s="604">
        <v>257</v>
      </c>
      <c r="C72" s="604">
        <v>31</v>
      </c>
      <c r="D72" s="604">
        <v>8</v>
      </c>
      <c r="E72" s="604">
        <v>4</v>
      </c>
      <c r="F72" s="605" t="s">
        <v>39</v>
      </c>
      <c r="G72" s="604">
        <v>1</v>
      </c>
      <c r="H72" s="605" t="s">
        <v>39</v>
      </c>
      <c r="I72" s="604">
        <v>17</v>
      </c>
      <c r="J72" s="604">
        <v>1</v>
      </c>
      <c r="K72" s="605" t="s">
        <v>39</v>
      </c>
      <c r="L72" s="605" t="s">
        <v>39</v>
      </c>
      <c r="M72" s="604">
        <v>226</v>
      </c>
      <c r="N72" s="604">
        <v>12</v>
      </c>
      <c r="O72" s="604">
        <v>77</v>
      </c>
      <c r="P72" s="604">
        <v>48</v>
      </c>
      <c r="Q72" s="604">
        <v>87</v>
      </c>
      <c r="R72" s="604">
        <v>1</v>
      </c>
      <c r="S72" s="605" t="s">
        <v>39</v>
      </c>
      <c r="T72" s="605" t="s">
        <v>39</v>
      </c>
      <c r="U72" s="605" t="s">
        <v>39</v>
      </c>
      <c r="V72" s="604">
        <v>1</v>
      </c>
    </row>
    <row r="73" spans="1:22">
      <c r="A73" s="632" t="s">
        <v>362</v>
      </c>
      <c r="B73" s="608">
        <v>85</v>
      </c>
      <c r="C73" s="608">
        <v>22</v>
      </c>
      <c r="D73" s="608">
        <v>2</v>
      </c>
      <c r="E73" s="608">
        <v>4</v>
      </c>
      <c r="F73" s="609" t="s">
        <v>39</v>
      </c>
      <c r="G73" s="608">
        <v>1</v>
      </c>
      <c r="H73" s="609" t="s">
        <v>39</v>
      </c>
      <c r="I73" s="608">
        <v>15</v>
      </c>
      <c r="J73" s="609" t="s">
        <v>39</v>
      </c>
      <c r="K73" s="609" t="s">
        <v>39</v>
      </c>
      <c r="L73" s="609" t="s">
        <v>39</v>
      </c>
      <c r="M73" s="608">
        <v>63</v>
      </c>
      <c r="N73" s="608">
        <v>5</v>
      </c>
      <c r="O73" s="608">
        <v>22</v>
      </c>
      <c r="P73" s="608">
        <v>4</v>
      </c>
      <c r="Q73" s="608">
        <v>30</v>
      </c>
      <c r="R73" s="608">
        <v>1</v>
      </c>
      <c r="S73" s="609" t="s">
        <v>39</v>
      </c>
      <c r="T73" s="609" t="s">
        <v>39</v>
      </c>
      <c r="U73" s="609" t="s">
        <v>39</v>
      </c>
      <c r="V73" s="608">
        <v>1</v>
      </c>
    </row>
    <row r="74" spans="1:22">
      <c r="A74" s="594" t="s">
        <v>827</v>
      </c>
      <c r="B74" s="604">
        <v>13</v>
      </c>
      <c r="C74" s="604">
        <v>2</v>
      </c>
      <c r="D74" s="604">
        <v>1</v>
      </c>
      <c r="E74" s="605" t="s">
        <v>39</v>
      </c>
      <c r="F74" s="605" t="s">
        <v>39</v>
      </c>
      <c r="G74" s="605" t="s">
        <v>39</v>
      </c>
      <c r="H74" s="605" t="s">
        <v>39</v>
      </c>
      <c r="I74" s="604">
        <v>1</v>
      </c>
      <c r="J74" s="605" t="s">
        <v>39</v>
      </c>
      <c r="K74" s="605" t="s">
        <v>39</v>
      </c>
      <c r="L74" s="605" t="s">
        <v>39</v>
      </c>
      <c r="M74" s="604">
        <v>11</v>
      </c>
      <c r="N74" s="605" t="s">
        <v>39</v>
      </c>
      <c r="O74" s="604">
        <v>3</v>
      </c>
      <c r="P74" s="604">
        <v>3</v>
      </c>
      <c r="Q74" s="604">
        <v>5</v>
      </c>
      <c r="R74" s="605" t="s">
        <v>39</v>
      </c>
      <c r="S74" s="605" t="s">
        <v>39</v>
      </c>
      <c r="T74" s="605" t="s">
        <v>39</v>
      </c>
      <c r="U74" s="605" t="s">
        <v>39</v>
      </c>
      <c r="V74" s="605" t="s">
        <v>39</v>
      </c>
    </row>
    <row r="75" spans="1:22">
      <c r="A75" s="632" t="s">
        <v>828</v>
      </c>
      <c r="B75" s="608">
        <v>14</v>
      </c>
      <c r="C75" s="608">
        <v>1</v>
      </c>
      <c r="D75" s="609" t="s">
        <v>39</v>
      </c>
      <c r="E75" s="609" t="s">
        <v>39</v>
      </c>
      <c r="F75" s="609" t="s">
        <v>39</v>
      </c>
      <c r="G75" s="609" t="s">
        <v>39</v>
      </c>
      <c r="H75" s="609" t="s">
        <v>39</v>
      </c>
      <c r="I75" s="609" t="s">
        <v>39</v>
      </c>
      <c r="J75" s="608">
        <v>1</v>
      </c>
      <c r="K75" s="609" t="s">
        <v>39</v>
      </c>
      <c r="L75" s="609" t="s">
        <v>39</v>
      </c>
      <c r="M75" s="608">
        <v>13</v>
      </c>
      <c r="N75" s="608">
        <v>2</v>
      </c>
      <c r="O75" s="608">
        <v>4</v>
      </c>
      <c r="P75" s="608">
        <v>1</v>
      </c>
      <c r="Q75" s="608">
        <v>6</v>
      </c>
      <c r="R75" s="609" t="s">
        <v>39</v>
      </c>
      <c r="S75" s="609" t="s">
        <v>39</v>
      </c>
      <c r="T75" s="609" t="s">
        <v>39</v>
      </c>
      <c r="U75" s="609" t="s">
        <v>39</v>
      </c>
      <c r="V75" s="609" t="s">
        <v>39</v>
      </c>
    </row>
    <row r="76" spans="1:22">
      <c r="A76" s="594" t="s">
        <v>829</v>
      </c>
      <c r="B76" s="604">
        <v>11</v>
      </c>
      <c r="C76" s="605" t="s">
        <v>39</v>
      </c>
      <c r="D76" s="605" t="s">
        <v>39</v>
      </c>
      <c r="E76" s="605" t="s">
        <v>39</v>
      </c>
      <c r="F76" s="605" t="s">
        <v>39</v>
      </c>
      <c r="G76" s="605" t="s">
        <v>39</v>
      </c>
      <c r="H76" s="605" t="s">
        <v>39</v>
      </c>
      <c r="I76" s="605" t="s">
        <v>39</v>
      </c>
      <c r="J76" s="605" t="s">
        <v>39</v>
      </c>
      <c r="K76" s="605" t="s">
        <v>39</v>
      </c>
      <c r="L76" s="605" t="s">
        <v>39</v>
      </c>
      <c r="M76" s="604">
        <v>11</v>
      </c>
      <c r="N76" s="605" t="s">
        <v>39</v>
      </c>
      <c r="O76" s="604">
        <v>4</v>
      </c>
      <c r="P76" s="604">
        <v>2</v>
      </c>
      <c r="Q76" s="604">
        <v>5</v>
      </c>
      <c r="R76" s="605" t="s">
        <v>39</v>
      </c>
      <c r="S76" s="605" t="s">
        <v>39</v>
      </c>
      <c r="T76" s="605" t="s">
        <v>39</v>
      </c>
      <c r="U76" s="605" t="s">
        <v>39</v>
      </c>
      <c r="V76" s="605" t="s">
        <v>39</v>
      </c>
    </row>
    <row r="77" spans="1:22">
      <c r="A77" s="632" t="s">
        <v>830</v>
      </c>
      <c r="B77" s="608">
        <v>6</v>
      </c>
      <c r="C77" s="609" t="s">
        <v>39</v>
      </c>
      <c r="D77" s="609" t="s">
        <v>39</v>
      </c>
      <c r="E77" s="609" t="s">
        <v>39</v>
      </c>
      <c r="F77" s="609" t="s">
        <v>39</v>
      </c>
      <c r="G77" s="609" t="s">
        <v>39</v>
      </c>
      <c r="H77" s="609" t="s">
        <v>39</v>
      </c>
      <c r="I77" s="609" t="s">
        <v>39</v>
      </c>
      <c r="J77" s="609" t="s">
        <v>39</v>
      </c>
      <c r="K77" s="609" t="s">
        <v>39</v>
      </c>
      <c r="L77" s="609" t="s">
        <v>39</v>
      </c>
      <c r="M77" s="608">
        <v>6</v>
      </c>
      <c r="N77" s="609" t="s">
        <v>39</v>
      </c>
      <c r="O77" s="608">
        <v>2</v>
      </c>
      <c r="P77" s="608">
        <v>2</v>
      </c>
      <c r="Q77" s="608">
        <v>2</v>
      </c>
      <c r="R77" s="609" t="s">
        <v>39</v>
      </c>
      <c r="S77" s="609" t="s">
        <v>39</v>
      </c>
      <c r="T77" s="609" t="s">
        <v>39</v>
      </c>
      <c r="U77" s="609" t="s">
        <v>39</v>
      </c>
      <c r="V77" s="609" t="s">
        <v>39</v>
      </c>
    </row>
    <row r="78" spans="1:22">
      <c r="A78" s="594" t="s">
        <v>831</v>
      </c>
      <c r="B78" s="604">
        <v>13</v>
      </c>
      <c r="C78" s="604">
        <v>1</v>
      </c>
      <c r="D78" s="604">
        <v>1</v>
      </c>
      <c r="E78" s="605" t="s">
        <v>39</v>
      </c>
      <c r="F78" s="605" t="s">
        <v>39</v>
      </c>
      <c r="G78" s="605" t="s">
        <v>39</v>
      </c>
      <c r="H78" s="605" t="s">
        <v>39</v>
      </c>
      <c r="I78" s="605" t="s">
        <v>39</v>
      </c>
      <c r="J78" s="605" t="s">
        <v>39</v>
      </c>
      <c r="K78" s="605" t="s">
        <v>39</v>
      </c>
      <c r="L78" s="605" t="s">
        <v>39</v>
      </c>
      <c r="M78" s="604">
        <v>12</v>
      </c>
      <c r="N78" s="604">
        <v>3</v>
      </c>
      <c r="O78" s="604">
        <v>5</v>
      </c>
      <c r="P78" s="605" t="s">
        <v>39</v>
      </c>
      <c r="Q78" s="604">
        <v>4</v>
      </c>
      <c r="R78" s="605" t="s">
        <v>39</v>
      </c>
      <c r="S78" s="605" t="s">
        <v>39</v>
      </c>
      <c r="T78" s="605" t="s">
        <v>39</v>
      </c>
      <c r="U78" s="605" t="s">
        <v>39</v>
      </c>
      <c r="V78" s="605" t="s">
        <v>39</v>
      </c>
    </row>
    <row r="79" spans="1:22">
      <c r="A79" s="632" t="s">
        <v>832</v>
      </c>
      <c r="B79" s="608">
        <v>8</v>
      </c>
      <c r="C79" s="609" t="s">
        <v>39</v>
      </c>
      <c r="D79" s="609" t="s">
        <v>39</v>
      </c>
      <c r="E79" s="609" t="s">
        <v>39</v>
      </c>
      <c r="F79" s="609" t="s">
        <v>39</v>
      </c>
      <c r="G79" s="609" t="s">
        <v>39</v>
      </c>
      <c r="H79" s="609" t="s">
        <v>39</v>
      </c>
      <c r="I79" s="609" t="s">
        <v>39</v>
      </c>
      <c r="J79" s="609" t="s">
        <v>39</v>
      </c>
      <c r="K79" s="609" t="s">
        <v>39</v>
      </c>
      <c r="L79" s="609" t="s">
        <v>39</v>
      </c>
      <c r="M79" s="608">
        <v>8</v>
      </c>
      <c r="N79" s="608">
        <v>1</v>
      </c>
      <c r="O79" s="608">
        <v>4</v>
      </c>
      <c r="P79" s="608">
        <v>1</v>
      </c>
      <c r="Q79" s="608">
        <v>2</v>
      </c>
      <c r="R79" s="609" t="s">
        <v>39</v>
      </c>
      <c r="S79" s="609" t="s">
        <v>39</v>
      </c>
      <c r="T79" s="609" t="s">
        <v>39</v>
      </c>
      <c r="U79" s="609" t="s">
        <v>39</v>
      </c>
      <c r="V79" s="609" t="s">
        <v>39</v>
      </c>
    </row>
    <row r="80" spans="1:22">
      <c r="A80" s="594" t="s">
        <v>833</v>
      </c>
      <c r="B80" s="604">
        <v>14</v>
      </c>
      <c r="C80" s="604">
        <v>1</v>
      </c>
      <c r="D80" s="604">
        <v>1</v>
      </c>
      <c r="E80" s="605" t="s">
        <v>39</v>
      </c>
      <c r="F80" s="605" t="s">
        <v>39</v>
      </c>
      <c r="G80" s="605" t="s">
        <v>39</v>
      </c>
      <c r="H80" s="605" t="s">
        <v>39</v>
      </c>
      <c r="I80" s="605" t="s">
        <v>39</v>
      </c>
      <c r="J80" s="605" t="s">
        <v>39</v>
      </c>
      <c r="K80" s="605" t="s">
        <v>39</v>
      </c>
      <c r="L80" s="605" t="s">
        <v>39</v>
      </c>
      <c r="M80" s="604">
        <v>13</v>
      </c>
      <c r="N80" s="605" t="s">
        <v>39</v>
      </c>
      <c r="O80" s="604">
        <v>6</v>
      </c>
      <c r="P80" s="604">
        <v>1</v>
      </c>
      <c r="Q80" s="604">
        <v>6</v>
      </c>
      <c r="R80" s="605" t="s">
        <v>39</v>
      </c>
      <c r="S80" s="605" t="s">
        <v>39</v>
      </c>
      <c r="T80" s="605" t="s">
        <v>39</v>
      </c>
      <c r="U80" s="605" t="s">
        <v>39</v>
      </c>
      <c r="V80" s="605" t="s">
        <v>39</v>
      </c>
    </row>
    <row r="81" spans="1:22">
      <c r="A81" s="632" t="s">
        <v>834</v>
      </c>
      <c r="B81" s="608">
        <v>17</v>
      </c>
      <c r="C81" s="608">
        <v>1</v>
      </c>
      <c r="D81" s="608">
        <v>1</v>
      </c>
      <c r="E81" s="609" t="s">
        <v>39</v>
      </c>
      <c r="F81" s="609" t="s">
        <v>39</v>
      </c>
      <c r="G81" s="609" t="s">
        <v>39</v>
      </c>
      <c r="H81" s="609" t="s">
        <v>39</v>
      </c>
      <c r="I81" s="609" t="s">
        <v>39</v>
      </c>
      <c r="J81" s="609" t="s">
        <v>39</v>
      </c>
      <c r="K81" s="609" t="s">
        <v>39</v>
      </c>
      <c r="L81" s="609" t="s">
        <v>39</v>
      </c>
      <c r="M81" s="608">
        <v>16</v>
      </c>
      <c r="N81" s="609" t="s">
        <v>39</v>
      </c>
      <c r="O81" s="608">
        <v>6</v>
      </c>
      <c r="P81" s="608">
        <v>4</v>
      </c>
      <c r="Q81" s="608">
        <v>6</v>
      </c>
      <c r="R81" s="609" t="s">
        <v>39</v>
      </c>
      <c r="S81" s="609" t="s">
        <v>39</v>
      </c>
      <c r="T81" s="609" t="s">
        <v>39</v>
      </c>
      <c r="U81" s="609" t="s">
        <v>39</v>
      </c>
      <c r="V81" s="609" t="s">
        <v>39</v>
      </c>
    </row>
    <row r="82" spans="1:22">
      <c r="A82" s="594" t="s">
        <v>835</v>
      </c>
      <c r="B82" s="604">
        <v>12</v>
      </c>
      <c r="C82" s="604">
        <v>1</v>
      </c>
      <c r="D82" s="604">
        <v>1</v>
      </c>
      <c r="E82" s="605" t="s">
        <v>39</v>
      </c>
      <c r="F82" s="605" t="s">
        <v>39</v>
      </c>
      <c r="G82" s="605" t="s">
        <v>39</v>
      </c>
      <c r="H82" s="605" t="s">
        <v>39</v>
      </c>
      <c r="I82" s="605" t="s">
        <v>39</v>
      </c>
      <c r="J82" s="605" t="s">
        <v>39</v>
      </c>
      <c r="K82" s="605" t="s">
        <v>39</v>
      </c>
      <c r="L82" s="605" t="s">
        <v>39</v>
      </c>
      <c r="M82" s="604">
        <v>11</v>
      </c>
      <c r="N82" s="605" t="s">
        <v>39</v>
      </c>
      <c r="O82" s="604">
        <v>4</v>
      </c>
      <c r="P82" s="604">
        <v>3</v>
      </c>
      <c r="Q82" s="604">
        <v>4</v>
      </c>
      <c r="R82" s="605" t="s">
        <v>39</v>
      </c>
      <c r="S82" s="605" t="s">
        <v>39</v>
      </c>
      <c r="T82" s="605" t="s">
        <v>39</v>
      </c>
      <c r="U82" s="605" t="s">
        <v>39</v>
      </c>
      <c r="V82" s="605" t="s">
        <v>39</v>
      </c>
    </row>
    <row r="83" spans="1:22">
      <c r="A83" s="632" t="s">
        <v>836</v>
      </c>
      <c r="B83" s="608">
        <v>32</v>
      </c>
      <c r="C83" s="608">
        <v>2</v>
      </c>
      <c r="D83" s="608">
        <v>1</v>
      </c>
      <c r="E83" s="609" t="s">
        <v>39</v>
      </c>
      <c r="F83" s="609" t="s">
        <v>39</v>
      </c>
      <c r="G83" s="609" t="s">
        <v>39</v>
      </c>
      <c r="H83" s="609" t="s">
        <v>39</v>
      </c>
      <c r="I83" s="608">
        <v>1</v>
      </c>
      <c r="J83" s="609" t="s">
        <v>39</v>
      </c>
      <c r="K83" s="609" t="s">
        <v>39</v>
      </c>
      <c r="L83" s="609" t="s">
        <v>39</v>
      </c>
      <c r="M83" s="608">
        <v>30</v>
      </c>
      <c r="N83" s="609" t="s">
        <v>39</v>
      </c>
      <c r="O83" s="608">
        <v>9</v>
      </c>
      <c r="P83" s="608">
        <v>15</v>
      </c>
      <c r="Q83" s="608">
        <v>6</v>
      </c>
      <c r="R83" s="609" t="s">
        <v>39</v>
      </c>
      <c r="S83" s="609" t="s">
        <v>39</v>
      </c>
      <c r="T83" s="609" t="s">
        <v>39</v>
      </c>
      <c r="U83" s="609" t="s">
        <v>39</v>
      </c>
      <c r="V83" s="609" t="s">
        <v>39</v>
      </c>
    </row>
    <row r="84" spans="1:22">
      <c r="A84" s="594" t="s">
        <v>837</v>
      </c>
      <c r="B84" s="604">
        <v>8</v>
      </c>
      <c r="C84" s="605" t="s">
        <v>39</v>
      </c>
      <c r="D84" s="605" t="s">
        <v>39</v>
      </c>
      <c r="E84" s="605" t="s">
        <v>39</v>
      </c>
      <c r="F84" s="605" t="s">
        <v>39</v>
      </c>
      <c r="G84" s="605" t="s">
        <v>39</v>
      </c>
      <c r="H84" s="605" t="s">
        <v>39</v>
      </c>
      <c r="I84" s="605" t="s">
        <v>39</v>
      </c>
      <c r="J84" s="605" t="s">
        <v>39</v>
      </c>
      <c r="K84" s="605" t="s">
        <v>39</v>
      </c>
      <c r="L84" s="605" t="s">
        <v>39</v>
      </c>
      <c r="M84" s="604">
        <v>8</v>
      </c>
      <c r="N84" s="605" t="s">
        <v>39</v>
      </c>
      <c r="O84" s="604">
        <v>2</v>
      </c>
      <c r="P84" s="604">
        <v>3</v>
      </c>
      <c r="Q84" s="604">
        <v>3</v>
      </c>
      <c r="R84" s="605" t="s">
        <v>39</v>
      </c>
      <c r="S84" s="605" t="s">
        <v>39</v>
      </c>
      <c r="T84" s="605" t="s">
        <v>39</v>
      </c>
      <c r="U84" s="605" t="s">
        <v>39</v>
      </c>
      <c r="V84" s="605" t="s">
        <v>39</v>
      </c>
    </row>
    <row r="85" spans="1:22">
      <c r="A85" s="632" t="s">
        <v>838</v>
      </c>
      <c r="B85" s="608">
        <v>11</v>
      </c>
      <c r="C85" s="609" t="s">
        <v>39</v>
      </c>
      <c r="D85" s="609" t="s">
        <v>39</v>
      </c>
      <c r="E85" s="609" t="s">
        <v>39</v>
      </c>
      <c r="F85" s="609" t="s">
        <v>39</v>
      </c>
      <c r="G85" s="609" t="s">
        <v>39</v>
      </c>
      <c r="H85" s="609" t="s">
        <v>39</v>
      </c>
      <c r="I85" s="609" t="s">
        <v>39</v>
      </c>
      <c r="J85" s="609" t="s">
        <v>39</v>
      </c>
      <c r="K85" s="609" t="s">
        <v>39</v>
      </c>
      <c r="L85" s="609" t="s">
        <v>39</v>
      </c>
      <c r="M85" s="608">
        <v>11</v>
      </c>
      <c r="N85" s="608">
        <v>1</v>
      </c>
      <c r="O85" s="608">
        <v>2</v>
      </c>
      <c r="P85" s="608">
        <v>5</v>
      </c>
      <c r="Q85" s="608">
        <v>3</v>
      </c>
      <c r="R85" s="609" t="s">
        <v>39</v>
      </c>
      <c r="S85" s="609" t="s">
        <v>39</v>
      </c>
      <c r="T85" s="609" t="s">
        <v>39</v>
      </c>
      <c r="U85" s="609" t="s">
        <v>39</v>
      </c>
      <c r="V85" s="609" t="s">
        <v>39</v>
      </c>
    </row>
    <row r="86" spans="1:22">
      <c r="A86" s="594" t="s">
        <v>839</v>
      </c>
      <c r="B86" s="604">
        <v>6</v>
      </c>
      <c r="C86" s="605" t="s">
        <v>39</v>
      </c>
      <c r="D86" s="605" t="s">
        <v>39</v>
      </c>
      <c r="E86" s="605" t="s">
        <v>39</v>
      </c>
      <c r="F86" s="605" t="s">
        <v>39</v>
      </c>
      <c r="G86" s="605" t="s">
        <v>39</v>
      </c>
      <c r="H86" s="605" t="s">
        <v>39</v>
      </c>
      <c r="I86" s="605" t="s">
        <v>39</v>
      </c>
      <c r="J86" s="605" t="s">
        <v>39</v>
      </c>
      <c r="K86" s="605" t="s">
        <v>39</v>
      </c>
      <c r="L86" s="605" t="s">
        <v>39</v>
      </c>
      <c r="M86" s="604">
        <v>6</v>
      </c>
      <c r="N86" s="605" t="s">
        <v>39</v>
      </c>
      <c r="O86" s="604">
        <v>1</v>
      </c>
      <c r="P86" s="604">
        <v>3</v>
      </c>
      <c r="Q86" s="604">
        <v>2</v>
      </c>
      <c r="R86" s="605" t="s">
        <v>39</v>
      </c>
      <c r="S86" s="605" t="s">
        <v>39</v>
      </c>
      <c r="T86" s="605" t="s">
        <v>39</v>
      </c>
      <c r="U86" s="605" t="s">
        <v>39</v>
      </c>
      <c r="V86" s="605" t="s">
        <v>39</v>
      </c>
    </row>
    <row r="87" spans="1:22">
      <c r="A87" s="632" t="s">
        <v>840</v>
      </c>
      <c r="B87" s="608">
        <v>4</v>
      </c>
      <c r="C87" s="609" t="s">
        <v>39</v>
      </c>
      <c r="D87" s="609" t="s">
        <v>39</v>
      </c>
      <c r="E87" s="609" t="s">
        <v>39</v>
      </c>
      <c r="F87" s="609" t="s">
        <v>39</v>
      </c>
      <c r="G87" s="609" t="s">
        <v>39</v>
      </c>
      <c r="H87" s="609" t="s">
        <v>39</v>
      </c>
      <c r="I87" s="609" t="s">
        <v>39</v>
      </c>
      <c r="J87" s="609" t="s">
        <v>39</v>
      </c>
      <c r="K87" s="609" t="s">
        <v>39</v>
      </c>
      <c r="L87" s="609" t="s">
        <v>39</v>
      </c>
      <c r="M87" s="608">
        <v>4</v>
      </c>
      <c r="N87" s="609" t="s">
        <v>39</v>
      </c>
      <c r="O87" s="608">
        <v>2</v>
      </c>
      <c r="P87" s="609" t="s">
        <v>39</v>
      </c>
      <c r="Q87" s="608">
        <v>2</v>
      </c>
      <c r="R87" s="609" t="s">
        <v>39</v>
      </c>
      <c r="S87" s="609" t="s">
        <v>39</v>
      </c>
      <c r="T87" s="609" t="s">
        <v>39</v>
      </c>
      <c r="U87" s="609" t="s">
        <v>39</v>
      </c>
      <c r="V87" s="609" t="s">
        <v>39</v>
      </c>
    </row>
    <row r="88" spans="1:22" s="629" customFormat="1">
      <c r="A88" s="594" t="s">
        <v>841</v>
      </c>
      <c r="B88" s="604">
        <v>3</v>
      </c>
      <c r="C88" s="605" t="s">
        <v>39</v>
      </c>
      <c r="D88" s="605" t="s">
        <v>39</v>
      </c>
      <c r="E88" s="605" t="s">
        <v>39</v>
      </c>
      <c r="F88" s="605" t="s">
        <v>39</v>
      </c>
      <c r="G88" s="605" t="s">
        <v>39</v>
      </c>
      <c r="H88" s="605" t="s">
        <v>39</v>
      </c>
      <c r="I88" s="605" t="s">
        <v>39</v>
      </c>
      <c r="J88" s="605" t="s">
        <v>39</v>
      </c>
      <c r="K88" s="605" t="s">
        <v>39</v>
      </c>
      <c r="L88" s="605" t="s">
        <v>39</v>
      </c>
      <c r="M88" s="604">
        <v>3</v>
      </c>
      <c r="N88" s="605" t="s">
        <v>39</v>
      </c>
      <c r="O88" s="604">
        <v>1</v>
      </c>
      <c r="P88" s="604">
        <v>1</v>
      </c>
      <c r="Q88" s="604">
        <v>1</v>
      </c>
      <c r="R88" s="605" t="s">
        <v>39</v>
      </c>
      <c r="S88" s="605" t="s">
        <v>39</v>
      </c>
      <c r="T88" s="605" t="s">
        <v>39</v>
      </c>
      <c r="U88" s="605" t="s">
        <v>39</v>
      </c>
      <c r="V88" s="605" t="s">
        <v>39</v>
      </c>
    </row>
    <row r="89" spans="1:22">
      <c r="A89" s="631" t="s">
        <v>21</v>
      </c>
      <c r="B89" s="608">
        <v>606</v>
      </c>
      <c r="C89" s="608">
        <v>123</v>
      </c>
      <c r="D89" s="608">
        <v>5</v>
      </c>
      <c r="E89" s="608">
        <v>10</v>
      </c>
      <c r="F89" s="608">
        <v>2</v>
      </c>
      <c r="G89" s="608">
        <v>6</v>
      </c>
      <c r="H89" s="608">
        <v>4</v>
      </c>
      <c r="I89" s="608">
        <v>89</v>
      </c>
      <c r="J89" s="608">
        <v>6</v>
      </c>
      <c r="K89" s="608">
        <v>1</v>
      </c>
      <c r="L89" s="609" t="s">
        <v>39</v>
      </c>
      <c r="M89" s="608">
        <v>483</v>
      </c>
      <c r="N89" s="608">
        <v>143</v>
      </c>
      <c r="O89" s="608">
        <v>155</v>
      </c>
      <c r="P89" s="608">
        <v>5</v>
      </c>
      <c r="Q89" s="608">
        <v>178</v>
      </c>
      <c r="R89" s="609" t="s">
        <v>39</v>
      </c>
      <c r="S89" s="609" t="s">
        <v>39</v>
      </c>
      <c r="T89" s="609" t="s">
        <v>39</v>
      </c>
      <c r="U89" s="609" t="s">
        <v>39</v>
      </c>
      <c r="V89" s="608">
        <v>2</v>
      </c>
    </row>
    <row r="90" spans="1:22">
      <c r="A90" s="594" t="s">
        <v>842</v>
      </c>
      <c r="B90" s="604">
        <v>504</v>
      </c>
      <c r="C90" s="604">
        <v>107</v>
      </c>
      <c r="D90" s="604">
        <v>2</v>
      </c>
      <c r="E90" s="604">
        <v>9</v>
      </c>
      <c r="F90" s="604">
        <v>2</v>
      </c>
      <c r="G90" s="604">
        <v>6</v>
      </c>
      <c r="H90" s="604">
        <v>4</v>
      </c>
      <c r="I90" s="604">
        <v>78</v>
      </c>
      <c r="J90" s="604">
        <v>5</v>
      </c>
      <c r="K90" s="604">
        <v>1</v>
      </c>
      <c r="L90" s="605" t="s">
        <v>39</v>
      </c>
      <c r="M90" s="604">
        <v>397</v>
      </c>
      <c r="N90" s="604">
        <v>124</v>
      </c>
      <c r="O90" s="604">
        <v>119</v>
      </c>
      <c r="P90" s="604">
        <v>3</v>
      </c>
      <c r="Q90" s="604">
        <v>149</v>
      </c>
      <c r="R90" s="605" t="s">
        <v>39</v>
      </c>
      <c r="S90" s="605" t="s">
        <v>39</v>
      </c>
      <c r="T90" s="605" t="s">
        <v>39</v>
      </c>
      <c r="U90" s="605" t="s">
        <v>39</v>
      </c>
      <c r="V90" s="604">
        <v>2</v>
      </c>
    </row>
    <row r="91" spans="1:22">
      <c r="A91" s="632" t="s">
        <v>843</v>
      </c>
      <c r="B91" s="608">
        <v>26</v>
      </c>
      <c r="C91" s="608">
        <v>4</v>
      </c>
      <c r="D91" s="608">
        <v>1</v>
      </c>
      <c r="E91" s="609" t="s">
        <v>39</v>
      </c>
      <c r="F91" s="609" t="s">
        <v>39</v>
      </c>
      <c r="G91" s="609" t="s">
        <v>39</v>
      </c>
      <c r="H91" s="609" t="s">
        <v>39</v>
      </c>
      <c r="I91" s="608">
        <v>2</v>
      </c>
      <c r="J91" s="608">
        <v>1</v>
      </c>
      <c r="K91" s="609" t="s">
        <v>39</v>
      </c>
      <c r="L91" s="609" t="s">
        <v>39</v>
      </c>
      <c r="M91" s="608">
        <v>22</v>
      </c>
      <c r="N91" s="608">
        <v>3</v>
      </c>
      <c r="O91" s="608">
        <v>10</v>
      </c>
      <c r="P91" s="609" t="s">
        <v>39</v>
      </c>
      <c r="Q91" s="608">
        <v>9</v>
      </c>
      <c r="R91" s="609" t="s">
        <v>39</v>
      </c>
      <c r="S91" s="609" t="s">
        <v>39</v>
      </c>
      <c r="T91" s="609" t="s">
        <v>39</v>
      </c>
      <c r="U91" s="609" t="s">
        <v>39</v>
      </c>
      <c r="V91" s="609" t="s">
        <v>39</v>
      </c>
    </row>
    <row r="92" spans="1:22">
      <c r="A92" s="594" t="s">
        <v>844</v>
      </c>
      <c r="B92" s="604">
        <v>26</v>
      </c>
      <c r="C92" s="604">
        <v>5</v>
      </c>
      <c r="D92" s="604">
        <v>1</v>
      </c>
      <c r="E92" s="605" t="s">
        <v>39</v>
      </c>
      <c r="F92" s="605" t="s">
        <v>39</v>
      </c>
      <c r="G92" s="605" t="s">
        <v>39</v>
      </c>
      <c r="H92" s="605" t="s">
        <v>39</v>
      </c>
      <c r="I92" s="604">
        <v>4</v>
      </c>
      <c r="J92" s="605" t="s">
        <v>39</v>
      </c>
      <c r="K92" s="605" t="s">
        <v>39</v>
      </c>
      <c r="L92" s="605" t="s">
        <v>39</v>
      </c>
      <c r="M92" s="604">
        <v>21</v>
      </c>
      <c r="N92" s="604">
        <v>6</v>
      </c>
      <c r="O92" s="604">
        <v>7</v>
      </c>
      <c r="P92" s="604">
        <v>1</v>
      </c>
      <c r="Q92" s="604">
        <v>7</v>
      </c>
      <c r="R92" s="605" t="s">
        <v>39</v>
      </c>
      <c r="S92" s="605" t="s">
        <v>39</v>
      </c>
      <c r="T92" s="605" t="s">
        <v>39</v>
      </c>
      <c r="U92" s="605" t="s">
        <v>39</v>
      </c>
      <c r="V92" s="605" t="s">
        <v>39</v>
      </c>
    </row>
    <row r="93" spans="1:22">
      <c r="A93" s="632" t="s">
        <v>845</v>
      </c>
      <c r="B93" s="608">
        <v>8</v>
      </c>
      <c r="C93" s="609" t="s">
        <v>39</v>
      </c>
      <c r="D93" s="609" t="s">
        <v>39</v>
      </c>
      <c r="E93" s="609" t="s">
        <v>39</v>
      </c>
      <c r="F93" s="609" t="s">
        <v>39</v>
      </c>
      <c r="G93" s="609" t="s">
        <v>39</v>
      </c>
      <c r="H93" s="609" t="s">
        <v>39</v>
      </c>
      <c r="I93" s="609" t="s">
        <v>39</v>
      </c>
      <c r="J93" s="609" t="s">
        <v>39</v>
      </c>
      <c r="K93" s="609" t="s">
        <v>39</v>
      </c>
      <c r="L93" s="609" t="s">
        <v>39</v>
      </c>
      <c r="M93" s="608">
        <v>8</v>
      </c>
      <c r="N93" s="608">
        <v>2</v>
      </c>
      <c r="O93" s="608">
        <v>5</v>
      </c>
      <c r="P93" s="609" t="s">
        <v>39</v>
      </c>
      <c r="Q93" s="608">
        <v>1</v>
      </c>
      <c r="R93" s="609" t="s">
        <v>39</v>
      </c>
      <c r="S93" s="609" t="s">
        <v>39</v>
      </c>
      <c r="T93" s="609" t="s">
        <v>39</v>
      </c>
      <c r="U93" s="609" t="s">
        <v>39</v>
      </c>
      <c r="V93" s="609" t="s">
        <v>39</v>
      </c>
    </row>
    <row r="94" spans="1:22">
      <c r="A94" s="594" t="s">
        <v>846</v>
      </c>
      <c r="B94" s="604">
        <v>26</v>
      </c>
      <c r="C94" s="604">
        <v>6</v>
      </c>
      <c r="D94" s="604">
        <v>1</v>
      </c>
      <c r="E94" s="605" t="s">
        <v>39</v>
      </c>
      <c r="F94" s="605" t="s">
        <v>39</v>
      </c>
      <c r="G94" s="605" t="s">
        <v>39</v>
      </c>
      <c r="H94" s="605" t="s">
        <v>39</v>
      </c>
      <c r="I94" s="604">
        <v>5</v>
      </c>
      <c r="J94" s="605" t="s">
        <v>39</v>
      </c>
      <c r="K94" s="605" t="s">
        <v>39</v>
      </c>
      <c r="L94" s="605" t="s">
        <v>39</v>
      </c>
      <c r="M94" s="604">
        <v>20</v>
      </c>
      <c r="N94" s="604">
        <v>6</v>
      </c>
      <c r="O94" s="604">
        <v>9</v>
      </c>
      <c r="P94" s="605" t="s">
        <v>39</v>
      </c>
      <c r="Q94" s="604">
        <v>5</v>
      </c>
      <c r="R94" s="605" t="s">
        <v>39</v>
      </c>
      <c r="S94" s="605" t="s">
        <v>39</v>
      </c>
      <c r="T94" s="605" t="s">
        <v>39</v>
      </c>
      <c r="U94" s="605" t="s">
        <v>39</v>
      </c>
      <c r="V94" s="605" t="s">
        <v>39</v>
      </c>
    </row>
    <row r="95" spans="1:22">
      <c r="A95" s="632" t="s">
        <v>847</v>
      </c>
      <c r="B95" s="608">
        <v>4</v>
      </c>
      <c r="C95" s="609" t="s">
        <v>39</v>
      </c>
      <c r="D95" s="609" t="s">
        <v>39</v>
      </c>
      <c r="E95" s="609" t="s">
        <v>39</v>
      </c>
      <c r="F95" s="609" t="s">
        <v>39</v>
      </c>
      <c r="G95" s="609" t="s">
        <v>39</v>
      </c>
      <c r="H95" s="609" t="s">
        <v>39</v>
      </c>
      <c r="I95" s="609" t="s">
        <v>39</v>
      </c>
      <c r="J95" s="609" t="s">
        <v>39</v>
      </c>
      <c r="K95" s="609" t="s">
        <v>39</v>
      </c>
      <c r="L95" s="609" t="s">
        <v>39</v>
      </c>
      <c r="M95" s="608">
        <v>4</v>
      </c>
      <c r="N95" s="609" t="s">
        <v>39</v>
      </c>
      <c r="O95" s="608">
        <v>2</v>
      </c>
      <c r="P95" s="609" t="s">
        <v>39</v>
      </c>
      <c r="Q95" s="608">
        <v>2</v>
      </c>
      <c r="R95" s="609" t="s">
        <v>39</v>
      </c>
      <c r="S95" s="609" t="s">
        <v>39</v>
      </c>
      <c r="T95" s="609" t="s">
        <v>39</v>
      </c>
      <c r="U95" s="609" t="s">
        <v>39</v>
      </c>
      <c r="V95" s="609" t="s">
        <v>39</v>
      </c>
    </row>
    <row r="96" spans="1:22">
      <c r="A96" s="594" t="s">
        <v>848</v>
      </c>
      <c r="B96" s="604">
        <v>6</v>
      </c>
      <c r="C96" s="604">
        <v>1</v>
      </c>
      <c r="D96" s="605" t="s">
        <v>39</v>
      </c>
      <c r="E96" s="604">
        <v>1</v>
      </c>
      <c r="F96" s="605" t="s">
        <v>39</v>
      </c>
      <c r="G96" s="605" t="s">
        <v>39</v>
      </c>
      <c r="H96" s="605" t="s">
        <v>39</v>
      </c>
      <c r="I96" s="605" t="s">
        <v>39</v>
      </c>
      <c r="J96" s="605" t="s">
        <v>39</v>
      </c>
      <c r="K96" s="605" t="s">
        <v>39</v>
      </c>
      <c r="L96" s="605" t="s">
        <v>39</v>
      </c>
      <c r="M96" s="604">
        <v>5</v>
      </c>
      <c r="N96" s="604">
        <v>1</v>
      </c>
      <c r="O96" s="605" t="s">
        <v>39</v>
      </c>
      <c r="P96" s="605" t="s">
        <v>39</v>
      </c>
      <c r="Q96" s="604">
        <v>4</v>
      </c>
      <c r="R96" s="605" t="s">
        <v>39</v>
      </c>
      <c r="S96" s="605" t="s">
        <v>39</v>
      </c>
      <c r="T96" s="605" t="s">
        <v>39</v>
      </c>
      <c r="U96" s="605" t="s">
        <v>39</v>
      </c>
      <c r="V96" s="605" t="s">
        <v>39</v>
      </c>
    </row>
    <row r="97" spans="1:22" s="629" customFormat="1">
      <c r="A97" s="632" t="s">
        <v>849</v>
      </c>
      <c r="B97" s="608">
        <v>6</v>
      </c>
      <c r="C97" s="609" t="s">
        <v>39</v>
      </c>
      <c r="D97" s="609" t="s">
        <v>39</v>
      </c>
      <c r="E97" s="609" t="s">
        <v>39</v>
      </c>
      <c r="F97" s="609" t="s">
        <v>39</v>
      </c>
      <c r="G97" s="609" t="s">
        <v>39</v>
      </c>
      <c r="H97" s="609" t="s">
        <v>39</v>
      </c>
      <c r="I97" s="609" t="s">
        <v>39</v>
      </c>
      <c r="J97" s="609" t="s">
        <v>39</v>
      </c>
      <c r="K97" s="609" t="s">
        <v>39</v>
      </c>
      <c r="L97" s="609" t="s">
        <v>39</v>
      </c>
      <c r="M97" s="608">
        <v>6</v>
      </c>
      <c r="N97" s="608">
        <v>1</v>
      </c>
      <c r="O97" s="608">
        <v>3</v>
      </c>
      <c r="P97" s="608">
        <v>1</v>
      </c>
      <c r="Q97" s="608">
        <v>1</v>
      </c>
      <c r="R97" s="609" t="s">
        <v>39</v>
      </c>
      <c r="S97" s="609" t="s">
        <v>39</v>
      </c>
      <c r="T97" s="609" t="s">
        <v>39</v>
      </c>
      <c r="U97" s="609" t="s">
        <v>39</v>
      </c>
      <c r="V97" s="609" t="s">
        <v>39</v>
      </c>
    </row>
    <row r="98" spans="1:22">
      <c r="A98" s="630" t="s">
        <v>22</v>
      </c>
      <c r="B98" s="604">
        <v>149</v>
      </c>
      <c r="C98" s="604">
        <v>32</v>
      </c>
      <c r="D98" s="604">
        <v>2</v>
      </c>
      <c r="E98" s="604">
        <v>5</v>
      </c>
      <c r="F98" s="605" t="s">
        <v>39</v>
      </c>
      <c r="G98" s="604">
        <v>1</v>
      </c>
      <c r="H98" s="605" t="s">
        <v>39</v>
      </c>
      <c r="I98" s="604">
        <v>23</v>
      </c>
      <c r="J98" s="604">
        <v>1</v>
      </c>
      <c r="K98" s="605" t="s">
        <v>39</v>
      </c>
      <c r="L98" s="605" t="s">
        <v>39</v>
      </c>
      <c r="M98" s="604">
        <v>117</v>
      </c>
      <c r="N98" s="604">
        <v>6</v>
      </c>
      <c r="O98" s="604">
        <v>56</v>
      </c>
      <c r="P98" s="604">
        <v>21</v>
      </c>
      <c r="Q98" s="604">
        <v>31</v>
      </c>
      <c r="R98" s="605" t="s">
        <v>39</v>
      </c>
      <c r="S98" s="605" t="s">
        <v>39</v>
      </c>
      <c r="T98" s="605" t="s">
        <v>39</v>
      </c>
      <c r="U98" s="605" t="s">
        <v>39</v>
      </c>
      <c r="V98" s="604">
        <v>3</v>
      </c>
    </row>
    <row r="99" spans="1:22">
      <c r="A99" s="632" t="s">
        <v>850</v>
      </c>
      <c r="B99" s="608">
        <v>81</v>
      </c>
      <c r="C99" s="608">
        <v>25</v>
      </c>
      <c r="D99" s="609" t="s">
        <v>39</v>
      </c>
      <c r="E99" s="608">
        <v>5</v>
      </c>
      <c r="F99" s="609" t="s">
        <v>39</v>
      </c>
      <c r="G99" s="608">
        <v>1</v>
      </c>
      <c r="H99" s="609" t="s">
        <v>39</v>
      </c>
      <c r="I99" s="608">
        <v>18</v>
      </c>
      <c r="J99" s="608">
        <v>1</v>
      </c>
      <c r="K99" s="609" t="s">
        <v>39</v>
      </c>
      <c r="L99" s="609" t="s">
        <v>39</v>
      </c>
      <c r="M99" s="608">
        <v>56</v>
      </c>
      <c r="N99" s="608">
        <v>4</v>
      </c>
      <c r="O99" s="608">
        <v>24</v>
      </c>
      <c r="P99" s="608">
        <v>7</v>
      </c>
      <c r="Q99" s="608">
        <v>18</v>
      </c>
      <c r="R99" s="609" t="s">
        <v>39</v>
      </c>
      <c r="S99" s="609" t="s">
        <v>39</v>
      </c>
      <c r="T99" s="609" t="s">
        <v>39</v>
      </c>
      <c r="U99" s="609" t="s">
        <v>39</v>
      </c>
      <c r="V99" s="608">
        <v>3</v>
      </c>
    </row>
    <row r="100" spans="1:22">
      <c r="A100" s="594" t="s">
        <v>851</v>
      </c>
      <c r="B100" s="604">
        <v>7</v>
      </c>
      <c r="C100" s="604">
        <v>2</v>
      </c>
      <c r="D100" s="605" t="s">
        <v>39</v>
      </c>
      <c r="E100" s="605" t="s">
        <v>39</v>
      </c>
      <c r="F100" s="605" t="s">
        <v>39</v>
      </c>
      <c r="G100" s="605" t="s">
        <v>39</v>
      </c>
      <c r="H100" s="605" t="s">
        <v>39</v>
      </c>
      <c r="I100" s="604">
        <v>2</v>
      </c>
      <c r="J100" s="605" t="s">
        <v>39</v>
      </c>
      <c r="K100" s="605" t="s">
        <v>39</v>
      </c>
      <c r="L100" s="605" t="s">
        <v>39</v>
      </c>
      <c r="M100" s="604">
        <v>5</v>
      </c>
      <c r="N100" s="605" t="s">
        <v>39</v>
      </c>
      <c r="O100" s="604">
        <v>3</v>
      </c>
      <c r="P100" s="604">
        <v>1</v>
      </c>
      <c r="Q100" s="604">
        <v>1</v>
      </c>
      <c r="R100" s="605" t="s">
        <v>39</v>
      </c>
      <c r="S100" s="605" t="s">
        <v>39</v>
      </c>
      <c r="T100" s="605" t="s">
        <v>39</v>
      </c>
      <c r="U100" s="605" t="s">
        <v>39</v>
      </c>
      <c r="V100" s="605" t="s">
        <v>39</v>
      </c>
    </row>
    <row r="101" spans="1:22">
      <c r="A101" s="632" t="s">
        <v>852</v>
      </c>
      <c r="B101" s="608">
        <v>4</v>
      </c>
      <c r="C101" s="609" t="s">
        <v>39</v>
      </c>
      <c r="D101" s="609" t="s">
        <v>39</v>
      </c>
      <c r="E101" s="609" t="s">
        <v>39</v>
      </c>
      <c r="F101" s="609" t="s">
        <v>39</v>
      </c>
      <c r="G101" s="609" t="s">
        <v>39</v>
      </c>
      <c r="H101" s="609" t="s">
        <v>39</v>
      </c>
      <c r="I101" s="609" t="s">
        <v>39</v>
      </c>
      <c r="J101" s="609" t="s">
        <v>39</v>
      </c>
      <c r="K101" s="609" t="s">
        <v>39</v>
      </c>
      <c r="L101" s="609" t="s">
        <v>39</v>
      </c>
      <c r="M101" s="608">
        <v>4</v>
      </c>
      <c r="N101" s="609" t="s">
        <v>39</v>
      </c>
      <c r="O101" s="608">
        <v>1</v>
      </c>
      <c r="P101" s="608">
        <v>3</v>
      </c>
      <c r="Q101" s="609" t="s">
        <v>39</v>
      </c>
      <c r="R101" s="609" t="s">
        <v>39</v>
      </c>
      <c r="S101" s="609" t="s">
        <v>39</v>
      </c>
      <c r="T101" s="609" t="s">
        <v>39</v>
      </c>
      <c r="U101" s="609" t="s">
        <v>39</v>
      </c>
      <c r="V101" s="609" t="s">
        <v>39</v>
      </c>
    </row>
    <row r="102" spans="1:22">
      <c r="A102" s="594" t="s">
        <v>853</v>
      </c>
      <c r="B102" s="604">
        <v>5</v>
      </c>
      <c r="C102" s="605" t="s">
        <v>39</v>
      </c>
      <c r="D102" s="605" t="s">
        <v>39</v>
      </c>
      <c r="E102" s="605" t="s">
        <v>39</v>
      </c>
      <c r="F102" s="605" t="s">
        <v>39</v>
      </c>
      <c r="G102" s="605" t="s">
        <v>39</v>
      </c>
      <c r="H102" s="605" t="s">
        <v>39</v>
      </c>
      <c r="I102" s="605" t="s">
        <v>39</v>
      </c>
      <c r="J102" s="605" t="s">
        <v>39</v>
      </c>
      <c r="K102" s="605" t="s">
        <v>39</v>
      </c>
      <c r="L102" s="605" t="s">
        <v>39</v>
      </c>
      <c r="M102" s="604">
        <v>5</v>
      </c>
      <c r="N102" s="605" t="s">
        <v>39</v>
      </c>
      <c r="O102" s="604">
        <v>4</v>
      </c>
      <c r="P102" s="605" t="s">
        <v>39</v>
      </c>
      <c r="Q102" s="604">
        <v>1</v>
      </c>
      <c r="R102" s="605" t="s">
        <v>39</v>
      </c>
      <c r="S102" s="605" t="s">
        <v>39</v>
      </c>
      <c r="T102" s="605" t="s">
        <v>39</v>
      </c>
      <c r="U102" s="605" t="s">
        <v>39</v>
      </c>
      <c r="V102" s="605" t="s">
        <v>39</v>
      </c>
    </row>
    <row r="103" spans="1:22">
      <c r="A103" s="632" t="s">
        <v>854</v>
      </c>
      <c r="B103" s="608">
        <v>5</v>
      </c>
      <c r="C103" s="609" t="s">
        <v>39</v>
      </c>
      <c r="D103" s="609" t="s">
        <v>39</v>
      </c>
      <c r="E103" s="609" t="s">
        <v>39</v>
      </c>
      <c r="F103" s="609" t="s">
        <v>39</v>
      </c>
      <c r="G103" s="609" t="s">
        <v>39</v>
      </c>
      <c r="H103" s="609" t="s">
        <v>39</v>
      </c>
      <c r="I103" s="609" t="s">
        <v>39</v>
      </c>
      <c r="J103" s="609" t="s">
        <v>39</v>
      </c>
      <c r="K103" s="609" t="s">
        <v>39</v>
      </c>
      <c r="L103" s="609" t="s">
        <v>39</v>
      </c>
      <c r="M103" s="608">
        <v>5</v>
      </c>
      <c r="N103" s="608">
        <v>1</v>
      </c>
      <c r="O103" s="608">
        <v>2</v>
      </c>
      <c r="P103" s="609" t="s">
        <v>39</v>
      </c>
      <c r="Q103" s="608">
        <v>2</v>
      </c>
      <c r="R103" s="609" t="s">
        <v>39</v>
      </c>
      <c r="S103" s="609" t="s">
        <v>39</v>
      </c>
      <c r="T103" s="609" t="s">
        <v>39</v>
      </c>
      <c r="U103" s="609" t="s">
        <v>39</v>
      </c>
      <c r="V103" s="609" t="s">
        <v>39</v>
      </c>
    </row>
    <row r="104" spans="1:22">
      <c r="A104" s="594" t="s">
        <v>855</v>
      </c>
      <c r="B104" s="604">
        <v>12</v>
      </c>
      <c r="C104" s="605" t="s">
        <v>39</v>
      </c>
      <c r="D104" s="605" t="s">
        <v>39</v>
      </c>
      <c r="E104" s="605" t="s">
        <v>39</v>
      </c>
      <c r="F104" s="605" t="s">
        <v>39</v>
      </c>
      <c r="G104" s="605" t="s">
        <v>39</v>
      </c>
      <c r="H104" s="605" t="s">
        <v>39</v>
      </c>
      <c r="I104" s="605" t="s">
        <v>39</v>
      </c>
      <c r="J104" s="605" t="s">
        <v>39</v>
      </c>
      <c r="K104" s="605" t="s">
        <v>39</v>
      </c>
      <c r="L104" s="605" t="s">
        <v>39</v>
      </c>
      <c r="M104" s="604">
        <v>12</v>
      </c>
      <c r="N104" s="604">
        <v>1</v>
      </c>
      <c r="O104" s="604">
        <v>2</v>
      </c>
      <c r="P104" s="604">
        <v>5</v>
      </c>
      <c r="Q104" s="604">
        <v>4</v>
      </c>
      <c r="R104" s="605" t="s">
        <v>39</v>
      </c>
      <c r="S104" s="605" t="s">
        <v>39</v>
      </c>
      <c r="T104" s="605" t="s">
        <v>39</v>
      </c>
      <c r="U104" s="605" t="s">
        <v>39</v>
      </c>
      <c r="V104" s="605" t="s">
        <v>39</v>
      </c>
    </row>
    <row r="105" spans="1:22">
      <c r="A105" s="632" t="s">
        <v>856</v>
      </c>
      <c r="B105" s="608">
        <v>15</v>
      </c>
      <c r="C105" s="608">
        <v>2</v>
      </c>
      <c r="D105" s="608">
        <v>1</v>
      </c>
      <c r="E105" s="609" t="s">
        <v>39</v>
      </c>
      <c r="F105" s="609" t="s">
        <v>39</v>
      </c>
      <c r="G105" s="609" t="s">
        <v>39</v>
      </c>
      <c r="H105" s="609" t="s">
        <v>39</v>
      </c>
      <c r="I105" s="608">
        <v>1</v>
      </c>
      <c r="J105" s="609" t="s">
        <v>39</v>
      </c>
      <c r="K105" s="609" t="s">
        <v>39</v>
      </c>
      <c r="L105" s="609" t="s">
        <v>39</v>
      </c>
      <c r="M105" s="608">
        <v>13</v>
      </c>
      <c r="N105" s="609" t="s">
        <v>39</v>
      </c>
      <c r="O105" s="608">
        <v>8</v>
      </c>
      <c r="P105" s="608">
        <v>2</v>
      </c>
      <c r="Q105" s="608">
        <v>3</v>
      </c>
      <c r="R105" s="609" t="s">
        <v>39</v>
      </c>
      <c r="S105" s="609" t="s">
        <v>39</v>
      </c>
      <c r="T105" s="609" t="s">
        <v>39</v>
      </c>
      <c r="U105" s="609" t="s">
        <v>39</v>
      </c>
      <c r="V105" s="609" t="s">
        <v>39</v>
      </c>
    </row>
    <row r="106" spans="1:22">
      <c r="A106" s="594" t="s">
        <v>857</v>
      </c>
      <c r="B106" s="604">
        <v>14</v>
      </c>
      <c r="C106" s="604">
        <v>3</v>
      </c>
      <c r="D106" s="604">
        <v>1</v>
      </c>
      <c r="E106" s="605" t="s">
        <v>39</v>
      </c>
      <c r="F106" s="605" t="s">
        <v>39</v>
      </c>
      <c r="G106" s="605" t="s">
        <v>39</v>
      </c>
      <c r="H106" s="605" t="s">
        <v>39</v>
      </c>
      <c r="I106" s="604">
        <v>2</v>
      </c>
      <c r="J106" s="605" t="s">
        <v>39</v>
      </c>
      <c r="K106" s="605" t="s">
        <v>39</v>
      </c>
      <c r="L106" s="605" t="s">
        <v>39</v>
      </c>
      <c r="M106" s="604">
        <v>11</v>
      </c>
      <c r="N106" s="605" t="s">
        <v>39</v>
      </c>
      <c r="O106" s="604">
        <v>7</v>
      </c>
      <c r="P106" s="604">
        <v>3</v>
      </c>
      <c r="Q106" s="604">
        <v>1</v>
      </c>
      <c r="R106" s="605" t="s">
        <v>39</v>
      </c>
      <c r="S106" s="605" t="s">
        <v>39</v>
      </c>
      <c r="T106" s="605" t="s">
        <v>39</v>
      </c>
      <c r="U106" s="605" t="s">
        <v>39</v>
      </c>
      <c r="V106" s="605" t="s">
        <v>39</v>
      </c>
    </row>
    <row r="107" spans="1:22" s="629" customFormat="1">
      <c r="A107" s="632" t="s">
        <v>858</v>
      </c>
      <c r="B107" s="608">
        <v>6</v>
      </c>
      <c r="C107" s="609" t="s">
        <v>39</v>
      </c>
      <c r="D107" s="609" t="s">
        <v>39</v>
      </c>
      <c r="E107" s="609" t="s">
        <v>39</v>
      </c>
      <c r="F107" s="609" t="s">
        <v>39</v>
      </c>
      <c r="G107" s="609" t="s">
        <v>39</v>
      </c>
      <c r="H107" s="609" t="s">
        <v>39</v>
      </c>
      <c r="I107" s="609" t="s">
        <v>39</v>
      </c>
      <c r="J107" s="609" t="s">
        <v>39</v>
      </c>
      <c r="K107" s="609" t="s">
        <v>39</v>
      </c>
      <c r="L107" s="609" t="s">
        <v>39</v>
      </c>
      <c r="M107" s="608">
        <v>6</v>
      </c>
      <c r="N107" s="609" t="s">
        <v>39</v>
      </c>
      <c r="O107" s="608">
        <v>5</v>
      </c>
      <c r="P107" s="609" t="s">
        <v>39</v>
      </c>
      <c r="Q107" s="608">
        <v>1</v>
      </c>
      <c r="R107" s="609" t="s">
        <v>39</v>
      </c>
      <c r="S107" s="609" t="s">
        <v>39</v>
      </c>
      <c r="T107" s="609" t="s">
        <v>39</v>
      </c>
      <c r="U107" s="609" t="s">
        <v>39</v>
      </c>
      <c r="V107" s="609" t="s">
        <v>39</v>
      </c>
    </row>
    <row r="108" spans="1:22">
      <c r="A108" s="635" t="s">
        <v>23</v>
      </c>
      <c r="B108" s="604">
        <v>98</v>
      </c>
      <c r="C108" s="604">
        <v>33</v>
      </c>
      <c r="D108" s="605" t="s">
        <v>39</v>
      </c>
      <c r="E108" s="604">
        <v>1</v>
      </c>
      <c r="F108" s="605" t="s">
        <v>39</v>
      </c>
      <c r="G108" s="605" t="s">
        <v>39</v>
      </c>
      <c r="H108" s="605" t="s">
        <v>39</v>
      </c>
      <c r="I108" s="604">
        <v>29</v>
      </c>
      <c r="J108" s="604">
        <v>2</v>
      </c>
      <c r="K108" s="605" t="s">
        <v>39</v>
      </c>
      <c r="L108" s="604">
        <v>1</v>
      </c>
      <c r="M108" s="604">
        <v>65</v>
      </c>
      <c r="N108" s="604">
        <v>7</v>
      </c>
      <c r="O108" s="604">
        <v>28</v>
      </c>
      <c r="P108" s="604">
        <v>2</v>
      </c>
      <c r="Q108" s="604">
        <v>27</v>
      </c>
      <c r="R108" s="605" t="s">
        <v>39</v>
      </c>
      <c r="S108" s="604">
        <v>1</v>
      </c>
      <c r="T108" s="605" t="s">
        <v>39</v>
      </c>
      <c r="U108" s="605" t="s">
        <v>39</v>
      </c>
      <c r="V108" s="605" t="s">
        <v>39</v>
      </c>
    </row>
    <row r="109" spans="1:22">
      <c r="A109" s="632" t="s">
        <v>859</v>
      </c>
      <c r="B109" s="608">
        <v>90</v>
      </c>
      <c r="C109" s="608">
        <v>29</v>
      </c>
      <c r="D109" s="609" t="s">
        <v>39</v>
      </c>
      <c r="E109" s="608">
        <v>1</v>
      </c>
      <c r="F109" s="609" t="s">
        <v>39</v>
      </c>
      <c r="G109" s="609" t="s">
        <v>39</v>
      </c>
      <c r="H109" s="609" t="s">
        <v>39</v>
      </c>
      <c r="I109" s="608">
        <v>25</v>
      </c>
      <c r="J109" s="608">
        <v>2</v>
      </c>
      <c r="K109" s="609" t="s">
        <v>39</v>
      </c>
      <c r="L109" s="608">
        <v>1</v>
      </c>
      <c r="M109" s="608">
        <v>61</v>
      </c>
      <c r="N109" s="608">
        <v>5</v>
      </c>
      <c r="O109" s="608">
        <v>26</v>
      </c>
      <c r="P109" s="608">
        <v>2</v>
      </c>
      <c r="Q109" s="608">
        <v>27</v>
      </c>
      <c r="R109" s="609" t="s">
        <v>39</v>
      </c>
      <c r="S109" s="608">
        <v>1</v>
      </c>
      <c r="T109" s="609" t="s">
        <v>39</v>
      </c>
      <c r="U109" s="609" t="s">
        <v>39</v>
      </c>
      <c r="V109" s="609" t="s">
        <v>39</v>
      </c>
    </row>
    <row r="110" spans="1:22" s="636" customFormat="1" ht="18" customHeight="1">
      <c r="A110" s="594" t="s">
        <v>860</v>
      </c>
      <c r="B110" s="604">
        <v>8</v>
      </c>
      <c r="C110" s="604">
        <v>4</v>
      </c>
      <c r="D110" s="605" t="s">
        <v>39</v>
      </c>
      <c r="E110" s="605" t="s">
        <v>39</v>
      </c>
      <c r="F110" s="605" t="s">
        <v>39</v>
      </c>
      <c r="G110" s="605" t="s">
        <v>39</v>
      </c>
      <c r="H110" s="605" t="s">
        <v>39</v>
      </c>
      <c r="I110" s="604">
        <v>4</v>
      </c>
      <c r="J110" s="605" t="s">
        <v>39</v>
      </c>
      <c r="K110" s="605" t="s">
        <v>39</v>
      </c>
      <c r="L110" s="605" t="s">
        <v>39</v>
      </c>
      <c r="M110" s="604">
        <v>4</v>
      </c>
      <c r="N110" s="604">
        <v>2</v>
      </c>
      <c r="O110" s="604">
        <v>2</v>
      </c>
      <c r="P110" s="605" t="s">
        <v>39</v>
      </c>
      <c r="Q110" s="605" t="s">
        <v>39</v>
      </c>
      <c r="R110" s="605" t="s">
        <v>39</v>
      </c>
      <c r="S110" s="605" t="s">
        <v>39</v>
      </c>
      <c r="T110" s="605" t="s">
        <v>39</v>
      </c>
      <c r="U110" s="605" t="s">
        <v>39</v>
      </c>
      <c r="V110" s="605" t="s">
        <v>39</v>
      </c>
    </row>
    <row r="111" spans="1:22" s="629" customFormat="1" ht="15" customHeight="1">
      <c r="A111" s="631" t="s">
        <v>105</v>
      </c>
      <c r="B111" s="608">
        <v>1633</v>
      </c>
      <c r="C111" s="608">
        <v>378</v>
      </c>
      <c r="D111" s="608">
        <v>41</v>
      </c>
      <c r="E111" s="608">
        <v>31</v>
      </c>
      <c r="F111" s="608">
        <v>12</v>
      </c>
      <c r="G111" s="608">
        <v>5</v>
      </c>
      <c r="H111" s="608">
        <v>1</v>
      </c>
      <c r="I111" s="608">
        <v>271</v>
      </c>
      <c r="J111" s="608">
        <v>12</v>
      </c>
      <c r="K111" s="609" t="s">
        <v>39</v>
      </c>
      <c r="L111" s="608">
        <v>5</v>
      </c>
      <c r="M111" s="608">
        <v>1255</v>
      </c>
      <c r="N111" s="608">
        <v>208</v>
      </c>
      <c r="O111" s="608">
        <v>544</v>
      </c>
      <c r="P111" s="608">
        <v>60</v>
      </c>
      <c r="Q111" s="608">
        <v>391</v>
      </c>
      <c r="R111" s="608">
        <v>2</v>
      </c>
      <c r="S111" s="609" t="s">
        <v>39</v>
      </c>
      <c r="T111" s="608">
        <v>8</v>
      </c>
      <c r="U111" s="608">
        <v>1</v>
      </c>
      <c r="V111" s="608">
        <v>41</v>
      </c>
    </row>
    <row r="112" spans="1:22">
      <c r="A112" s="637" t="s">
        <v>104</v>
      </c>
      <c r="B112" s="604">
        <v>203</v>
      </c>
      <c r="C112" s="604">
        <v>60</v>
      </c>
      <c r="D112" s="604">
        <v>6</v>
      </c>
      <c r="E112" s="604">
        <v>5</v>
      </c>
      <c r="F112" s="604">
        <v>1</v>
      </c>
      <c r="G112" s="604">
        <v>1</v>
      </c>
      <c r="H112" s="605" t="s">
        <v>39</v>
      </c>
      <c r="I112" s="604">
        <v>42</v>
      </c>
      <c r="J112" s="604">
        <v>4</v>
      </c>
      <c r="K112" s="605" t="s">
        <v>39</v>
      </c>
      <c r="L112" s="604">
        <v>1</v>
      </c>
      <c r="M112" s="604">
        <v>143</v>
      </c>
      <c r="N112" s="604">
        <v>19</v>
      </c>
      <c r="O112" s="604">
        <v>81</v>
      </c>
      <c r="P112" s="604">
        <v>16</v>
      </c>
      <c r="Q112" s="604">
        <v>22</v>
      </c>
      <c r="R112" s="605" t="s">
        <v>39</v>
      </c>
      <c r="S112" s="605" t="s">
        <v>39</v>
      </c>
      <c r="T112" s="605" t="s">
        <v>39</v>
      </c>
      <c r="U112" s="604">
        <v>1</v>
      </c>
      <c r="V112" s="604">
        <v>4</v>
      </c>
    </row>
    <row r="113" spans="1:22">
      <c r="A113" s="632" t="s">
        <v>861</v>
      </c>
      <c r="B113" s="608">
        <v>61</v>
      </c>
      <c r="C113" s="608">
        <v>33</v>
      </c>
      <c r="D113" s="609" t="s">
        <v>39</v>
      </c>
      <c r="E113" s="608">
        <v>3</v>
      </c>
      <c r="F113" s="609" t="s">
        <v>39</v>
      </c>
      <c r="G113" s="608">
        <v>1</v>
      </c>
      <c r="H113" s="609" t="s">
        <v>39</v>
      </c>
      <c r="I113" s="608">
        <v>27</v>
      </c>
      <c r="J113" s="608">
        <v>1</v>
      </c>
      <c r="K113" s="609" t="s">
        <v>39</v>
      </c>
      <c r="L113" s="608">
        <v>1</v>
      </c>
      <c r="M113" s="608">
        <v>28</v>
      </c>
      <c r="N113" s="608">
        <v>8</v>
      </c>
      <c r="O113" s="608">
        <v>13</v>
      </c>
      <c r="P113" s="609" t="s">
        <v>39</v>
      </c>
      <c r="Q113" s="608">
        <v>4</v>
      </c>
      <c r="R113" s="609" t="s">
        <v>39</v>
      </c>
      <c r="S113" s="609" t="s">
        <v>39</v>
      </c>
      <c r="T113" s="609" t="s">
        <v>39</v>
      </c>
      <c r="U113" s="608">
        <v>1</v>
      </c>
      <c r="V113" s="608">
        <v>2</v>
      </c>
    </row>
    <row r="114" spans="1:22">
      <c r="A114" s="594" t="s">
        <v>862</v>
      </c>
      <c r="B114" s="604">
        <v>14</v>
      </c>
      <c r="C114" s="604">
        <v>2</v>
      </c>
      <c r="D114" s="604">
        <v>1</v>
      </c>
      <c r="E114" s="605" t="s">
        <v>39</v>
      </c>
      <c r="F114" s="605" t="s">
        <v>39</v>
      </c>
      <c r="G114" s="605" t="s">
        <v>39</v>
      </c>
      <c r="H114" s="605" t="s">
        <v>39</v>
      </c>
      <c r="I114" s="604">
        <v>1</v>
      </c>
      <c r="J114" s="605" t="s">
        <v>39</v>
      </c>
      <c r="K114" s="605" t="s">
        <v>39</v>
      </c>
      <c r="L114" s="605" t="s">
        <v>39</v>
      </c>
      <c r="M114" s="604">
        <v>12</v>
      </c>
      <c r="N114" s="604">
        <v>1</v>
      </c>
      <c r="O114" s="604">
        <v>10</v>
      </c>
      <c r="P114" s="605" t="s">
        <v>39</v>
      </c>
      <c r="Q114" s="604">
        <v>1</v>
      </c>
      <c r="R114" s="605" t="s">
        <v>39</v>
      </c>
      <c r="S114" s="605" t="s">
        <v>39</v>
      </c>
      <c r="T114" s="605" t="s">
        <v>39</v>
      </c>
      <c r="U114" s="605" t="s">
        <v>39</v>
      </c>
      <c r="V114" s="605" t="s">
        <v>39</v>
      </c>
    </row>
    <row r="115" spans="1:22">
      <c r="A115" s="632" t="s">
        <v>863</v>
      </c>
      <c r="B115" s="608">
        <v>6</v>
      </c>
      <c r="C115" s="609" t="s">
        <v>39</v>
      </c>
      <c r="D115" s="609" t="s">
        <v>39</v>
      </c>
      <c r="E115" s="609" t="s">
        <v>39</v>
      </c>
      <c r="F115" s="609" t="s">
        <v>39</v>
      </c>
      <c r="G115" s="609" t="s">
        <v>39</v>
      </c>
      <c r="H115" s="609" t="s">
        <v>39</v>
      </c>
      <c r="I115" s="609" t="s">
        <v>39</v>
      </c>
      <c r="J115" s="609" t="s">
        <v>39</v>
      </c>
      <c r="K115" s="609" t="s">
        <v>39</v>
      </c>
      <c r="L115" s="609" t="s">
        <v>39</v>
      </c>
      <c r="M115" s="608">
        <v>6</v>
      </c>
      <c r="N115" s="608">
        <v>1</v>
      </c>
      <c r="O115" s="608">
        <v>1</v>
      </c>
      <c r="P115" s="608">
        <v>2</v>
      </c>
      <c r="Q115" s="608">
        <v>2</v>
      </c>
      <c r="R115" s="609" t="s">
        <v>39</v>
      </c>
      <c r="S115" s="609" t="s">
        <v>39</v>
      </c>
      <c r="T115" s="609" t="s">
        <v>39</v>
      </c>
      <c r="U115" s="609" t="s">
        <v>39</v>
      </c>
      <c r="V115" s="609" t="s">
        <v>39</v>
      </c>
    </row>
    <row r="116" spans="1:22">
      <c r="A116" s="594" t="s">
        <v>864</v>
      </c>
      <c r="B116" s="604">
        <v>2</v>
      </c>
      <c r="C116" s="605" t="s">
        <v>39</v>
      </c>
      <c r="D116" s="605" t="s">
        <v>39</v>
      </c>
      <c r="E116" s="605" t="s">
        <v>39</v>
      </c>
      <c r="F116" s="605" t="s">
        <v>39</v>
      </c>
      <c r="G116" s="605" t="s">
        <v>39</v>
      </c>
      <c r="H116" s="605" t="s">
        <v>39</v>
      </c>
      <c r="I116" s="605" t="s">
        <v>39</v>
      </c>
      <c r="J116" s="605" t="s">
        <v>39</v>
      </c>
      <c r="K116" s="605" t="s">
        <v>39</v>
      </c>
      <c r="L116" s="605" t="s">
        <v>39</v>
      </c>
      <c r="M116" s="604">
        <v>2</v>
      </c>
      <c r="N116" s="605" t="s">
        <v>39</v>
      </c>
      <c r="O116" s="604">
        <v>1</v>
      </c>
      <c r="P116" s="605" t="s">
        <v>39</v>
      </c>
      <c r="Q116" s="604">
        <v>1</v>
      </c>
      <c r="R116" s="605" t="s">
        <v>39</v>
      </c>
      <c r="S116" s="605" t="s">
        <v>39</v>
      </c>
      <c r="T116" s="605" t="s">
        <v>39</v>
      </c>
      <c r="U116" s="605" t="s">
        <v>39</v>
      </c>
      <c r="V116" s="605" t="s">
        <v>39</v>
      </c>
    </row>
    <row r="117" spans="1:22">
      <c r="A117" s="632" t="s">
        <v>865</v>
      </c>
      <c r="B117" s="608">
        <v>2</v>
      </c>
      <c r="C117" s="609" t="s">
        <v>39</v>
      </c>
      <c r="D117" s="609" t="s">
        <v>39</v>
      </c>
      <c r="E117" s="609" t="s">
        <v>39</v>
      </c>
      <c r="F117" s="609" t="s">
        <v>39</v>
      </c>
      <c r="G117" s="609" t="s">
        <v>39</v>
      </c>
      <c r="H117" s="609" t="s">
        <v>39</v>
      </c>
      <c r="I117" s="609" t="s">
        <v>39</v>
      </c>
      <c r="J117" s="609" t="s">
        <v>39</v>
      </c>
      <c r="K117" s="609" t="s">
        <v>39</v>
      </c>
      <c r="L117" s="609" t="s">
        <v>39</v>
      </c>
      <c r="M117" s="608">
        <v>2</v>
      </c>
      <c r="N117" s="609" t="s">
        <v>39</v>
      </c>
      <c r="O117" s="608">
        <v>1</v>
      </c>
      <c r="P117" s="609" t="s">
        <v>39</v>
      </c>
      <c r="Q117" s="608">
        <v>1</v>
      </c>
      <c r="R117" s="609" t="s">
        <v>39</v>
      </c>
      <c r="S117" s="609" t="s">
        <v>39</v>
      </c>
      <c r="T117" s="609" t="s">
        <v>39</v>
      </c>
      <c r="U117" s="609" t="s">
        <v>39</v>
      </c>
      <c r="V117" s="609" t="s">
        <v>39</v>
      </c>
    </row>
    <row r="118" spans="1:22">
      <c r="A118" s="594" t="s">
        <v>866</v>
      </c>
      <c r="B118" s="604">
        <v>12</v>
      </c>
      <c r="C118" s="604">
        <v>3</v>
      </c>
      <c r="D118" s="605" t="s">
        <v>39</v>
      </c>
      <c r="E118" s="604">
        <v>1</v>
      </c>
      <c r="F118" s="605" t="s">
        <v>39</v>
      </c>
      <c r="G118" s="605" t="s">
        <v>39</v>
      </c>
      <c r="H118" s="605" t="s">
        <v>39</v>
      </c>
      <c r="I118" s="604">
        <v>2</v>
      </c>
      <c r="J118" s="605" t="s">
        <v>39</v>
      </c>
      <c r="K118" s="605" t="s">
        <v>39</v>
      </c>
      <c r="L118" s="605" t="s">
        <v>39</v>
      </c>
      <c r="M118" s="604">
        <v>9</v>
      </c>
      <c r="N118" s="604">
        <v>1</v>
      </c>
      <c r="O118" s="604">
        <v>6</v>
      </c>
      <c r="P118" s="605" t="s">
        <v>39</v>
      </c>
      <c r="Q118" s="604">
        <v>1</v>
      </c>
      <c r="R118" s="605" t="s">
        <v>39</v>
      </c>
      <c r="S118" s="605" t="s">
        <v>39</v>
      </c>
      <c r="T118" s="605" t="s">
        <v>39</v>
      </c>
      <c r="U118" s="605" t="s">
        <v>39</v>
      </c>
      <c r="V118" s="604">
        <v>1</v>
      </c>
    </row>
    <row r="119" spans="1:22">
      <c r="A119" s="632" t="s">
        <v>867</v>
      </c>
      <c r="B119" s="608">
        <v>9</v>
      </c>
      <c r="C119" s="608">
        <v>5</v>
      </c>
      <c r="D119" s="608">
        <v>1</v>
      </c>
      <c r="E119" s="609" t="s">
        <v>39</v>
      </c>
      <c r="F119" s="609" t="s">
        <v>39</v>
      </c>
      <c r="G119" s="609" t="s">
        <v>39</v>
      </c>
      <c r="H119" s="609" t="s">
        <v>39</v>
      </c>
      <c r="I119" s="608">
        <v>4</v>
      </c>
      <c r="J119" s="609" t="s">
        <v>39</v>
      </c>
      <c r="K119" s="609" t="s">
        <v>39</v>
      </c>
      <c r="L119" s="609" t="s">
        <v>39</v>
      </c>
      <c r="M119" s="608">
        <v>4</v>
      </c>
      <c r="N119" s="609" t="s">
        <v>39</v>
      </c>
      <c r="O119" s="608">
        <v>4</v>
      </c>
      <c r="P119" s="609" t="s">
        <v>39</v>
      </c>
      <c r="Q119" s="609" t="s">
        <v>39</v>
      </c>
      <c r="R119" s="609" t="s">
        <v>39</v>
      </c>
      <c r="S119" s="609" t="s">
        <v>39</v>
      </c>
      <c r="T119" s="609" t="s">
        <v>39</v>
      </c>
      <c r="U119" s="609" t="s">
        <v>39</v>
      </c>
      <c r="V119" s="609" t="s">
        <v>39</v>
      </c>
    </row>
    <row r="120" spans="1:22">
      <c r="A120" s="594" t="s">
        <v>868</v>
      </c>
      <c r="B120" s="604">
        <v>2</v>
      </c>
      <c r="C120" s="605" t="s">
        <v>39</v>
      </c>
      <c r="D120" s="605" t="s">
        <v>39</v>
      </c>
      <c r="E120" s="605" t="s">
        <v>39</v>
      </c>
      <c r="F120" s="605" t="s">
        <v>39</v>
      </c>
      <c r="G120" s="605" t="s">
        <v>39</v>
      </c>
      <c r="H120" s="605" t="s">
        <v>39</v>
      </c>
      <c r="I120" s="605" t="s">
        <v>39</v>
      </c>
      <c r="J120" s="605" t="s">
        <v>39</v>
      </c>
      <c r="K120" s="605" t="s">
        <v>39</v>
      </c>
      <c r="L120" s="605" t="s">
        <v>39</v>
      </c>
      <c r="M120" s="604">
        <v>2</v>
      </c>
      <c r="N120" s="605" t="s">
        <v>39</v>
      </c>
      <c r="O120" s="604">
        <v>1</v>
      </c>
      <c r="P120" s="605" t="s">
        <v>39</v>
      </c>
      <c r="Q120" s="604">
        <v>1</v>
      </c>
      <c r="R120" s="605" t="s">
        <v>39</v>
      </c>
      <c r="S120" s="605" t="s">
        <v>39</v>
      </c>
      <c r="T120" s="605" t="s">
        <v>39</v>
      </c>
      <c r="U120" s="605" t="s">
        <v>39</v>
      </c>
      <c r="V120" s="605" t="s">
        <v>39</v>
      </c>
    </row>
    <row r="121" spans="1:22">
      <c r="A121" s="632" t="s">
        <v>869</v>
      </c>
      <c r="B121" s="608">
        <v>22</v>
      </c>
      <c r="C121" s="608">
        <v>6</v>
      </c>
      <c r="D121" s="608">
        <v>1</v>
      </c>
      <c r="E121" s="608">
        <v>1</v>
      </c>
      <c r="F121" s="609" t="s">
        <v>39</v>
      </c>
      <c r="G121" s="609" t="s">
        <v>39</v>
      </c>
      <c r="H121" s="609" t="s">
        <v>39</v>
      </c>
      <c r="I121" s="608">
        <v>2</v>
      </c>
      <c r="J121" s="608">
        <v>2</v>
      </c>
      <c r="K121" s="609" t="s">
        <v>39</v>
      </c>
      <c r="L121" s="609" t="s">
        <v>39</v>
      </c>
      <c r="M121" s="608">
        <v>16</v>
      </c>
      <c r="N121" s="608">
        <v>1</v>
      </c>
      <c r="O121" s="608">
        <v>11</v>
      </c>
      <c r="P121" s="608">
        <v>3</v>
      </c>
      <c r="Q121" s="608">
        <v>1</v>
      </c>
      <c r="R121" s="609" t="s">
        <v>39</v>
      </c>
      <c r="S121" s="609" t="s">
        <v>39</v>
      </c>
      <c r="T121" s="609" t="s">
        <v>39</v>
      </c>
      <c r="U121" s="609" t="s">
        <v>39</v>
      </c>
      <c r="V121" s="609" t="s">
        <v>39</v>
      </c>
    </row>
    <row r="122" spans="1:22">
      <c r="A122" s="594" t="s">
        <v>870</v>
      </c>
      <c r="B122" s="604">
        <v>20</v>
      </c>
      <c r="C122" s="604">
        <v>5</v>
      </c>
      <c r="D122" s="604">
        <v>1</v>
      </c>
      <c r="E122" s="605" t="s">
        <v>39</v>
      </c>
      <c r="F122" s="605" t="s">
        <v>39</v>
      </c>
      <c r="G122" s="605" t="s">
        <v>39</v>
      </c>
      <c r="H122" s="605" t="s">
        <v>39</v>
      </c>
      <c r="I122" s="604">
        <v>3</v>
      </c>
      <c r="J122" s="604">
        <v>1</v>
      </c>
      <c r="K122" s="605" t="s">
        <v>39</v>
      </c>
      <c r="L122" s="605" t="s">
        <v>39</v>
      </c>
      <c r="M122" s="604">
        <v>15</v>
      </c>
      <c r="N122" s="604">
        <v>2</v>
      </c>
      <c r="O122" s="604">
        <v>6</v>
      </c>
      <c r="P122" s="604">
        <v>4</v>
      </c>
      <c r="Q122" s="604">
        <v>3</v>
      </c>
      <c r="R122" s="605" t="s">
        <v>39</v>
      </c>
      <c r="S122" s="605" t="s">
        <v>39</v>
      </c>
      <c r="T122" s="605" t="s">
        <v>39</v>
      </c>
      <c r="U122" s="605" t="s">
        <v>39</v>
      </c>
      <c r="V122" s="605" t="s">
        <v>39</v>
      </c>
    </row>
    <row r="123" spans="1:22">
      <c r="A123" s="632" t="s">
        <v>871</v>
      </c>
      <c r="B123" s="608">
        <v>7</v>
      </c>
      <c r="C123" s="609" t="s">
        <v>39</v>
      </c>
      <c r="D123" s="609" t="s">
        <v>39</v>
      </c>
      <c r="E123" s="609" t="s">
        <v>39</v>
      </c>
      <c r="F123" s="609" t="s">
        <v>39</v>
      </c>
      <c r="G123" s="609" t="s">
        <v>39</v>
      </c>
      <c r="H123" s="609" t="s">
        <v>39</v>
      </c>
      <c r="I123" s="609" t="s">
        <v>39</v>
      </c>
      <c r="J123" s="609" t="s">
        <v>39</v>
      </c>
      <c r="K123" s="609" t="s">
        <v>39</v>
      </c>
      <c r="L123" s="609" t="s">
        <v>39</v>
      </c>
      <c r="M123" s="608">
        <v>7</v>
      </c>
      <c r="N123" s="608">
        <v>1</v>
      </c>
      <c r="O123" s="608">
        <v>2</v>
      </c>
      <c r="P123" s="608">
        <v>3</v>
      </c>
      <c r="Q123" s="608">
        <v>1</v>
      </c>
      <c r="R123" s="609" t="s">
        <v>39</v>
      </c>
      <c r="S123" s="609" t="s">
        <v>39</v>
      </c>
      <c r="T123" s="609" t="s">
        <v>39</v>
      </c>
      <c r="U123" s="609" t="s">
        <v>39</v>
      </c>
      <c r="V123" s="609" t="s">
        <v>39</v>
      </c>
    </row>
    <row r="124" spans="1:22">
      <c r="A124" s="594" t="s">
        <v>872</v>
      </c>
      <c r="B124" s="604">
        <v>27</v>
      </c>
      <c r="C124" s="604">
        <v>5</v>
      </c>
      <c r="D124" s="604">
        <v>1</v>
      </c>
      <c r="E124" s="605" t="s">
        <v>39</v>
      </c>
      <c r="F124" s="604">
        <v>1</v>
      </c>
      <c r="G124" s="605" t="s">
        <v>39</v>
      </c>
      <c r="H124" s="605" t="s">
        <v>39</v>
      </c>
      <c r="I124" s="604">
        <v>3</v>
      </c>
      <c r="J124" s="605" t="s">
        <v>39</v>
      </c>
      <c r="K124" s="605" t="s">
        <v>39</v>
      </c>
      <c r="L124" s="605" t="s">
        <v>39</v>
      </c>
      <c r="M124" s="604">
        <v>22</v>
      </c>
      <c r="N124" s="604">
        <v>2</v>
      </c>
      <c r="O124" s="604">
        <v>16</v>
      </c>
      <c r="P124" s="604">
        <v>1</v>
      </c>
      <c r="Q124" s="604">
        <v>2</v>
      </c>
      <c r="R124" s="605" t="s">
        <v>39</v>
      </c>
      <c r="S124" s="605" t="s">
        <v>39</v>
      </c>
      <c r="T124" s="605" t="s">
        <v>39</v>
      </c>
      <c r="U124" s="605" t="s">
        <v>39</v>
      </c>
      <c r="V124" s="604">
        <v>1</v>
      </c>
    </row>
    <row r="125" spans="1:22">
      <c r="A125" s="632" t="s">
        <v>873</v>
      </c>
      <c r="B125" s="608">
        <v>13</v>
      </c>
      <c r="C125" s="608">
        <v>1</v>
      </c>
      <c r="D125" s="608">
        <v>1</v>
      </c>
      <c r="E125" s="609" t="s">
        <v>39</v>
      </c>
      <c r="F125" s="609" t="s">
        <v>39</v>
      </c>
      <c r="G125" s="609" t="s">
        <v>39</v>
      </c>
      <c r="H125" s="609" t="s">
        <v>39</v>
      </c>
      <c r="I125" s="609" t="s">
        <v>39</v>
      </c>
      <c r="J125" s="609" t="s">
        <v>39</v>
      </c>
      <c r="K125" s="609" t="s">
        <v>39</v>
      </c>
      <c r="L125" s="609" t="s">
        <v>39</v>
      </c>
      <c r="M125" s="608">
        <v>12</v>
      </c>
      <c r="N125" s="608">
        <v>1</v>
      </c>
      <c r="O125" s="608">
        <v>7</v>
      </c>
      <c r="P125" s="608">
        <v>1</v>
      </c>
      <c r="Q125" s="608">
        <v>3</v>
      </c>
      <c r="R125" s="609" t="s">
        <v>39</v>
      </c>
      <c r="S125" s="609" t="s">
        <v>39</v>
      </c>
      <c r="T125" s="609" t="s">
        <v>39</v>
      </c>
      <c r="U125" s="609" t="s">
        <v>39</v>
      </c>
      <c r="V125" s="609" t="s">
        <v>39</v>
      </c>
    </row>
    <row r="126" spans="1:22" s="629" customFormat="1">
      <c r="A126" s="594" t="s">
        <v>874</v>
      </c>
      <c r="B126" s="604">
        <v>6</v>
      </c>
      <c r="C126" s="605" t="s">
        <v>39</v>
      </c>
      <c r="D126" s="605" t="s">
        <v>39</v>
      </c>
      <c r="E126" s="605" t="s">
        <v>39</v>
      </c>
      <c r="F126" s="605" t="s">
        <v>39</v>
      </c>
      <c r="G126" s="605" t="s">
        <v>39</v>
      </c>
      <c r="H126" s="605" t="s">
        <v>39</v>
      </c>
      <c r="I126" s="605" t="s">
        <v>39</v>
      </c>
      <c r="J126" s="605" t="s">
        <v>39</v>
      </c>
      <c r="K126" s="605" t="s">
        <v>39</v>
      </c>
      <c r="L126" s="605" t="s">
        <v>39</v>
      </c>
      <c r="M126" s="604">
        <v>6</v>
      </c>
      <c r="N126" s="604">
        <v>1</v>
      </c>
      <c r="O126" s="604">
        <v>2</v>
      </c>
      <c r="P126" s="604">
        <v>2</v>
      </c>
      <c r="Q126" s="604">
        <v>1</v>
      </c>
      <c r="R126" s="605" t="s">
        <v>39</v>
      </c>
      <c r="S126" s="605" t="s">
        <v>39</v>
      </c>
      <c r="T126" s="605" t="s">
        <v>39</v>
      </c>
      <c r="U126" s="605" t="s">
        <v>39</v>
      </c>
      <c r="V126" s="605" t="s">
        <v>39</v>
      </c>
    </row>
    <row r="127" spans="1:22">
      <c r="A127" s="631" t="s">
        <v>26</v>
      </c>
      <c r="B127" s="608">
        <v>185</v>
      </c>
      <c r="C127" s="608">
        <v>27</v>
      </c>
      <c r="D127" s="608">
        <v>5</v>
      </c>
      <c r="E127" s="608">
        <v>5</v>
      </c>
      <c r="F127" s="608">
        <v>1</v>
      </c>
      <c r="G127" s="609" t="s">
        <v>39</v>
      </c>
      <c r="H127" s="609" t="s">
        <v>39</v>
      </c>
      <c r="I127" s="608">
        <v>16</v>
      </c>
      <c r="J127" s="609" t="s">
        <v>39</v>
      </c>
      <c r="K127" s="609" t="s">
        <v>39</v>
      </c>
      <c r="L127" s="609" t="s">
        <v>39</v>
      </c>
      <c r="M127" s="608">
        <v>158</v>
      </c>
      <c r="N127" s="608">
        <v>22</v>
      </c>
      <c r="O127" s="608">
        <v>77</v>
      </c>
      <c r="P127" s="608">
        <v>18</v>
      </c>
      <c r="Q127" s="608">
        <v>41</v>
      </c>
      <c r="R127" s="609" t="s">
        <v>39</v>
      </c>
      <c r="S127" s="609" t="s">
        <v>39</v>
      </c>
      <c r="T127" s="609" t="s">
        <v>39</v>
      </c>
      <c r="U127" s="609" t="s">
        <v>39</v>
      </c>
      <c r="V127" s="609" t="s">
        <v>39</v>
      </c>
    </row>
    <row r="128" spans="1:22">
      <c r="A128" s="594" t="s">
        <v>357</v>
      </c>
      <c r="B128" s="604">
        <v>55</v>
      </c>
      <c r="C128" s="604">
        <v>11</v>
      </c>
      <c r="D128" s="605" t="s">
        <v>39</v>
      </c>
      <c r="E128" s="604">
        <v>3</v>
      </c>
      <c r="F128" s="604">
        <v>1</v>
      </c>
      <c r="G128" s="605" t="s">
        <v>39</v>
      </c>
      <c r="H128" s="605" t="s">
        <v>39</v>
      </c>
      <c r="I128" s="604">
        <v>7</v>
      </c>
      <c r="J128" s="605" t="s">
        <v>39</v>
      </c>
      <c r="K128" s="605" t="s">
        <v>39</v>
      </c>
      <c r="L128" s="605" t="s">
        <v>39</v>
      </c>
      <c r="M128" s="604">
        <v>44</v>
      </c>
      <c r="N128" s="604">
        <v>16</v>
      </c>
      <c r="O128" s="604">
        <v>18</v>
      </c>
      <c r="P128" s="605" t="s">
        <v>39</v>
      </c>
      <c r="Q128" s="604">
        <v>10</v>
      </c>
      <c r="R128" s="605" t="s">
        <v>39</v>
      </c>
      <c r="S128" s="605" t="s">
        <v>39</v>
      </c>
      <c r="T128" s="605" t="s">
        <v>39</v>
      </c>
      <c r="U128" s="605" t="s">
        <v>39</v>
      </c>
      <c r="V128" s="605" t="s">
        <v>39</v>
      </c>
    </row>
    <row r="129" spans="1:22">
      <c r="A129" s="632" t="s">
        <v>875</v>
      </c>
      <c r="B129" s="608">
        <v>22</v>
      </c>
      <c r="C129" s="608">
        <v>2</v>
      </c>
      <c r="D129" s="608">
        <v>2</v>
      </c>
      <c r="E129" s="609" t="s">
        <v>39</v>
      </c>
      <c r="F129" s="609" t="s">
        <v>39</v>
      </c>
      <c r="G129" s="609" t="s">
        <v>39</v>
      </c>
      <c r="H129" s="609" t="s">
        <v>39</v>
      </c>
      <c r="I129" s="609" t="s">
        <v>39</v>
      </c>
      <c r="J129" s="609" t="s">
        <v>39</v>
      </c>
      <c r="K129" s="609" t="s">
        <v>39</v>
      </c>
      <c r="L129" s="609" t="s">
        <v>39</v>
      </c>
      <c r="M129" s="608">
        <v>20</v>
      </c>
      <c r="N129" s="609" t="s">
        <v>39</v>
      </c>
      <c r="O129" s="608">
        <v>15</v>
      </c>
      <c r="P129" s="609" t="s">
        <v>39</v>
      </c>
      <c r="Q129" s="608">
        <v>5</v>
      </c>
      <c r="R129" s="609" t="s">
        <v>39</v>
      </c>
      <c r="S129" s="609" t="s">
        <v>39</v>
      </c>
      <c r="T129" s="609" t="s">
        <v>39</v>
      </c>
      <c r="U129" s="609" t="s">
        <v>39</v>
      </c>
      <c r="V129" s="609" t="s">
        <v>39</v>
      </c>
    </row>
    <row r="130" spans="1:22">
      <c r="A130" s="594" t="s">
        <v>876</v>
      </c>
      <c r="B130" s="604">
        <v>19</v>
      </c>
      <c r="C130" s="604">
        <v>1</v>
      </c>
      <c r="D130" s="604">
        <v>1</v>
      </c>
      <c r="E130" s="605" t="s">
        <v>39</v>
      </c>
      <c r="F130" s="605" t="s">
        <v>39</v>
      </c>
      <c r="G130" s="605" t="s">
        <v>39</v>
      </c>
      <c r="H130" s="605" t="s">
        <v>39</v>
      </c>
      <c r="I130" s="605" t="s">
        <v>39</v>
      </c>
      <c r="J130" s="605" t="s">
        <v>39</v>
      </c>
      <c r="K130" s="605" t="s">
        <v>39</v>
      </c>
      <c r="L130" s="605" t="s">
        <v>39</v>
      </c>
      <c r="M130" s="604">
        <v>18</v>
      </c>
      <c r="N130" s="605" t="s">
        <v>39</v>
      </c>
      <c r="O130" s="604">
        <v>6</v>
      </c>
      <c r="P130" s="604">
        <v>8</v>
      </c>
      <c r="Q130" s="604">
        <v>4</v>
      </c>
      <c r="R130" s="605" t="s">
        <v>39</v>
      </c>
      <c r="S130" s="605" t="s">
        <v>39</v>
      </c>
      <c r="T130" s="605" t="s">
        <v>39</v>
      </c>
      <c r="U130" s="605" t="s">
        <v>39</v>
      </c>
      <c r="V130" s="605" t="s">
        <v>39</v>
      </c>
    </row>
    <row r="131" spans="1:22">
      <c r="A131" s="632" t="s">
        <v>877</v>
      </c>
      <c r="B131" s="608">
        <v>38</v>
      </c>
      <c r="C131" s="608">
        <v>6</v>
      </c>
      <c r="D131" s="608">
        <v>1</v>
      </c>
      <c r="E131" s="608">
        <v>1</v>
      </c>
      <c r="F131" s="609" t="s">
        <v>39</v>
      </c>
      <c r="G131" s="609" t="s">
        <v>39</v>
      </c>
      <c r="H131" s="609" t="s">
        <v>39</v>
      </c>
      <c r="I131" s="608">
        <v>4</v>
      </c>
      <c r="J131" s="609" t="s">
        <v>39</v>
      </c>
      <c r="K131" s="609" t="s">
        <v>39</v>
      </c>
      <c r="L131" s="609" t="s">
        <v>39</v>
      </c>
      <c r="M131" s="608">
        <v>32</v>
      </c>
      <c r="N131" s="608">
        <v>1</v>
      </c>
      <c r="O131" s="608">
        <v>17</v>
      </c>
      <c r="P131" s="608">
        <v>4</v>
      </c>
      <c r="Q131" s="608">
        <v>10</v>
      </c>
      <c r="R131" s="609" t="s">
        <v>39</v>
      </c>
      <c r="S131" s="609" t="s">
        <v>39</v>
      </c>
      <c r="T131" s="609" t="s">
        <v>39</v>
      </c>
      <c r="U131" s="609" t="s">
        <v>39</v>
      </c>
      <c r="V131" s="609" t="s">
        <v>39</v>
      </c>
    </row>
    <row r="132" spans="1:22">
      <c r="A132" s="594" t="s">
        <v>878</v>
      </c>
      <c r="B132" s="604">
        <v>20</v>
      </c>
      <c r="C132" s="604">
        <v>1</v>
      </c>
      <c r="D132" s="604">
        <v>1</v>
      </c>
      <c r="E132" s="605" t="s">
        <v>39</v>
      </c>
      <c r="F132" s="605" t="s">
        <v>39</v>
      </c>
      <c r="G132" s="605" t="s">
        <v>39</v>
      </c>
      <c r="H132" s="605" t="s">
        <v>39</v>
      </c>
      <c r="I132" s="605" t="s">
        <v>39</v>
      </c>
      <c r="J132" s="605" t="s">
        <v>39</v>
      </c>
      <c r="K132" s="605" t="s">
        <v>39</v>
      </c>
      <c r="L132" s="605" t="s">
        <v>39</v>
      </c>
      <c r="M132" s="604">
        <v>19</v>
      </c>
      <c r="N132" s="604">
        <v>2</v>
      </c>
      <c r="O132" s="604">
        <v>12</v>
      </c>
      <c r="P132" s="604">
        <v>1</v>
      </c>
      <c r="Q132" s="604">
        <v>4</v>
      </c>
      <c r="R132" s="605" t="s">
        <v>39</v>
      </c>
      <c r="S132" s="605" t="s">
        <v>39</v>
      </c>
      <c r="T132" s="605" t="s">
        <v>39</v>
      </c>
      <c r="U132" s="605" t="s">
        <v>39</v>
      </c>
      <c r="V132" s="605" t="s">
        <v>39</v>
      </c>
    </row>
    <row r="133" spans="1:22">
      <c r="A133" s="632" t="s">
        <v>879</v>
      </c>
      <c r="B133" s="608">
        <v>16</v>
      </c>
      <c r="C133" s="608">
        <v>6</v>
      </c>
      <c r="D133" s="609" t="s">
        <v>39</v>
      </c>
      <c r="E133" s="608">
        <v>1</v>
      </c>
      <c r="F133" s="609" t="s">
        <v>39</v>
      </c>
      <c r="G133" s="609" t="s">
        <v>39</v>
      </c>
      <c r="H133" s="609" t="s">
        <v>39</v>
      </c>
      <c r="I133" s="608">
        <v>5</v>
      </c>
      <c r="J133" s="609" t="s">
        <v>39</v>
      </c>
      <c r="K133" s="609" t="s">
        <v>39</v>
      </c>
      <c r="L133" s="609" t="s">
        <v>39</v>
      </c>
      <c r="M133" s="608">
        <v>10</v>
      </c>
      <c r="N133" s="608">
        <v>2</v>
      </c>
      <c r="O133" s="608">
        <v>4</v>
      </c>
      <c r="P133" s="609" t="s">
        <v>39</v>
      </c>
      <c r="Q133" s="608">
        <v>4</v>
      </c>
      <c r="R133" s="609" t="s">
        <v>39</v>
      </c>
      <c r="S133" s="609" t="s">
        <v>39</v>
      </c>
      <c r="T133" s="609" t="s">
        <v>39</v>
      </c>
      <c r="U133" s="609" t="s">
        <v>39</v>
      </c>
      <c r="V133" s="609" t="s">
        <v>39</v>
      </c>
    </row>
    <row r="134" spans="1:22" s="629" customFormat="1">
      <c r="A134" s="594" t="s">
        <v>880</v>
      </c>
      <c r="B134" s="604">
        <v>15</v>
      </c>
      <c r="C134" s="605" t="s">
        <v>39</v>
      </c>
      <c r="D134" s="605" t="s">
        <v>39</v>
      </c>
      <c r="E134" s="605" t="s">
        <v>39</v>
      </c>
      <c r="F134" s="605" t="s">
        <v>39</v>
      </c>
      <c r="G134" s="605" t="s">
        <v>39</v>
      </c>
      <c r="H134" s="605" t="s">
        <v>39</v>
      </c>
      <c r="I134" s="605" t="s">
        <v>39</v>
      </c>
      <c r="J134" s="605" t="s">
        <v>39</v>
      </c>
      <c r="K134" s="605" t="s">
        <v>39</v>
      </c>
      <c r="L134" s="605" t="s">
        <v>39</v>
      </c>
      <c r="M134" s="604">
        <v>15</v>
      </c>
      <c r="N134" s="604">
        <v>1</v>
      </c>
      <c r="O134" s="604">
        <v>5</v>
      </c>
      <c r="P134" s="604">
        <v>5</v>
      </c>
      <c r="Q134" s="604">
        <v>4</v>
      </c>
      <c r="R134" s="605" t="s">
        <v>39</v>
      </c>
      <c r="S134" s="605" t="s">
        <v>39</v>
      </c>
      <c r="T134" s="605" t="s">
        <v>39</v>
      </c>
      <c r="U134" s="605" t="s">
        <v>39</v>
      </c>
      <c r="V134" s="605" t="s">
        <v>39</v>
      </c>
    </row>
    <row r="135" spans="1:22">
      <c r="A135" s="631" t="s">
        <v>27</v>
      </c>
      <c r="B135" s="608">
        <v>564</v>
      </c>
      <c r="C135" s="608">
        <v>149</v>
      </c>
      <c r="D135" s="608">
        <v>12</v>
      </c>
      <c r="E135" s="608">
        <v>10</v>
      </c>
      <c r="F135" s="608">
        <v>8</v>
      </c>
      <c r="G135" s="608">
        <v>3</v>
      </c>
      <c r="H135" s="608">
        <v>1</v>
      </c>
      <c r="I135" s="608">
        <v>109</v>
      </c>
      <c r="J135" s="608">
        <v>2</v>
      </c>
      <c r="K135" s="609" t="s">
        <v>39</v>
      </c>
      <c r="L135" s="608">
        <v>4</v>
      </c>
      <c r="M135" s="608">
        <v>415</v>
      </c>
      <c r="N135" s="608">
        <v>110</v>
      </c>
      <c r="O135" s="608">
        <v>147</v>
      </c>
      <c r="P135" s="608">
        <v>7</v>
      </c>
      <c r="Q135" s="608">
        <v>118</v>
      </c>
      <c r="R135" s="609" t="s">
        <v>39</v>
      </c>
      <c r="S135" s="609" t="s">
        <v>39</v>
      </c>
      <c r="T135" s="608">
        <v>6</v>
      </c>
      <c r="U135" s="609" t="s">
        <v>39</v>
      </c>
      <c r="V135" s="608">
        <v>27</v>
      </c>
    </row>
    <row r="136" spans="1:22">
      <c r="A136" s="594" t="s">
        <v>881</v>
      </c>
      <c r="B136" s="604">
        <v>356</v>
      </c>
      <c r="C136" s="604">
        <v>87</v>
      </c>
      <c r="D136" s="604">
        <v>1</v>
      </c>
      <c r="E136" s="604">
        <v>7</v>
      </c>
      <c r="F136" s="604">
        <v>6</v>
      </c>
      <c r="G136" s="604">
        <v>3</v>
      </c>
      <c r="H136" s="604">
        <v>1</v>
      </c>
      <c r="I136" s="604">
        <v>63</v>
      </c>
      <c r="J136" s="604">
        <v>2</v>
      </c>
      <c r="K136" s="605" t="s">
        <v>39</v>
      </c>
      <c r="L136" s="604">
        <v>4</v>
      </c>
      <c r="M136" s="604">
        <v>269</v>
      </c>
      <c r="N136" s="604">
        <v>91</v>
      </c>
      <c r="O136" s="604">
        <v>66</v>
      </c>
      <c r="P136" s="604">
        <v>7</v>
      </c>
      <c r="Q136" s="604">
        <v>72</v>
      </c>
      <c r="R136" s="605" t="s">
        <v>39</v>
      </c>
      <c r="S136" s="605" t="s">
        <v>39</v>
      </c>
      <c r="T136" s="604">
        <v>6</v>
      </c>
      <c r="U136" s="605" t="s">
        <v>39</v>
      </c>
      <c r="V136" s="604">
        <v>27</v>
      </c>
    </row>
    <row r="137" spans="1:22" ht="24">
      <c r="A137" s="632" t="s">
        <v>882</v>
      </c>
      <c r="B137" s="608">
        <v>5</v>
      </c>
      <c r="C137" s="609" t="s">
        <v>39</v>
      </c>
      <c r="D137" s="609" t="s">
        <v>39</v>
      </c>
      <c r="E137" s="609" t="s">
        <v>39</v>
      </c>
      <c r="F137" s="609" t="s">
        <v>39</v>
      </c>
      <c r="G137" s="609" t="s">
        <v>39</v>
      </c>
      <c r="H137" s="609" t="s">
        <v>39</v>
      </c>
      <c r="I137" s="609" t="s">
        <v>39</v>
      </c>
      <c r="J137" s="609" t="s">
        <v>39</v>
      </c>
      <c r="K137" s="609" t="s">
        <v>39</v>
      </c>
      <c r="L137" s="609" t="s">
        <v>39</v>
      </c>
      <c r="M137" s="608">
        <v>5</v>
      </c>
      <c r="N137" s="608">
        <v>1</v>
      </c>
      <c r="O137" s="608">
        <v>2</v>
      </c>
      <c r="P137" s="609" t="s">
        <v>39</v>
      </c>
      <c r="Q137" s="608">
        <v>2</v>
      </c>
      <c r="R137" s="609" t="s">
        <v>39</v>
      </c>
      <c r="S137" s="609" t="s">
        <v>39</v>
      </c>
      <c r="T137" s="609" t="s">
        <v>39</v>
      </c>
      <c r="U137" s="609" t="s">
        <v>39</v>
      </c>
      <c r="V137" s="609" t="s">
        <v>39</v>
      </c>
    </row>
    <row r="138" spans="1:22">
      <c r="A138" s="594" t="s">
        <v>883</v>
      </c>
      <c r="B138" s="604">
        <v>1</v>
      </c>
      <c r="C138" s="605" t="s">
        <v>39</v>
      </c>
      <c r="D138" s="605" t="s">
        <v>39</v>
      </c>
      <c r="E138" s="605" t="s">
        <v>39</v>
      </c>
      <c r="F138" s="605" t="s">
        <v>39</v>
      </c>
      <c r="G138" s="605" t="s">
        <v>39</v>
      </c>
      <c r="H138" s="605" t="s">
        <v>39</v>
      </c>
      <c r="I138" s="605" t="s">
        <v>39</v>
      </c>
      <c r="J138" s="605" t="s">
        <v>39</v>
      </c>
      <c r="K138" s="605" t="s">
        <v>39</v>
      </c>
      <c r="L138" s="605" t="s">
        <v>39</v>
      </c>
      <c r="M138" s="604">
        <v>1</v>
      </c>
      <c r="N138" s="605" t="s">
        <v>39</v>
      </c>
      <c r="O138" s="604">
        <v>1</v>
      </c>
      <c r="P138" s="605" t="s">
        <v>39</v>
      </c>
      <c r="Q138" s="605" t="s">
        <v>39</v>
      </c>
      <c r="R138" s="605" t="s">
        <v>39</v>
      </c>
      <c r="S138" s="605" t="s">
        <v>39</v>
      </c>
      <c r="T138" s="605" t="s">
        <v>39</v>
      </c>
      <c r="U138" s="605" t="s">
        <v>39</v>
      </c>
      <c r="V138" s="605" t="s">
        <v>39</v>
      </c>
    </row>
    <row r="139" spans="1:22">
      <c r="A139" s="632" t="s">
        <v>884</v>
      </c>
      <c r="B139" s="608">
        <v>9</v>
      </c>
      <c r="C139" s="608">
        <v>2</v>
      </c>
      <c r="D139" s="608">
        <v>1</v>
      </c>
      <c r="E139" s="609" t="s">
        <v>39</v>
      </c>
      <c r="F139" s="609" t="s">
        <v>39</v>
      </c>
      <c r="G139" s="609" t="s">
        <v>39</v>
      </c>
      <c r="H139" s="609" t="s">
        <v>39</v>
      </c>
      <c r="I139" s="608">
        <v>1</v>
      </c>
      <c r="J139" s="609" t="s">
        <v>39</v>
      </c>
      <c r="K139" s="609" t="s">
        <v>39</v>
      </c>
      <c r="L139" s="609" t="s">
        <v>39</v>
      </c>
      <c r="M139" s="608">
        <v>7</v>
      </c>
      <c r="N139" s="609" t="s">
        <v>39</v>
      </c>
      <c r="O139" s="608">
        <v>3</v>
      </c>
      <c r="P139" s="609" t="s">
        <v>39</v>
      </c>
      <c r="Q139" s="608">
        <v>4</v>
      </c>
      <c r="R139" s="609" t="s">
        <v>39</v>
      </c>
      <c r="S139" s="609" t="s">
        <v>39</v>
      </c>
      <c r="T139" s="609" t="s">
        <v>39</v>
      </c>
      <c r="U139" s="609" t="s">
        <v>39</v>
      </c>
      <c r="V139" s="609" t="s">
        <v>39</v>
      </c>
    </row>
    <row r="140" spans="1:22">
      <c r="A140" s="594" t="s">
        <v>885</v>
      </c>
      <c r="B140" s="604">
        <v>2</v>
      </c>
      <c r="C140" s="605" t="s">
        <v>39</v>
      </c>
      <c r="D140" s="605" t="s">
        <v>39</v>
      </c>
      <c r="E140" s="605" t="s">
        <v>39</v>
      </c>
      <c r="F140" s="605" t="s">
        <v>39</v>
      </c>
      <c r="G140" s="605" t="s">
        <v>39</v>
      </c>
      <c r="H140" s="605" t="s">
        <v>39</v>
      </c>
      <c r="I140" s="605" t="s">
        <v>39</v>
      </c>
      <c r="J140" s="605" t="s">
        <v>39</v>
      </c>
      <c r="K140" s="605" t="s">
        <v>39</v>
      </c>
      <c r="L140" s="605" t="s">
        <v>39</v>
      </c>
      <c r="M140" s="604">
        <v>2</v>
      </c>
      <c r="N140" s="604">
        <v>1</v>
      </c>
      <c r="O140" s="604">
        <v>1</v>
      </c>
      <c r="P140" s="605" t="s">
        <v>39</v>
      </c>
      <c r="Q140" s="605" t="s">
        <v>39</v>
      </c>
      <c r="R140" s="605" t="s">
        <v>39</v>
      </c>
      <c r="S140" s="605" t="s">
        <v>39</v>
      </c>
      <c r="T140" s="605" t="s">
        <v>39</v>
      </c>
      <c r="U140" s="605" t="s">
        <v>39</v>
      </c>
      <c r="V140" s="605" t="s">
        <v>39</v>
      </c>
    </row>
    <row r="141" spans="1:22">
      <c r="A141" s="632" t="s">
        <v>886</v>
      </c>
      <c r="B141" s="608">
        <v>16</v>
      </c>
      <c r="C141" s="608">
        <v>5</v>
      </c>
      <c r="D141" s="608">
        <v>1</v>
      </c>
      <c r="E141" s="609" t="s">
        <v>39</v>
      </c>
      <c r="F141" s="609" t="s">
        <v>39</v>
      </c>
      <c r="G141" s="609" t="s">
        <v>39</v>
      </c>
      <c r="H141" s="609" t="s">
        <v>39</v>
      </c>
      <c r="I141" s="608">
        <v>4</v>
      </c>
      <c r="J141" s="609" t="s">
        <v>39</v>
      </c>
      <c r="K141" s="609" t="s">
        <v>39</v>
      </c>
      <c r="L141" s="609" t="s">
        <v>39</v>
      </c>
      <c r="M141" s="608">
        <v>11</v>
      </c>
      <c r="N141" s="608">
        <v>1</v>
      </c>
      <c r="O141" s="608">
        <v>8</v>
      </c>
      <c r="P141" s="609" t="s">
        <v>39</v>
      </c>
      <c r="Q141" s="608">
        <v>2</v>
      </c>
      <c r="R141" s="609" t="s">
        <v>39</v>
      </c>
      <c r="S141" s="609" t="s">
        <v>39</v>
      </c>
      <c r="T141" s="609" t="s">
        <v>39</v>
      </c>
      <c r="U141" s="609" t="s">
        <v>39</v>
      </c>
      <c r="V141" s="609" t="s">
        <v>39</v>
      </c>
    </row>
    <row r="142" spans="1:22">
      <c r="A142" s="594" t="s">
        <v>887</v>
      </c>
      <c r="B142" s="604">
        <v>19</v>
      </c>
      <c r="C142" s="604">
        <v>3</v>
      </c>
      <c r="D142" s="604">
        <v>1</v>
      </c>
      <c r="E142" s="605" t="s">
        <v>39</v>
      </c>
      <c r="F142" s="605" t="s">
        <v>39</v>
      </c>
      <c r="G142" s="605" t="s">
        <v>39</v>
      </c>
      <c r="H142" s="605" t="s">
        <v>39</v>
      </c>
      <c r="I142" s="604">
        <v>2</v>
      </c>
      <c r="J142" s="605" t="s">
        <v>39</v>
      </c>
      <c r="K142" s="605" t="s">
        <v>39</v>
      </c>
      <c r="L142" s="605" t="s">
        <v>39</v>
      </c>
      <c r="M142" s="604">
        <v>16</v>
      </c>
      <c r="N142" s="604">
        <v>6</v>
      </c>
      <c r="O142" s="604">
        <v>7</v>
      </c>
      <c r="P142" s="605" t="s">
        <v>39</v>
      </c>
      <c r="Q142" s="604">
        <v>3</v>
      </c>
      <c r="R142" s="605" t="s">
        <v>39</v>
      </c>
      <c r="S142" s="605" t="s">
        <v>39</v>
      </c>
      <c r="T142" s="605" t="s">
        <v>39</v>
      </c>
      <c r="U142" s="605" t="s">
        <v>39</v>
      </c>
      <c r="V142" s="605" t="s">
        <v>39</v>
      </c>
    </row>
    <row r="143" spans="1:22">
      <c r="A143" s="632" t="s">
        <v>888</v>
      </c>
      <c r="B143" s="608">
        <v>19</v>
      </c>
      <c r="C143" s="608">
        <v>10</v>
      </c>
      <c r="D143" s="608">
        <v>1</v>
      </c>
      <c r="E143" s="609" t="s">
        <v>39</v>
      </c>
      <c r="F143" s="609" t="s">
        <v>39</v>
      </c>
      <c r="G143" s="609" t="s">
        <v>39</v>
      </c>
      <c r="H143" s="609" t="s">
        <v>39</v>
      </c>
      <c r="I143" s="608">
        <v>9</v>
      </c>
      <c r="J143" s="609" t="s">
        <v>39</v>
      </c>
      <c r="K143" s="609" t="s">
        <v>39</v>
      </c>
      <c r="L143" s="609" t="s">
        <v>39</v>
      </c>
      <c r="M143" s="608">
        <v>9</v>
      </c>
      <c r="N143" s="609" t="s">
        <v>39</v>
      </c>
      <c r="O143" s="608">
        <v>3</v>
      </c>
      <c r="P143" s="609" t="s">
        <v>39</v>
      </c>
      <c r="Q143" s="608">
        <v>6</v>
      </c>
      <c r="R143" s="609" t="s">
        <v>39</v>
      </c>
      <c r="S143" s="609" t="s">
        <v>39</v>
      </c>
      <c r="T143" s="609" t="s">
        <v>39</v>
      </c>
      <c r="U143" s="609" t="s">
        <v>39</v>
      </c>
      <c r="V143" s="609" t="s">
        <v>39</v>
      </c>
    </row>
    <row r="144" spans="1:22">
      <c r="A144" s="594" t="s">
        <v>889</v>
      </c>
      <c r="B144" s="604">
        <v>7</v>
      </c>
      <c r="C144" s="604">
        <v>5</v>
      </c>
      <c r="D144" s="604">
        <v>1</v>
      </c>
      <c r="E144" s="605" t="s">
        <v>39</v>
      </c>
      <c r="F144" s="605" t="s">
        <v>39</v>
      </c>
      <c r="G144" s="605" t="s">
        <v>39</v>
      </c>
      <c r="H144" s="605" t="s">
        <v>39</v>
      </c>
      <c r="I144" s="604">
        <v>4</v>
      </c>
      <c r="J144" s="605" t="s">
        <v>39</v>
      </c>
      <c r="K144" s="605" t="s">
        <v>39</v>
      </c>
      <c r="L144" s="605" t="s">
        <v>39</v>
      </c>
      <c r="M144" s="604">
        <v>2</v>
      </c>
      <c r="N144" s="605" t="s">
        <v>39</v>
      </c>
      <c r="O144" s="604">
        <v>1</v>
      </c>
      <c r="P144" s="605" t="s">
        <v>39</v>
      </c>
      <c r="Q144" s="604">
        <v>1</v>
      </c>
      <c r="R144" s="605" t="s">
        <v>39</v>
      </c>
      <c r="S144" s="605" t="s">
        <v>39</v>
      </c>
      <c r="T144" s="605" t="s">
        <v>39</v>
      </c>
      <c r="U144" s="605" t="s">
        <v>39</v>
      </c>
      <c r="V144" s="605" t="s">
        <v>39</v>
      </c>
    </row>
    <row r="145" spans="1:22">
      <c r="A145" s="632" t="s">
        <v>890</v>
      </c>
      <c r="B145" s="608">
        <v>29</v>
      </c>
      <c r="C145" s="608">
        <v>16</v>
      </c>
      <c r="D145" s="608">
        <v>1</v>
      </c>
      <c r="E145" s="608">
        <v>2</v>
      </c>
      <c r="F145" s="609" t="s">
        <v>39</v>
      </c>
      <c r="G145" s="609" t="s">
        <v>39</v>
      </c>
      <c r="H145" s="609" t="s">
        <v>39</v>
      </c>
      <c r="I145" s="608">
        <v>13</v>
      </c>
      <c r="J145" s="609" t="s">
        <v>39</v>
      </c>
      <c r="K145" s="609" t="s">
        <v>39</v>
      </c>
      <c r="L145" s="609" t="s">
        <v>39</v>
      </c>
      <c r="M145" s="608">
        <v>13</v>
      </c>
      <c r="N145" s="608">
        <v>2</v>
      </c>
      <c r="O145" s="608">
        <v>6</v>
      </c>
      <c r="P145" s="609" t="s">
        <v>39</v>
      </c>
      <c r="Q145" s="608">
        <v>5</v>
      </c>
      <c r="R145" s="609" t="s">
        <v>39</v>
      </c>
      <c r="S145" s="609" t="s">
        <v>39</v>
      </c>
      <c r="T145" s="609" t="s">
        <v>39</v>
      </c>
      <c r="U145" s="609" t="s">
        <v>39</v>
      </c>
      <c r="V145" s="609" t="s">
        <v>39</v>
      </c>
    </row>
    <row r="146" spans="1:22">
      <c r="A146" s="594" t="s">
        <v>891</v>
      </c>
      <c r="B146" s="604">
        <v>14</v>
      </c>
      <c r="C146" s="604">
        <v>3</v>
      </c>
      <c r="D146" s="604">
        <v>1</v>
      </c>
      <c r="E146" s="605" t="s">
        <v>39</v>
      </c>
      <c r="F146" s="605" t="s">
        <v>39</v>
      </c>
      <c r="G146" s="605" t="s">
        <v>39</v>
      </c>
      <c r="H146" s="605" t="s">
        <v>39</v>
      </c>
      <c r="I146" s="604">
        <v>2</v>
      </c>
      <c r="J146" s="605" t="s">
        <v>39</v>
      </c>
      <c r="K146" s="605" t="s">
        <v>39</v>
      </c>
      <c r="L146" s="605" t="s">
        <v>39</v>
      </c>
      <c r="M146" s="604">
        <v>11</v>
      </c>
      <c r="N146" s="604">
        <v>4</v>
      </c>
      <c r="O146" s="604">
        <v>2</v>
      </c>
      <c r="P146" s="605" t="s">
        <v>39</v>
      </c>
      <c r="Q146" s="604">
        <v>5</v>
      </c>
      <c r="R146" s="605" t="s">
        <v>39</v>
      </c>
      <c r="S146" s="605" t="s">
        <v>39</v>
      </c>
      <c r="T146" s="605" t="s">
        <v>39</v>
      </c>
      <c r="U146" s="605" t="s">
        <v>39</v>
      </c>
      <c r="V146" s="605" t="s">
        <v>39</v>
      </c>
    </row>
    <row r="147" spans="1:22">
      <c r="A147" s="632" t="s">
        <v>892</v>
      </c>
      <c r="B147" s="608">
        <v>10</v>
      </c>
      <c r="C147" s="608">
        <v>2</v>
      </c>
      <c r="D147" s="608">
        <v>1</v>
      </c>
      <c r="E147" s="609" t="s">
        <v>39</v>
      </c>
      <c r="F147" s="609" t="s">
        <v>39</v>
      </c>
      <c r="G147" s="609" t="s">
        <v>39</v>
      </c>
      <c r="H147" s="609" t="s">
        <v>39</v>
      </c>
      <c r="I147" s="608">
        <v>1</v>
      </c>
      <c r="J147" s="609" t="s">
        <v>39</v>
      </c>
      <c r="K147" s="609" t="s">
        <v>39</v>
      </c>
      <c r="L147" s="609" t="s">
        <v>39</v>
      </c>
      <c r="M147" s="608">
        <v>8</v>
      </c>
      <c r="N147" s="609" t="s">
        <v>39</v>
      </c>
      <c r="O147" s="608">
        <v>5</v>
      </c>
      <c r="P147" s="609" t="s">
        <v>39</v>
      </c>
      <c r="Q147" s="608">
        <v>3</v>
      </c>
      <c r="R147" s="609" t="s">
        <v>39</v>
      </c>
      <c r="S147" s="609" t="s">
        <v>39</v>
      </c>
      <c r="T147" s="609" t="s">
        <v>39</v>
      </c>
      <c r="U147" s="609" t="s">
        <v>39</v>
      </c>
      <c r="V147" s="609" t="s">
        <v>39</v>
      </c>
    </row>
    <row r="148" spans="1:22">
      <c r="A148" s="594" t="s">
        <v>893</v>
      </c>
      <c r="B148" s="604">
        <v>1</v>
      </c>
      <c r="C148" s="605" t="s">
        <v>39</v>
      </c>
      <c r="D148" s="605" t="s">
        <v>39</v>
      </c>
      <c r="E148" s="605" t="s">
        <v>39</v>
      </c>
      <c r="F148" s="605" t="s">
        <v>39</v>
      </c>
      <c r="G148" s="605" t="s">
        <v>39</v>
      </c>
      <c r="H148" s="605" t="s">
        <v>39</v>
      </c>
      <c r="I148" s="605" t="s">
        <v>39</v>
      </c>
      <c r="J148" s="605" t="s">
        <v>39</v>
      </c>
      <c r="K148" s="605" t="s">
        <v>39</v>
      </c>
      <c r="L148" s="605" t="s">
        <v>39</v>
      </c>
      <c r="M148" s="604">
        <v>1</v>
      </c>
      <c r="N148" s="605" t="s">
        <v>39</v>
      </c>
      <c r="O148" s="604">
        <v>1</v>
      </c>
      <c r="P148" s="605" t="s">
        <v>39</v>
      </c>
      <c r="Q148" s="605" t="s">
        <v>39</v>
      </c>
      <c r="R148" s="605" t="s">
        <v>39</v>
      </c>
      <c r="S148" s="605" t="s">
        <v>39</v>
      </c>
      <c r="T148" s="605" t="s">
        <v>39</v>
      </c>
      <c r="U148" s="605" t="s">
        <v>39</v>
      </c>
      <c r="V148" s="605" t="s">
        <v>39</v>
      </c>
    </row>
    <row r="149" spans="1:22">
      <c r="A149" s="632" t="s">
        <v>894</v>
      </c>
      <c r="B149" s="608">
        <v>11</v>
      </c>
      <c r="C149" s="608">
        <v>1</v>
      </c>
      <c r="D149" s="609" t="s">
        <v>39</v>
      </c>
      <c r="E149" s="609" t="s">
        <v>39</v>
      </c>
      <c r="F149" s="609" t="s">
        <v>39</v>
      </c>
      <c r="G149" s="609" t="s">
        <v>39</v>
      </c>
      <c r="H149" s="609" t="s">
        <v>39</v>
      </c>
      <c r="I149" s="608">
        <v>1</v>
      </c>
      <c r="J149" s="609" t="s">
        <v>39</v>
      </c>
      <c r="K149" s="609" t="s">
        <v>39</v>
      </c>
      <c r="L149" s="609" t="s">
        <v>39</v>
      </c>
      <c r="M149" s="608">
        <v>10</v>
      </c>
      <c r="N149" s="608">
        <v>1</v>
      </c>
      <c r="O149" s="608">
        <v>7</v>
      </c>
      <c r="P149" s="609" t="s">
        <v>39</v>
      </c>
      <c r="Q149" s="608">
        <v>2</v>
      </c>
      <c r="R149" s="609" t="s">
        <v>39</v>
      </c>
      <c r="S149" s="609" t="s">
        <v>39</v>
      </c>
      <c r="T149" s="609" t="s">
        <v>39</v>
      </c>
      <c r="U149" s="609" t="s">
        <v>39</v>
      </c>
      <c r="V149" s="609" t="s">
        <v>39</v>
      </c>
    </row>
    <row r="150" spans="1:22">
      <c r="A150" s="594" t="s">
        <v>895</v>
      </c>
      <c r="B150" s="604">
        <v>6</v>
      </c>
      <c r="C150" s="604">
        <v>2</v>
      </c>
      <c r="D150" s="605" t="s">
        <v>39</v>
      </c>
      <c r="E150" s="605" t="s">
        <v>39</v>
      </c>
      <c r="F150" s="605" t="s">
        <v>39</v>
      </c>
      <c r="G150" s="605" t="s">
        <v>39</v>
      </c>
      <c r="H150" s="605" t="s">
        <v>39</v>
      </c>
      <c r="I150" s="604">
        <v>2</v>
      </c>
      <c r="J150" s="605" t="s">
        <v>39</v>
      </c>
      <c r="K150" s="605" t="s">
        <v>39</v>
      </c>
      <c r="L150" s="605" t="s">
        <v>39</v>
      </c>
      <c r="M150" s="604">
        <v>4</v>
      </c>
      <c r="N150" s="604">
        <v>1</v>
      </c>
      <c r="O150" s="604">
        <v>3</v>
      </c>
      <c r="P150" s="605" t="s">
        <v>39</v>
      </c>
      <c r="Q150" s="605" t="s">
        <v>39</v>
      </c>
      <c r="R150" s="605" t="s">
        <v>39</v>
      </c>
      <c r="S150" s="605" t="s">
        <v>39</v>
      </c>
      <c r="T150" s="605" t="s">
        <v>39</v>
      </c>
      <c r="U150" s="605" t="s">
        <v>39</v>
      </c>
      <c r="V150" s="605" t="s">
        <v>39</v>
      </c>
    </row>
    <row r="151" spans="1:22">
      <c r="A151" s="632" t="s">
        <v>896</v>
      </c>
      <c r="B151" s="608">
        <v>7</v>
      </c>
      <c r="C151" s="609" t="s">
        <v>39</v>
      </c>
      <c r="D151" s="609" t="s">
        <v>39</v>
      </c>
      <c r="E151" s="609" t="s">
        <v>39</v>
      </c>
      <c r="F151" s="609" t="s">
        <v>39</v>
      </c>
      <c r="G151" s="609" t="s">
        <v>39</v>
      </c>
      <c r="H151" s="609" t="s">
        <v>39</v>
      </c>
      <c r="I151" s="609" t="s">
        <v>39</v>
      </c>
      <c r="J151" s="609" t="s">
        <v>39</v>
      </c>
      <c r="K151" s="609" t="s">
        <v>39</v>
      </c>
      <c r="L151" s="609" t="s">
        <v>39</v>
      </c>
      <c r="M151" s="608">
        <v>7</v>
      </c>
      <c r="N151" s="608">
        <v>1</v>
      </c>
      <c r="O151" s="608">
        <v>5</v>
      </c>
      <c r="P151" s="609" t="s">
        <v>39</v>
      </c>
      <c r="Q151" s="608">
        <v>1</v>
      </c>
      <c r="R151" s="609" t="s">
        <v>39</v>
      </c>
      <c r="S151" s="609" t="s">
        <v>39</v>
      </c>
      <c r="T151" s="609" t="s">
        <v>39</v>
      </c>
      <c r="U151" s="609" t="s">
        <v>39</v>
      </c>
      <c r="V151" s="609" t="s">
        <v>39</v>
      </c>
    </row>
    <row r="152" spans="1:22">
      <c r="A152" s="594" t="s">
        <v>897</v>
      </c>
      <c r="B152" s="604">
        <v>13</v>
      </c>
      <c r="C152" s="604">
        <v>3</v>
      </c>
      <c r="D152" s="604">
        <v>1</v>
      </c>
      <c r="E152" s="605" t="s">
        <v>39</v>
      </c>
      <c r="F152" s="605" t="s">
        <v>39</v>
      </c>
      <c r="G152" s="605" t="s">
        <v>39</v>
      </c>
      <c r="H152" s="605" t="s">
        <v>39</v>
      </c>
      <c r="I152" s="604">
        <v>2</v>
      </c>
      <c r="J152" s="605" t="s">
        <v>39</v>
      </c>
      <c r="K152" s="605" t="s">
        <v>39</v>
      </c>
      <c r="L152" s="605" t="s">
        <v>39</v>
      </c>
      <c r="M152" s="604">
        <v>10</v>
      </c>
      <c r="N152" s="605" t="s">
        <v>39</v>
      </c>
      <c r="O152" s="604">
        <v>6</v>
      </c>
      <c r="P152" s="605" t="s">
        <v>39</v>
      </c>
      <c r="Q152" s="604">
        <v>4</v>
      </c>
      <c r="R152" s="605" t="s">
        <v>39</v>
      </c>
      <c r="S152" s="605" t="s">
        <v>39</v>
      </c>
      <c r="T152" s="605" t="s">
        <v>39</v>
      </c>
      <c r="U152" s="605" t="s">
        <v>39</v>
      </c>
      <c r="V152" s="605" t="s">
        <v>39</v>
      </c>
    </row>
    <row r="153" spans="1:22">
      <c r="A153" s="632" t="s">
        <v>898</v>
      </c>
      <c r="B153" s="608">
        <v>11</v>
      </c>
      <c r="C153" s="608">
        <v>3</v>
      </c>
      <c r="D153" s="608">
        <v>1</v>
      </c>
      <c r="E153" s="609" t="s">
        <v>39</v>
      </c>
      <c r="F153" s="609" t="s">
        <v>39</v>
      </c>
      <c r="G153" s="609" t="s">
        <v>39</v>
      </c>
      <c r="H153" s="609" t="s">
        <v>39</v>
      </c>
      <c r="I153" s="608">
        <v>2</v>
      </c>
      <c r="J153" s="609" t="s">
        <v>39</v>
      </c>
      <c r="K153" s="609" t="s">
        <v>39</v>
      </c>
      <c r="L153" s="609" t="s">
        <v>39</v>
      </c>
      <c r="M153" s="608">
        <v>8</v>
      </c>
      <c r="N153" s="609" t="s">
        <v>39</v>
      </c>
      <c r="O153" s="608">
        <v>4</v>
      </c>
      <c r="P153" s="609" t="s">
        <v>39</v>
      </c>
      <c r="Q153" s="608">
        <v>4</v>
      </c>
      <c r="R153" s="609" t="s">
        <v>39</v>
      </c>
      <c r="S153" s="609" t="s">
        <v>39</v>
      </c>
      <c r="T153" s="609" t="s">
        <v>39</v>
      </c>
      <c r="U153" s="609" t="s">
        <v>39</v>
      </c>
      <c r="V153" s="609" t="s">
        <v>39</v>
      </c>
    </row>
    <row r="154" spans="1:22">
      <c r="A154" s="594" t="s">
        <v>899</v>
      </c>
      <c r="B154" s="604">
        <v>5</v>
      </c>
      <c r="C154" s="604">
        <v>4</v>
      </c>
      <c r="D154" s="604">
        <v>1</v>
      </c>
      <c r="E154" s="605" t="s">
        <v>39</v>
      </c>
      <c r="F154" s="605" t="s">
        <v>39</v>
      </c>
      <c r="G154" s="605" t="s">
        <v>39</v>
      </c>
      <c r="H154" s="605" t="s">
        <v>39</v>
      </c>
      <c r="I154" s="604">
        <v>3</v>
      </c>
      <c r="J154" s="605" t="s">
        <v>39</v>
      </c>
      <c r="K154" s="605" t="s">
        <v>39</v>
      </c>
      <c r="L154" s="605" t="s">
        <v>39</v>
      </c>
      <c r="M154" s="604">
        <v>1</v>
      </c>
      <c r="N154" s="605" t="s">
        <v>39</v>
      </c>
      <c r="O154" s="604">
        <v>1</v>
      </c>
      <c r="P154" s="605" t="s">
        <v>39</v>
      </c>
      <c r="Q154" s="605" t="s">
        <v>39</v>
      </c>
      <c r="R154" s="605" t="s">
        <v>39</v>
      </c>
      <c r="S154" s="605" t="s">
        <v>39</v>
      </c>
      <c r="T154" s="605" t="s">
        <v>39</v>
      </c>
      <c r="U154" s="605" t="s">
        <v>39</v>
      </c>
      <c r="V154" s="605" t="s">
        <v>39</v>
      </c>
    </row>
    <row r="155" spans="1:22">
      <c r="A155" s="632" t="s">
        <v>900</v>
      </c>
      <c r="B155" s="608">
        <v>8</v>
      </c>
      <c r="C155" s="609" t="s">
        <v>39</v>
      </c>
      <c r="D155" s="609" t="s">
        <v>39</v>
      </c>
      <c r="E155" s="609" t="s">
        <v>39</v>
      </c>
      <c r="F155" s="609" t="s">
        <v>39</v>
      </c>
      <c r="G155" s="609" t="s">
        <v>39</v>
      </c>
      <c r="H155" s="609" t="s">
        <v>39</v>
      </c>
      <c r="I155" s="609" t="s">
        <v>39</v>
      </c>
      <c r="J155" s="609" t="s">
        <v>39</v>
      </c>
      <c r="K155" s="609" t="s">
        <v>39</v>
      </c>
      <c r="L155" s="609" t="s">
        <v>39</v>
      </c>
      <c r="M155" s="608">
        <v>8</v>
      </c>
      <c r="N155" s="609" t="s">
        <v>39</v>
      </c>
      <c r="O155" s="608">
        <v>7</v>
      </c>
      <c r="P155" s="609" t="s">
        <v>39</v>
      </c>
      <c r="Q155" s="608">
        <v>1</v>
      </c>
      <c r="R155" s="609" t="s">
        <v>39</v>
      </c>
      <c r="S155" s="609" t="s">
        <v>39</v>
      </c>
      <c r="T155" s="609" t="s">
        <v>39</v>
      </c>
      <c r="U155" s="609" t="s">
        <v>39</v>
      </c>
      <c r="V155" s="609" t="s">
        <v>39</v>
      </c>
    </row>
    <row r="156" spans="1:22" ht="24">
      <c r="A156" s="594" t="s">
        <v>901</v>
      </c>
      <c r="B156" s="604">
        <v>2</v>
      </c>
      <c r="C156" s="604">
        <v>1</v>
      </c>
      <c r="D156" s="605" t="s">
        <v>39</v>
      </c>
      <c r="E156" s="604">
        <v>1</v>
      </c>
      <c r="F156" s="605" t="s">
        <v>39</v>
      </c>
      <c r="G156" s="605" t="s">
        <v>39</v>
      </c>
      <c r="H156" s="605" t="s">
        <v>39</v>
      </c>
      <c r="I156" s="605" t="s">
        <v>39</v>
      </c>
      <c r="J156" s="605" t="s">
        <v>39</v>
      </c>
      <c r="K156" s="605" t="s">
        <v>39</v>
      </c>
      <c r="L156" s="605" t="s">
        <v>39</v>
      </c>
      <c r="M156" s="604">
        <v>1</v>
      </c>
      <c r="N156" s="605" t="s">
        <v>39</v>
      </c>
      <c r="O156" s="605" t="s">
        <v>39</v>
      </c>
      <c r="P156" s="605" t="s">
        <v>39</v>
      </c>
      <c r="Q156" s="604">
        <v>1</v>
      </c>
      <c r="R156" s="605" t="s">
        <v>39</v>
      </c>
      <c r="S156" s="605" t="s">
        <v>39</v>
      </c>
      <c r="T156" s="605" t="s">
        <v>39</v>
      </c>
      <c r="U156" s="605" t="s">
        <v>39</v>
      </c>
      <c r="V156" s="605" t="s">
        <v>39</v>
      </c>
    </row>
    <row r="157" spans="1:22">
      <c r="A157" s="632" t="s">
        <v>902</v>
      </c>
      <c r="B157" s="608">
        <v>4</v>
      </c>
      <c r="C157" s="608">
        <v>1</v>
      </c>
      <c r="D157" s="609" t="s">
        <v>39</v>
      </c>
      <c r="E157" s="609" t="s">
        <v>39</v>
      </c>
      <c r="F157" s="608">
        <v>1</v>
      </c>
      <c r="G157" s="609" t="s">
        <v>39</v>
      </c>
      <c r="H157" s="609" t="s">
        <v>39</v>
      </c>
      <c r="I157" s="609" t="s">
        <v>39</v>
      </c>
      <c r="J157" s="609" t="s">
        <v>39</v>
      </c>
      <c r="K157" s="609" t="s">
        <v>39</v>
      </c>
      <c r="L157" s="609" t="s">
        <v>39</v>
      </c>
      <c r="M157" s="608">
        <v>3</v>
      </c>
      <c r="N157" s="609" t="s">
        <v>39</v>
      </c>
      <c r="O157" s="608">
        <v>2</v>
      </c>
      <c r="P157" s="609" t="s">
        <v>39</v>
      </c>
      <c r="Q157" s="608">
        <v>1</v>
      </c>
      <c r="R157" s="609" t="s">
        <v>39</v>
      </c>
      <c r="S157" s="609" t="s">
        <v>39</v>
      </c>
      <c r="T157" s="609" t="s">
        <v>39</v>
      </c>
      <c r="U157" s="609" t="s">
        <v>39</v>
      </c>
      <c r="V157" s="609" t="s">
        <v>39</v>
      </c>
    </row>
    <row r="158" spans="1:22">
      <c r="A158" s="594" t="s">
        <v>903</v>
      </c>
      <c r="B158" s="604">
        <v>2</v>
      </c>
      <c r="C158" s="605" t="s">
        <v>39</v>
      </c>
      <c r="D158" s="605" t="s">
        <v>39</v>
      </c>
      <c r="E158" s="605" t="s">
        <v>39</v>
      </c>
      <c r="F158" s="605" t="s">
        <v>39</v>
      </c>
      <c r="G158" s="605" t="s">
        <v>39</v>
      </c>
      <c r="H158" s="605" t="s">
        <v>39</v>
      </c>
      <c r="I158" s="605" t="s">
        <v>39</v>
      </c>
      <c r="J158" s="605" t="s">
        <v>39</v>
      </c>
      <c r="K158" s="605" t="s">
        <v>39</v>
      </c>
      <c r="L158" s="605" t="s">
        <v>39</v>
      </c>
      <c r="M158" s="604">
        <v>2</v>
      </c>
      <c r="N158" s="605" t="s">
        <v>39</v>
      </c>
      <c r="O158" s="604">
        <v>2</v>
      </c>
      <c r="P158" s="605" t="s">
        <v>39</v>
      </c>
      <c r="Q158" s="605" t="s">
        <v>39</v>
      </c>
      <c r="R158" s="605" t="s">
        <v>39</v>
      </c>
      <c r="S158" s="605" t="s">
        <v>39</v>
      </c>
      <c r="T158" s="605" t="s">
        <v>39</v>
      </c>
      <c r="U158" s="605" t="s">
        <v>39</v>
      </c>
      <c r="V158" s="605" t="s">
        <v>39</v>
      </c>
    </row>
    <row r="159" spans="1:22" ht="24">
      <c r="A159" s="632" t="s">
        <v>904</v>
      </c>
      <c r="B159" s="608">
        <v>3</v>
      </c>
      <c r="C159" s="609" t="s">
        <v>39</v>
      </c>
      <c r="D159" s="609" t="s">
        <v>39</v>
      </c>
      <c r="E159" s="609" t="s">
        <v>39</v>
      </c>
      <c r="F159" s="609" t="s">
        <v>39</v>
      </c>
      <c r="G159" s="609" t="s">
        <v>39</v>
      </c>
      <c r="H159" s="609" t="s">
        <v>39</v>
      </c>
      <c r="I159" s="609" t="s">
        <v>39</v>
      </c>
      <c r="J159" s="609" t="s">
        <v>39</v>
      </c>
      <c r="K159" s="609" t="s">
        <v>39</v>
      </c>
      <c r="L159" s="609" t="s">
        <v>39</v>
      </c>
      <c r="M159" s="608">
        <v>3</v>
      </c>
      <c r="N159" s="608">
        <v>1</v>
      </c>
      <c r="O159" s="608">
        <v>1</v>
      </c>
      <c r="P159" s="609" t="s">
        <v>39</v>
      </c>
      <c r="Q159" s="608">
        <v>1</v>
      </c>
      <c r="R159" s="609" t="s">
        <v>39</v>
      </c>
      <c r="S159" s="609" t="s">
        <v>39</v>
      </c>
      <c r="T159" s="609" t="s">
        <v>39</v>
      </c>
      <c r="U159" s="609" t="s">
        <v>39</v>
      </c>
      <c r="V159" s="609" t="s">
        <v>39</v>
      </c>
    </row>
    <row r="160" spans="1:22" s="629" customFormat="1">
      <c r="A160" s="594" t="s">
        <v>905</v>
      </c>
      <c r="B160" s="604">
        <v>4</v>
      </c>
      <c r="C160" s="604">
        <v>1</v>
      </c>
      <c r="D160" s="605" t="s">
        <v>39</v>
      </c>
      <c r="E160" s="605" t="s">
        <v>39</v>
      </c>
      <c r="F160" s="604">
        <v>1</v>
      </c>
      <c r="G160" s="605" t="s">
        <v>39</v>
      </c>
      <c r="H160" s="605" t="s">
        <v>39</v>
      </c>
      <c r="I160" s="605" t="s">
        <v>39</v>
      </c>
      <c r="J160" s="605" t="s">
        <v>39</v>
      </c>
      <c r="K160" s="605" t="s">
        <v>39</v>
      </c>
      <c r="L160" s="605" t="s">
        <v>39</v>
      </c>
      <c r="M160" s="604">
        <v>3</v>
      </c>
      <c r="N160" s="605" t="s">
        <v>39</v>
      </c>
      <c r="O160" s="604">
        <v>3</v>
      </c>
      <c r="P160" s="605" t="s">
        <v>39</v>
      </c>
      <c r="Q160" s="605" t="s">
        <v>39</v>
      </c>
      <c r="R160" s="605" t="s">
        <v>39</v>
      </c>
      <c r="S160" s="605" t="s">
        <v>39</v>
      </c>
      <c r="T160" s="605" t="s">
        <v>39</v>
      </c>
      <c r="U160" s="605" t="s">
        <v>39</v>
      </c>
      <c r="V160" s="605" t="s">
        <v>39</v>
      </c>
    </row>
    <row r="161" spans="1:22">
      <c r="A161" s="631" t="s">
        <v>28</v>
      </c>
      <c r="B161" s="608">
        <v>197</v>
      </c>
      <c r="C161" s="608">
        <v>66</v>
      </c>
      <c r="D161" s="608">
        <v>6</v>
      </c>
      <c r="E161" s="608">
        <v>2</v>
      </c>
      <c r="F161" s="608">
        <v>1</v>
      </c>
      <c r="G161" s="609" t="s">
        <v>39</v>
      </c>
      <c r="H161" s="609" t="s">
        <v>39</v>
      </c>
      <c r="I161" s="608">
        <v>53</v>
      </c>
      <c r="J161" s="608">
        <v>4</v>
      </c>
      <c r="K161" s="609" t="s">
        <v>39</v>
      </c>
      <c r="L161" s="609" t="s">
        <v>39</v>
      </c>
      <c r="M161" s="608">
        <v>131</v>
      </c>
      <c r="N161" s="608">
        <v>6</v>
      </c>
      <c r="O161" s="608">
        <v>78</v>
      </c>
      <c r="P161" s="608">
        <v>4</v>
      </c>
      <c r="Q161" s="608">
        <v>37</v>
      </c>
      <c r="R161" s="609" t="s">
        <v>39</v>
      </c>
      <c r="S161" s="609" t="s">
        <v>39</v>
      </c>
      <c r="T161" s="609" t="s">
        <v>39</v>
      </c>
      <c r="U161" s="609" t="s">
        <v>39</v>
      </c>
      <c r="V161" s="608">
        <v>6</v>
      </c>
    </row>
    <row r="162" spans="1:22">
      <c r="A162" s="594" t="s">
        <v>906</v>
      </c>
      <c r="B162" s="604">
        <v>45</v>
      </c>
      <c r="C162" s="604">
        <v>15</v>
      </c>
      <c r="D162" s="605" t="s">
        <v>39</v>
      </c>
      <c r="E162" s="604">
        <v>2</v>
      </c>
      <c r="F162" s="604">
        <v>1</v>
      </c>
      <c r="G162" s="605" t="s">
        <v>39</v>
      </c>
      <c r="H162" s="605" t="s">
        <v>39</v>
      </c>
      <c r="I162" s="604">
        <v>11</v>
      </c>
      <c r="J162" s="604">
        <v>1</v>
      </c>
      <c r="K162" s="605" t="s">
        <v>39</v>
      </c>
      <c r="L162" s="605" t="s">
        <v>39</v>
      </c>
      <c r="M162" s="604">
        <v>30</v>
      </c>
      <c r="N162" s="604">
        <v>4</v>
      </c>
      <c r="O162" s="604">
        <v>15</v>
      </c>
      <c r="P162" s="604">
        <v>1</v>
      </c>
      <c r="Q162" s="604">
        <v>8</v>
      </c>
      <c r="R162" s="605" t="s">
        <v>39</v>
      </c>
      <c r="S162" s="605" t="s">
        <v>39</v>
      </c>
      <c r="T162" s="605" t="s">
        <v>39</v>
      </c>
      <c r="U162" s="605" t="s">
        <v>39</v>
      </c>
      <c r="V162" s="604">
        <v>2</v>
      </c>
    </row>
    <row r="163" spans="1:22">
      <c r="A163" s="632" t="s">
        <v>907</v>
      </c>
      <c r="B163" s="608">
        <v>7</v>
      </c>
      <c r="C163" s="608">
        <v>1</v>
      </c>
      <c r="D163" s="608">
        <v>1</v>
      </c>
      <c r="E163" s="609" t="s">
        <v>39</v>
      </c>
      <c r="F163" s="609" t="s">
        <v>39</v>
      </c>
      <c r="G163" s="609" t="s">
        <v>39</v>
      </c>
      <c r="H163" s="609" t="s">
        <v>39</v>
      </c>
      <c r="I163" s="609" t="s">
        <v>39</v>
      </c>
      <c r="J163" s="609" t="s">
        <v>39</v>
      </c>
      <c r="K163" s="609" t="s">
        <v>39</v>
      </c>
      <c r="L163" s="609" t="s">
        <v>39</v>
      </c>
      <c r="M163" s="608">
        <v>6</v>
      </c>
      <c r="N163" s="609" t="s">
        <v>39</v>
      </c>
      <c r="O163" s="608">
        <v>4</v>
      </c>
      <c r="P163" s="608">
        <v>1</v>
      </c>
      <c r="Q163" s="608">
        <v>1</v>
      </c>
      <c r="R163" s="609" t="s">
        <v>39</v>
      </c>
      <c r="S163" s="609" t="s">
        <v>39</v>
      </c>
      <c r="T163" s="609" t="s">
        <v>39</v>
      </c>
      <c r="U163" s="609" t="s">
        <v>39</v>
      </c>
      <c r="V163" s="609" t="s">
        <v>39</v>
      </c>
    </row>
    <row r="164" spans="1:22">
      <c r="A164" s="594" t="s">
        <v>908</v>
      </c>
      <c r="B164" s="604">
        <v>7</v>
      </c>
      <c r="C164" s="605" t="s">
        <v>39</v>
      </c>
      <c r="D164" s="605" t="s">
        <v>39</v>
      </c>
      <c r="E164" s="605" t="s">
        <v>39</v>
      </c>
      <c r="F164" s="605" t="s">
        <v>39</v>
      </c>
      <c r="G164" s="605" t="s">
        <v>39</v>
      </c>
      <c r="H164" s="605" t="s">
        <v>39</v>
      </c>
      <c r="I164" s="605" t="s">
        <v>39</v>
      </c>
      <c r="J164" s="605" t="s">
        <v>39</v>
      </c>
      <c r="K164" s="605" t="s">
        <v>39</v>
      </c>
      <c r="L164" s="605" t="s">
        <v>39</v>
      </c>
      <c r="M164" s="604">
        <v>7</v>
      </c>
      <c r="N164" s="605" t="s">
        <v>39</v>
      </c>
      <c r="O164" s="604">
        <v>6</v>
      </c>
      <c r="P164" s="604">
        <v>1</v>
      </c>
      <c r="Q164" s="605" t="s">
        <v>39</v>
      </c>
      <c r="R164" s="605" t="s">
        <v>39</v>
      </c>
      <c r="S164" s="605" t="s">
        <v>39</v>
      </c>
      <c r="T164" s="605" t="s">
        <v>39</v>
      </c>
      <c r="U164" s="605" t="s">
        <v>39</v>
      </c>
      <c r="V164" s="605" t="s">
        <v>39</v>
      </c>
    </row>
    <row r="165" spans="1:22">
      <c r="A165" s="632" t="s">
        <v>909</v>
      </c>
      <c r="B165" s="608">
        <v>8</v>
      </c>
      <c r="C165" s="608">
        <v>2</v>
      </c>
      <c r="D165" s="609" t="s">
        <v>39</v>
      </c>
      <c r="E165" s="609" t="s">
        <v>39</v>
      </c>
      <c r="F165" s="609" t="s">
        <v>39</v>
      </c>
      <c r="G165" s="609" t="s">
        <v>39</v>
      </c>
      <c r="H165" s="609" t="s">
        <v>39</v>
      </c>
      <c r="I165" s="608">
        <v>2</v>
      </c>
      <c r="J165" s="609" t="s">
        <v>39</v>
      </c>
      <c r="K165" s="609" t="s">
        <v>39</v>
      </c>
      <c r="L165" s="609" t="s">
        <v>39</v>
      </c>
      <c r="M165" s="608">
        <v>6</v>
      </c>
      <c r="N165" s="609" t="s">
        <v>39</v>
      </c>
      <c r="O165" s="608">
        <v>5</v>
      </c>
      <c r="P165" s="609" t="s">
        <v>39</v>
      </c>
      <c r="Q165" s="608">
        <v>1</v>
      </c>
      <c r="R165" s="609" t="s">
        <v>39</v>
      </c>
      <c r="S165" s="609" t="s">
        <v>39</v>
      </c>
      <c r="T165" s="609" t="s">
        <v>39</v>
      </c>
      <c r="U165" s="609" t="s">
        <v>39</v>
      </c>
      <c r="V165" s="609" t="s">
        <v>39</v>
      </c>
    </row>
    <row r="166" spans="1:22">
      <c r="A166" s="594" t="s">
        <v>910</v>
      </c>
      <c r="B166" s="604">
        <v>44</v>
      </c>
      <c r="C166" s="604">
        <v>25</v>
      </c>
      <c r="D166" s="604">
        <v>1</v>
      </c>
      <c r="E166" s="605" t="s">
        <v>39</v>
      </c>
      <c r="F166" s="605" t="s">
        <v>39</v>
      </c>
      <c r="G166" s="605" t="s">
        <v>39</v>
      </c>
      <c r="H166" s="605" t="s">
        <v>39</v>
      </c>
      <c r="I166" s="604">
        <v>22</v>
      </c>
      <c r="J166" s="604">
        <v>2</v>
      </c>
      <c r="K166" s="605" t="s">
        <v>39</v>
      </c>
      <c r="L166" s="605" t="s">
        <v>39</v>
      </c>
      <c r="M166" s="604">
        <v>19</v>
      </c>
      <c r="N166" s="604">
        <v>1</v>
      </c>
      <c r="O166" s="604">
        <v>13</v>
      </c>
      <c r="P166" s="605" t="s">
        <v>39</v>
      </c>
      <c r="Q166" s="604">
        <v>2</v>
      </c>
      <c r="R166" s="605" t="s">
        <v>39</v>
      </c>
      <c r="S166" s="605" t="s">
        <v>39</v>
      </c>
      <c r="T166" s="605" t="s">
        <v>39</v>
      </c>
      <c r="U166" s="605" t="s">
        <v>39</v>
      </c>
      <c r="V166" s="604">
        <v>3</v>
      </c>
    </row>
    <row r="167" spans="1:22">
      <c r="A167" s="632" t="s">
        <v>911</v>
      </c>
      <c r="B167" s="608">
        <v>12</v>
      </c>
      <c r="C167" s="608">
        <v>2</v>
      </c>
      <c r="D167" s="608">
        <v>1</v>
      </c>
      <c r="E167" s="609" t="s">
        <v>39</v>
      </c>
      <c r="F167" s="609" t="s">
        <v>39</v>
      </c>
      <c r="G167" s="609" t="s">
        <v>39</v>
      </c>
      <c r="H167" s="609" t="s">
        <v>39</v>
      </c>
      <c r="I167" s="608">
        <v>1</v>
      </c>
      <c r="J167" s="609" t="s">
        <v>39</v>
      </c>
      <c r="K167" s="609" t="s">
        <v>39</v>
      </c>
      <c r="L167" s="609" t="s">
        <v>39</v>
      </c>
      <c r="M167" s="608">
        <v>10</v>
      </c>
      <c r="N167" s="609" t="s">
        <v>39</v>
      </c>
      <c r="O167" s="608">
        <v>7</v>
      </c>
      <c r="P167" s="609" t="s">
        <v>39</v>
      </c>
      <c r="Q167" s="608">
        <v>2</v>
      </c>
      <c r="R167" s="609" t="s">
        <v>39</v>
      </c>
      <c r="S167" s="609" t="s">
        <v>39</v>
      </c>
      <c r="T167" s="609" t="s">
        <v>39</v>
      </c>
      <c r="U167" s="609" t="s">
        <v>39</v>
      </c>
      <c r="V167" s="608">
        <v>1</v>
      </c>
    </row>
    <row r="168" spans="1:22">
      <c r="A168" s="594" t="s">
        <v>912</v>
      </c>
      <c r="B168" s="604">
        <v>17</v>
      </c>
      <c r="C168" s="604">
        <v>4</v>
      </c>
      <c r="D168" s="604">
        <v>1</v>
      </c>
      <c r="E168" s="605" t="s">
        <v>39</v>
      </c>
      <c r="F168" s="605" t="s">
        <v>39</v>
      </c>
      <c r="G168" s="605" t="s">
        <v>39</v>
      </c>
      <c r="H168" s="605" t="s">
        <v>39</v>
      </c>
      <c r="I168" s="604">
        <v>3</v>
      </c>
      <c r="J168" s="605" t="s">
        <v>39</v>
      </c>
      <c r="K168" s="605" t="s">
        <v>39</v>
      </c>
      <c r="L168" s="605" t="s">
        <v>39</v>
      </c>
      <c r="M168" s="604">
        <v>13</v>
      </c>
      <c r="N168" s="605" t="s">
        <v>39</v>
      </c>
      <c r="O168" s="604">
        <v>10</v>
      </c>
      <c r="P168" s="605" t="s">
        <v>39</v>
      </c>
      <c r="Q168" s="604">
        <v>3</v>
      </c>
      <c r="R168" s="605" t="s">
        <v>39</v>
      </c>
      <c r="S168" s="605" t="s">
        <v>39</v>
      </c>
      <c r="T168" s="605" t="s">
        <v>39</v>
      </c>
      <c r="U168" s="605" t="s">
        <v>39</v>
      </c>
      <c r="V168" s="605" t="s">
        <v>39</v>
      </c>
    </row>
    <row r="169" spans="1:22">
      <c r="A169" s="632" t="s">
        <v>913</v>
      </c>
      <c r="B169" s="608">
        <v>16</v>
      </c>
      <c r="C169" s="608">
        <v>4</v>
      </c>
      <c r="D169" s="608">
        <v>1</v>
      </c>
      <c r="E169" s="609" t="s">
        <v>39</v>
      </c>
      <c r="F169" s="609" t="s">
        <v>39</v>
      </c>
      <c r="G169" s="609" t="s">
        <v>39</v>
      </c>
      <c r="H169" s="609" t="s">
        <v>39</v>
      </c>
      <c r="I169" s="608">
        <v>2</v>
      </c>
      <c r="J169" s="608">
        <v>1</v>
      </c>
      <c r="K169" s="609" t="s">
        <v>39</v>
      </c>
      <c r="L169" s="609" t="s">
        <v>39</v>
      </c>
      <c r="M169" s="608">
        <v>12</v>
      </c>
      <c r="N169" s="609" t="s">
        <v>39</v>
      </c>
      <c r="O169" s="608">
        <v>7</v>
      </c>
      <c r="P169" s="609" t="s">
        <v>39</v>
      </c>
      <c r="Q169" s="608">
        <v>5</v>
      </c>
      <c r="R169" s="609" t="s">
        <v>39</v>
      </c>
      <c r="S169" s="609" t="s">
        <v>39</v>
      </c>
      <c r="T169" s="609" t="s">
        <v>39</v>
      </c>
      <c r="U169" s="609" t="s">
        <v>39</v>
      </c>
      <c r="V169" s="609" t="s">
        <v>39</v>
      </c>
    </row>
    <row r="170" spans="1:22">
      <c r="A170" s="594" t="s">
        <v>914</v>
      </c>
      <c r="B170" s="604">
        <v>5</v>
      </c>
      <c r="C170" s="604">
        <v>1</v>
      </c>
      <c r="D170" s="604">
        <v>1</v>
      </c>
      <c r="E170" s="605" t="s">
        <v>39</v>
      </c>
      <c r="F170" s="605" t="s">
        <v>39</v>
      </c>
      <c r="G170" s="605" t="s">
        <v>39</v>
      </c>
      <c r="H170" s="605" t="s">
        <v>39</v>
      </c>
      <c r="I170" s="605" t="s">
        <v>39</v>
      </c>
      <c r="J170" s="605" t="s">
        <v>39</v>
      </c>
      <c r="K170" s="605" t="s">
        <v>39</v>
      </c>
      <c r="L170" s="605" t="s">
        <v>39</v>
      </c>
      <c r="M170" s="604">
        <v>4</v>
      </c>
      <c r="N170" s="605" t="s">
        <v>39</v>
      </c>
      <c r="O170" s="604">
        <v>2</v>
      </c>
      <c r="P170" s="605" t="s">
        <v>39</v>
      </c>
      <c r="Q170" s="604">
        <v>2</v>
      </c>
      <c r="R170" s="605" t="s">
        <v>39</v>
      </c>
      <c r="S170" s="605" t="s">
        <v>39</v>
      </c>
      <c r="T170" s="605" t="s">
        <v>39</v>
      </c>
      <c r="U170" s="605" t="s">
        <v>39</v>
      </c>
      <c r="V170" s="605" t="s">
        <v>39</v>
      </c>
    </row>
    <row r="171" spans="1:22">
      <c r="A171" s="632" t="s">
        <v>915</v>
      </c>
      <c r="B171" s="608">
        <v>15</v>
      </c>
      <c r="C171" s="608">
        <v>9</v>
      </c>
      <c r="D171" s="609" t="s">
        <v>39</v>
      </c>
      <c r="E171" s="609" t="s">
        <v>39</v>
      </c>
      <c r="F171" s="609" t="s">
        <v>39</v>
      </c>
      <c r="G171" s="609" t="s">
        <v>39</v>
      </c>
      <c r="H171" s="609" t="s">
        <v>39</v>
      </c>
      <c r="I171" s="608">
        <v>9</v>
      </c>
      <c r="J171" s="609" t="s">
        <v>39</v>
      </c>
      <c r="K171" s="609" t="s">
        <v>39</v>
      </c>
      <c r="L171" s="609" t="s">
        <v>39</v>
      </c>
      <c r="M171" s="608">
        <v>6</v>
      </c>
      <c r="N171" s="609" t="s">
        <v>39</v>
      </c>
      <c r="O171" s="608">
        <v>3</v>
      </c>
      <c r="P171" s="609" t="s">
        <v>39</v>
      </c>
      <c r="Q171" s="608">
        <v>3</v>
      </c>
      <c r="R171" s="609" t="s">
        <v>39</v>
      </c>
      <c r="S171" s="609" t="s">
        <v>39</v>
      </c>
      <c r="T171" s="609" t="s">
        <v>39</v>
      </c>
      <c r="U171" s="609" t="s">
        <v>39</v>
      </c>
      <c r="V171" s="609" t="s">
        <v>39</v>
      </c>
    </row>
    <row r="172" spans="1:22">
      <c r="A172" s="594" t="s">
        <v>916</v>
      </c>
      <c r="B172" s="604">
        <v>11</v>
      </c>
      <c r="C172" s="604">
        <v>1</v>
      </c>
      <c r="D172" s="605" t="s">
        <v>39</v>
      </c>
      <c r="E172" s="605" t="s">
        <v>39</v>
      </c>
      <c r="F172" s="605" t="s">
        <v>39</v>
      </c>
      <c r="G172" s="605" t="s">
        <v>39</v>
      </c>
      <c r="H172" s="605" t="s">
        <v>39</v>
      </c>
      <c r="I172" s="604">
        <v>1</v>
      </c>
      <c r="J172" s="605" t="s">
        <v>39</v>
      </c>
      <c r="K172" s="605" t="s">
        <v>39</v>
      </c>
      <c r="L172" s="605" t="s">
        <v>39</v>
      </c>
      <c r="M172" s="604">
        <v>10</v>
      </c>
      <c r="N172" s="604">
        <v>1</v>
      </c>
      <c r="O172" s="604">
        <v>4</v>
      </c>
      <c r="P172" s="605" t="s">
        <v>39</v>
      </c>
      <c r="Q172" s="604">
        <v>5</v>
      </c>
      <c r="R172" s="605" t="s">
        <v>39</v>
      </c>
      <c r="S172" s="605" t="s">
        <v>39</v>
      </c>
      <c r="T172" s="605" t="s">
        <v>39</v>
      </c>
      <c r="U172" s="605" t="s">
        <v>39</v>
      </c>
      <c r="V172" s="605" t="s">
        <v>39</v>
      </c>
    </row>
    <row r="173" spans="1:22">
      <c r="A173" s="632" t="s">
        <v>917</v>
      </c>
      <c r="B173" s="608">
        <v>6</v>
      </c>
      <c r="C173" s="608">
        <v>2</v>
      </c>
      <c r="D173" s="609" t="s">
        <v>39</v>
      </c>
      <c r="E173" s="609" t="s">
        <v>39</v>
      </c>
      <c r="F173" s="609" t="s">
        <v>39</v>
      </c>
      <c r="G173" s="609" t="s">
        <v>39</v>
      </c>
      <c r="H173" s="609" t="s">
        <v>39</v>
      </c>
      <c r="I173" s="608">
        <v>2</v>
      </c>
      <c r="J173" s="609" t="s">
        <v>39</v>
      </c>
      <c r="K173" s="609" t="s">
        <v>39</v>
      </c>
      <c r="L173" s="609" t="s">
        <v>39</v>
      </c>
      <c r="M173" s="608">
        <v>4</v>
      </c>
      <c r="N173" s="609" t="s">
        <v>39</v>
      </c>
      <c r="O173" s="608">
        <v>1</v>
      </c>
      <c r="P173" s="608">
        <v>1</v>
      </c>
      <c r="Q173" s="608">
        <v>2</v>
      </c>
      <c r="R173" s="609" t="s">
        <v>39</v>
      </c>
      <c r="S173" s="609" t="s">
        <v>39</v>
      </c>
      <c r="T173" s="609" t="s">
        <v>39</v>
      </c>
      <c r="U173" s="609" t="s">
        <v>39</v>
      </c>
      <c r="V173" s="609" t="s">
        <v>39</v>
      </c>
    </row>
    <row r="174" spans="1:22" s="629" customFormat="1">
      <c r="A174" s="594" t="s">
        <v>918</v>
      </c>
      <c r="B174" s="604">
        <v>4</v>
      </c>
      <c r="C174" s="605" t="s">
        <v>39</v>
      </c>
      <c r="D174" s="605" t="s">
        <v>39</v>
      </c>
      <c r="E174" s="605" t="s">
        <v>39</v>
      </c>
      <c r="F174" s="605" t="s">
        <v>39</v>
      </c>
      <c r="G174" s="605" t="s">
        <v>39</v>
      </c>
      <c r="H174" s="605" t="s">
        <v>39</v>
      </c>
      <c r="I174" s="605" t="s">
        <v>39</v>
      </c>
      <c r="J174" s="605" t="s">
        <v>39</v>
      </c>
      <c r="K174" s="605" t="s">
        <v>39</v>
      </c>
      <c r="L174" s="605" t="s">
        <v>39</v>
      </c>
      <c r="M174" s="604">
        <v>4</v>
      </c>
      <c r="N174" s="605" t="s">
        <v>39</v>
      </c>
      <c r="O174" s="604">
        <v>1</v>
      </c>
      <c r="P174" s="605" t="s">
        <v>39</v>
      </c>
      <c r="Q174" s="604">
        <v>3</v>
      </c>
      <c r="R174" s="605" t="s">
        <v>39</v>
      </c>
      <c r="S174" s="605" t="s">
        <v>39</v>
      </c>
      <c r="T174" s="605" t="s">
        <v>39</v>
      </c>
      <c r="U174" s="605" t="s">
        <v>39</v>
      </c>
      <c r="V174" s="605" t="s">
        <v>39</v>
      </c>
    </row>
    <row r="175" spans="1:22">
      <c r="A175" s="631" t="s">
        <v>29</v>
      </c>
      <c r="B175" s="608">
        <v>413</v>
      </c>
      <c r="C175" s="608">
        <v>63</v>
      </c>
      <c r="D175" s="608">
        <v>9</v>
      </c>
      <c r="E175" s="608">
        <v>6</v>
      </c>
      <c r="F175" s="609" t="s">
        <v>39</v>
      </c>
      <c r="G175" s="608">
        <v>1</v>
      </c>
      <c r="H175" s="609" t="s">
        <v>39</v>
      </c>
      <c r="I175" s="608">
        <v>45</v>
      </c>
      <c r="J175" s="608">
        <v>2</v>
      </c>
      <c r="K175" s="609" t="s">
        <v>39</v>
      </c>
      <c r="L175" s="609" t="s">
        <v>39</v>
      </c>
      <c r="M175" s="608">
        <v>350</v>
      </c>
      <c r="N175" s="608">
        <v>46</v>
      </c>
      <c r="O175" s="608">
        <v>139</v>
      </c>
      <c r="P175" s="608">
        <v>5</v>
      </c>
      <c r="Q175" s="608">
        <v>153</v>
      </c>
      <c r="R175" s="608">
        <v>2</v>
      </c>
      <c r="S175" s="609" t="s">
        <v>39</v>
      </c>
      <c r="T175" s="608">
        <v>2</v>
      </c>
      <c r="U175" s="609" t="s">
        <v>39</v>
      </c>
      <c r="V175" s="608">
        <v>3</v>
      </c>
    </row>
    <row r="176" spans="1:22">
      <c r="A176" s="594" t="s">
        <v>919</v>
      </c>
      <c r="B176" s="604">
        <v>79</v>
      </c>
      <c r="C176" s="604">
        <v>12</v>
      </c>
      <c r="D176" s="605" t="s">
        <v>39</v>
      </c>
      <c r="E176" s="604">
        <v>2</v>
      </c>
      <c r="F176" s="605" t="s">
        <v>39</v>
      </c>
      <c r="G176" s="604">
        <v>1</v>
      </c>
      <c r="H176" s="605" t="s">
        <v>39</v>
      </c>
      <c r="I176" s="604">
        <v>9</v>
      </c>
      <c r="J176" s="605" t="s">
        <v>39</v>
      </c>
      <c r="K176" s="605" t="s">
        <v>39</v>
      </c>
      <c r="L176" s="605" t="s">
        <v>39</v>
      </c>
      <c r="M176" s="604">
        <v>67</v>
      </c>
      <c r="N176" s="604">
        <v>6</v>
      </c>
      <c r="O176" s="604">
        <v>33</v>
      </c>
      <c r="P176" s="604">
        <v>4</v>
      </c>
      <c r="Q176" s="604">
        <v>21</v>
      </c>
      <c r="R176" s="604">
        <v>1</v>
      </c>
      <c r="S176" s="605" t="s">
        <v>39</v>
      </c>
      <c r="T176" s="604">
        <v>1</v>
      </c>
      <c r="U176" s="605" t="s">
        <v>39</v>
      </c>
      <c r="V176" s="604">
        <v>1</v>
      </c>
    </row>
    <row r="177" spans="1:22">
      <c r="A177" s="632" t="s">
        <v>368</v>
      </c>
      <c r="B177" s="608">
        <v>18</v>
      </c>
      <c r="C177" s="608">
        <v>3</v>
      </c>
      <c r="D177" s="608">
        <v>1</v>
      </c>
      <c r="E177" s="609" t="s">
        <v>39</v>
      </c>
      <c r="F177" s="609" t="s">
        <v>39</v>
      </c>
      <c r="G177" s="609" t="s">
        <v>39</v>
      </c>
      <c r="H177" s="609" t="s">
        <v>39</v>
      </c>
      <c r="I177" s="608">
        <v>2</v>
      </c>
      <c r="J177" s="609" t="s">
        <v>39</v>
      </c>
      <c r="K177" s="609" t="s">
        <v>39</v>
      </c>
      <c r="L177" s="609" t="s">
        <v>39</v>
      </c>
      <c r="M177" s="608">
        <v>15</v>
      </c>
      <c r="N177" s="609" t="s">
        <v>39</v>
      </c>
      <c r="O177" s="608">
        <v>9</v>
      </c>
      <c r="P177" s="609" t="s">
        <v>39</v>
      </c>
      <c r="Q177" s="608">
        <v>6</v>
      </c>
      <c r="R177" s="609" t="s">
        <v>39</v>
      </c>
      <c r="S177" s="609" t="s">
        <v>39</v>
      </c>
      <c r="T177" s="609" t="s">
        <v>39</v>
      </c>
      <c r="U177" s="609" t="s">
        <v>39</v>
      </c>
      <c r="V177" s="609" t="s">
        <v>39</v>
      </c>
    </row>
    <row r="178" spans="1:22">
      <c r="A178" s="594" t="s">
        <v>920</v>
      </c>
      <c r="B178" s="604">
        <v>52</v>
      </c>
      <c r="C178" s="604">
        <v>8</v>
      </c>
      <c r="D178" s="604">
        <v>1</v>
      </c>
      <c r="E178" s="604">
        <v>1</v>
      </c>
      <c r="F178" s="605" t="s">
        <v>39</v>
      </c>
      <c r="G178" s="605" t="s">
        <v>39</v>
      </c>
      <c r="H178" s="605" t="s">
        <v>39</v>
      </c>
      <c r="I178" s="604">
        <v>6</v>
      </c>
      <c r="J178" s="605" t="s">
        <v>39</v>
      </c>
      <c r="K178" s="605" t="s">
        <v>39</v>
      </c>
      <c r="L178" s="605" t="s">
        <v>39</v>
      </c>
      <c r="M178" s="604">
        <v>44</v>
      </c>
      <c r="N178" s="604">
        <v>1</v>
      </c>
      <c r="O178" s="604">
        <v>14</v>
      </c>
      <c r="P178" s="605" t="s">
        <v>39</v>
      </c>
      <c r="Q178" s="604">
        <v>29</v>
      </c>
      <c r="R178" s="605" t="s">
        <v>39</v>
      </c>
      <c r="S178" s="605" t="s">
        <v>39</v>
      </c>
      <c r="T178" s="605" t="s">
        <v>39</v>
      </c>
      <c r="U178" s="605" t="s">
        <v>39</v>
      </c>
      <c r="V178" s="605" t="s">
        <v>39</v>
      </c>
    </row>
    <row r="179" spans="1:22">
      <c r="A179" s="632" t="s">
        <v>921</v>
      </c>
      <c r="B179" s="608">
        <v>27</v>
      </c>
      <c r="C179" s="608">
        <v>6</v>
      </c>
      <c r="D179" s="608">
        <v>1</v>
      </c>
      <c r="E179" s="609" t="s">
        <v>39</v>
      </c>
      <c r="F179" s="609" t="s">
        <v>39</v>
      </c>
      <c r="G179" s="609" t="s">
        <v>39</v>
      </c>
      <c r="H179" s="609" t="s">
        <v>39</v>
      </c>
      <c r="I179" s="608">
        <v>5</v>
      </c>
      <c r="J179" s="609" t="s">
        <v>39</v>
      </c>
      <c r="K179" s="609" t="s">
        <v>39</v>
      </c>
      <c r="L179" s="609" t="s">
        <v>39</v>
      </c>
      <c r="M179" s="608">
        <v>21</v>
      </c>
      <c r="N179" s="609" t="s">
        <v>39</v>
      </c>
      <c r="O179" s="608">
        <v>8</v>
      </c>
      <c r="P179" s="609" t="s">
        <v>39</v>
      </c>
      <c r="Q179" s="608">
        <v>13</v>
      </c>
      <c r="R179" s="609" t="s">
        <v>39</v>
      </c>
      <c r="S179" s="609" t="s">
        <v>39</v>
      </c>
      <c r="T179" s="609" t="s">
        <v>39</v>
      </c>
      <c r="U179" s="609" t="s">
        <v>39</v>
      </c>
      <c r="V179" s="609" t="s">
        <v>39</v>
      </c>
    </row>
    <row r="180" spans="1:22">
      <c r="A180" s="594" t="s">
        <v>922</v>
      </c>
      <c r="B180" s="604">
        <v>6</v>
      </c>
      <c r="C180" s="604">
        <v>1</v>
      </c>
      <c r="D180" s="604">
        <v>1</v>
      </c>
      <c r="E180" s="605" t="s">
        <v>39</v>
      </c>
      <c r="F180" s="605" t="s">
        <v>39</v>
      </c>
      <c r="G180" s="605" t="s">
        <v>39</v>
      </c>
      <c r="H180" s="605" t="s">
        <v>39</v>
      </c>
      <c r="I180" s="605" t="s">
        <v>39</v>
      </c>
      <c r="J180" s="605" t="s">
        <v>39</v>
      </c>
      <c r="K180" s="605" t="s">
        <v>39</v>
      </c>
      <c r="L180" s="605" t="s">
        <v>39</v>
      </c>
      <c r="M180" s="604">
        <v>5</v>
      </c>
      <c r="N180" s="604">
        <v>1</v>
      </c>
      <c r="O180" s="605" t="s">
        <v>39</v>
      </c>
      <c r="P180" s="605" t="s">
        <v>39</v>
      </c>
      <c r="Q180" s="604">
        <v>4</v>
      </c>
      <c r="R180" s="605" t="s">
        <v>39</v>
      </c>
      <c r="S180" s="605" t="s">
        <v>39</v>
      </c>
      <c r="T180" s="605" t="s">
        <v>39</v>
      </c>
      <c r="U180" s="605" t="s">
        <v>39</v>
      </c>
      <c r="V180" s="605" t="s">
        <v>39</v>
      </c>
    </row>
    <row r="181" spans="1:22">
      <c r="A181" s="632" t="s">
        <v>923</v>
      </c>
      <c r="B181" s="608">
        <v>28</v>
      </c>
      <c r="C181" s="608">
        <v>4</v>
      </c>
      <c r="D181" s="608">
        <v>1</v>
      </c>
      <c r="E181" s="609" t="s">
        <v>39</v>
      </c>
      <c r="F181" s="609" t="s">
        <v>39</v>
      </c>
      <c r="G181" s="609" t="s">
        <v>39</v>
      </c>
      <c r="H181" s="609" t="s">
        <v>39</v>
      </c>
      <c r="I181" s="608">
        <v>2</v>
      </c>
      <c r="J181" s="608">
        <v>1</v>
      </c>
      <c r="K181" s="609" t="s">
        <v>39</v>
      </c>
      <c r="L181" s="609" t="s">
        <v>39</v>
      </c>
      <c r="M181" s="608">
        <v>24</v>
      </c>
      <c r="N181" s="608">
        <v>3</v>
      </c>
      <c r="O181" s="608">
        <v>9</v>
      </c>
      <c r="P181" s="609" t="s">
        <v>39</v>
      </c>
      <c r="Q181" s="608">
        <v>11</v>
      </c>
      <c r="R181" s="609" t="s">
        <v>39</v>
      </c>
      <c r="S181" s="609" t="s">
        <v>39</v>
      </c>
      <c r="T181" s="608">
        <v>1</v>
      </c>
      <c r="U181" s="609" t="s">
        <v>39</v>
      </c>
      <c r="V181" s="609" t="s">
        <v>39</v>
      </c>
    </row>
    <row r="182" spans="1:22">
      <c r="A182" s="594" t="s">
        <v>924</v>
      </c>
      <c r="B182" s="604">
        <v>9</v>
      </c>
      <c r="C182" s="604">
        <v>1</v>
      </c>
      <c r="D182" s="605" t="s">
        <v>39</v>
      </c>
      <c r="E182" s="605" t="s">
        <v>39</v>
      </c>
      <c r="F182" s="605" t="s">
        <v>39</v>
      </c>
      <c r="G182" s="605" t="s">
        <v>39</v>
      </c>
      <c r="H182" s="605" t="s">
        <v>39</v>
      </c>
      <c r="I182" s="604">
        <v>1</v>
      </c>
      <c r="J182" s="605" t="s">
        <v>39</v>
      </c>
      <c r="K182" s="605" t="s">
        <v>39</v>
      </c>
      <c r="L182" s="605" t="s">
        <v>39</v>
      </c>
      <c r="M182" s="604">
        <v>8</v>
      </c>
      <c r="N182" s="604">
        <v>1</v>
      </c>
      <c r="O182" s="604">
        <v>4</v>
      </c>
      <c r="P182" s="605" t="s">
        <v>39</v>
      </c>
      <c r="Q182" s="604">
        <v>3</v>
      </c>
      <c r="R182" s="605" t="s">
        <v>39</v>
      </c>
      <c r="S182" s="605" t="s">
        <v>39</v>
      </c>
      <c r="T182" s="605" t="s">
        <v>39</v>
      </c>
      <c r="U182" s="605" t="s">
        <v>39</v>
      </c>
      <c r="V182" s="605" t="s">
        <v>39</v>
      </c>
    </row>
    <row r="183" spans="1:22">
      <c r="A183" s="632" t="s">
        <v>925</v>
      </c>
      <c r="B183" s="608">
        <v>48</v>
      </c>
      <c r="C183" s="608">
        <v>18</v>
      </c>
      <c r="D183" s="609" t="s">
        <v>39</v>
      </c>
      <c r="E183" s="608">
        <v>3</v>
      </c>
      <c r="F183" s="609" t="s">
        <v>39</v>
      </c>
      <c r="G183" s="609" t="s">
        <v>39</v>
      </c>
      <c r="H183" s="609" t="s">
        <v>39</v>
      </c>
      <c r="I183" s="608">
        <v>15</v>
      </c>
      <c r="J183" s="609" t="s">
        <v>39</v>
      </c>
      <c r="K183" s="609" t="s">
        <v>39</v>
      </c>
      <c r="L183" s="609" t="s">
        <v>39</v>
      </c>
      <c r="M183" s="608">
        <v>30</v>
      </c>
      <c r="N183" s="608">
        <v>17</v>
      </c>
      <c r="O183" s="608">
        <v>5</v>
      </c>
      <c r="P183" s="609" t="s">
        <v>39</v>
      </c>
      <c r="Q183" s="608">
        <v>6</v>
      </c>
      <c r="R183" s="609" t="s">
        <v>39</v>
      </c>
      <c r="S183" s="609" t="s">
        <v>39</v>
      </c>
      <c r="T183" s="609" t="s">
        <v>39</v>
      </c>
      <c r="U183" s="609" t="s">
        <v>39</v>
      </c>
      <c r="V183" s="608">
        <v>2</v>
      </c>
    </row>
    <row r="184" spans="1:22">
      <c r="A184" s="594" t="s">
        <v>926</v>
      </c>
      <c r="B184" s="604">
        <v>18</v>
      </c>
      <c r="C184" s="604">
        <v>2</v>
      </c>
      <c r="D184" s="605" t="s">
        <v>39</v>
      </c>
      <c r="E184" s="605" t="s">
        <v>39</v>
      </c>
      <c r="F184" s="605" t="s">
        <v>39</v>
      </c>
      <c r="G184" s="605" t="s">
        <v>39</v>
      </c>
      <c r="H184" s="605" t="s">
        <v>39</v>
      </c>
      <c r="I184" s="604">
        <v>2</v>
      </c>
      <c r="J184" s="605" t="s">
        <v>39</v>
      </c>
      <c r="K184" s="605" t="s">
        <v>39</v>
      </c>
      <c r="L184" s="605" t="s">
        <v>39</v>
      </c>
      <c r="M184" s="604">
        <v>16</v>
      </c>
      <c r="N184" s="604">
        <v>4</v>
      </c>
      <c r="O184" s="604">
        <v>7</v>
      </c>
      <c r="P184" s="605" t="s">
        <v>39</v>
      </c>
      <c r="Q184" s="604">
        <v>5</v>
      </c>
      <c r="R184" s="605" t="s">
        <v>39</v>
      </c>
      <c r="S184" s="605" t="s">
        <v>39</v>
      </c>
      <c r="T184" s="605" t="s">
        <v>39</v>
      </c>
      <c r="U184" s="605" t="s">
        <v>39</v>
      </c>
      <c r="V184" s="605" t="s">
        <v>39</v>
      </c>
    </row>
    <row r="185" spans="1:22">
      <c r="A185" s="632" t="s">
        <v>927</v>
      </c>
      <c r="B185" s="608">
        <v>18</v>
      </c>
      <c r="C185" s="608">
        <v>1</v>
      </c>
      <c r="D185" s="608">
        <v>1</v>
      </c>
      <c r="E185" s="609" t="s">
        <v>39</v>
      </c>
      <c r="F185" s="609" t="s">
        <v>39</v>
      </c>
      <c r="G185" s="609" t="s">
        <v>39</v>
      </c>
      <c r="H185" s="609" t="s">
        <v>39</v>
      </c>
      <c r="I185" s="609" t="s">
        <v>39</v>
      </c>
      <c r="J185" s="609" t="s">
        <v>39</v>
      </c>
      <c r="K185" s="609" t="s">
        <v>39</v>
      </c>
      <c r="L185" s="609" t="s">
        <v>39</v>
      </c>
      <c r="M185" s="608">
        <v>17</v>
      </c>
      <c r="N185" s="608">
        <v>1</v>
      </c>
      <c r="O185" s="608">
        <v>9</v>
      </c>
      <c r="P185" s="609" t="s">
        <v>39</v>
      </c>
      <c r="Q185" s="608">
        <v>7</v>
      </c>
      <c r="R185" s="609" t="s">
        <v>39</v>
      </c>
      <c r="S185" s="609" t="s">
        <v>39</v>
      </c>
      <c r="T185" s="609" t="s">
        <v>39</v>
      </c>
      <c r="U185" s="609" t="s">
        <v>39</v>
      </c>
      <c r="V185" s="609" t="s">
        <v>39</v>
      </c>
    </row>
    <row r="186" spans="1:22">
      <c r="A186" s="594" t="s">
        <v>361</v>
      </c>
      <c r="B186" s="604">
        <v>11</v>
      </c>
      <c r="C186" s="604">
        <v>2</v>
      </c>
      <c r="D186" s="604">
        <v>1</v>
      </c>
      <c r="E186" s="605" t="s">
        <v>39</v>
      </c>
      <c r="F186" s="605" t="s">
        <v>39</v>
      </c>
      <c r="G186" s="605" t="s">
        <v>39</v>
      </c>
      <c r="H186" s="605" t="s">
        <v>39</v>
      </c>
      <c r="I186" s="605" t="s">
        <v>39</v>
      </c>
      <c r="J186" s="604">
        <v>1</v>
      </c>
      <c r="K186" s="605" t="s">
        <v>39</v>
      </c>
      <c r="L186" s="605" t="s">
        <v>39</v>
      </c>
      <c r="M186" s="604">
        <v>9</v>
      </c>
      <c r="N186" s="604">
        <v>1</v>
      </c>
      <c r="O186" s="604">
        <v>3</v>
      </c>
      <c r="P186" s="605" t="s">
        <v>39</v>
      </c>
      <c r="Q186" s="604">
        <v>5</v>
      </c>
      <c r="R186" s="605" t="s">
        <v>39</v>
      </c>
      <c r="S186" s="605" t="s">
        <v>39</v>
      </c>
      <c r="T186" s="605" t="s">
        <v>39</v>
      </c>
      <c r="U186" s="605" t="s">
        <v>39</v>
      </c>
      <c r="V186" s="605" t="s">
        <v>39</v>
      </c>
    </row>
    <row r="187" spans="1:22">
      <c r="A187" s="632" t="s">
        <v>928</v>
      </c>
      <c r="B187" s="608">
        <v>11</v>
      </c>
      <c r="C187" s="608">
        <v>2</v>
      </c>
      <c r="D187" s="608">
        <v>1</v>
      </c>
      <c r="E187" s="609" t="s">
        <v>39</v>
      </c>
      <c r="F187" s="609" t="s">
        <v>39</v>
      </c>
      <c r="G187" s="609" t="s">
        <v>39</v>
      </c>
      <c r="H187" s="609" t="s">
        <v>39</v>
      </c>
      <c r="I187" s="608">
        <v>1</v>
      </c>
      <c r="J187" s="609" t="s">
        <v>39</v>
      </c>
      <c r="K187" s="609" t="s">
        <v>39</v>
      </c>
      <c r="L187" s="609" t="s">
        <v>39</v>
      </c>
      <c r="M187" s="608">
        <v>9</v>
      </c>
      <c r="N187" s="609" t="s">
        <v>39</v>
      </c>
      <c r="O187" s="608">
        <v>5</v>
      </c>
      <c r="P187" s="609" t="s">
        <v>39</v>
      </c>
      <c r="Q187" s="608">
        <v>4</v>
      </c>
      <c r="R187" s="609" t="s">
        <v>39</v>
      </c>
      <c r="S187" s="609" t="s">
        <v>39</v>
      </c>
      <c r="T187" s="609" t="s">
        <v>39</v>
      </c>
      <c r="U187" s="609" t="s">
        <v>39</v>
      </c>
      <c r="V187" s="609" t="s">
        <v>39</v>
      </c>
    </row>
    <row r="188" spans="1:22">
      <c r="A188" s="594" t="s">
        <v>929</v>
      </c>
      <c r="B188" s="604">
        <v>19</v>
      </c>
      <c r="C188" s="605" t="s">
        <v>39</v>
      </c>
      <c r="D188" s="605" t="s">
        <v>39</v>
      </c>
      <c r="E188" s="605" t="s">
        <v>39</v>
      </c>
      <c r="F188" s="605" t="s">
        <v>39</v>
      </c>
      <c r="G188" s="605" t="s">
        <v>39</v>
      </c>
      <c r="H188" s="605" t="s">
        <v>39</v>
      </c>
      <c r="I188" s="605" t="s">
        <v>39</v>
      </c>
      <c r="J188" s="605" t="s">
        <v>39</v>
      </c>
      <c r="K188" s="605" t="s">
        <v>39</v>
      </c>
      <c r="L188" s="605" t="s">
        <v>39</v>
      </c>
      <c r="M188" s="604">
        <v>19</v>
      </c>
      <c r="N188" s="604">
        <v>1</v>
      </c>
      <c r="O188" s="604">
        <v>6</v>
      </c>
      <c r="P188" s="605" t="s">
        <v>39</v>
      </c>
      <c r="Q188" s="604">
        <v>12</v>
      </c>
      <c r="R188" s="605" t="s">
        <v>39</v>
      </c>
      <c r="S188" s="605" t="s">
        <v>39</v>
      </c>
      <c r="T188" s="605" t="s">
        <v>39</v>
      </c>
      <c r="U188" s="605" t="s">
        <v>39</v>
      </c>
      <c r="V188" s="605" t="s">
        <v>39</v>
      </c>
    </row>
    <row r="189" spans="1:22">
      <c r="A189" s="632" t="s">
        <v>930</v>
      </c>
      <c r="B189" s="608">
        <v>14</v>
      </c>
      <c r="C189" s="608">
        <v>2</v>
      </c>
      <c r="D189" s="608">
        <v>1</v>
      </c>
      <c r="E189" s="609" t="s">
        <v>39</v>
      </c>
      <c r="F189" s="609" t="s">
        <v>39</v>
      </c>
      <c r="G189" s="609" t="s">
        <v>39</v>
      </c>
      <c r="H189" s="609" t="s">
        <v>39</v>
      </c>
      <c r="I189" s="608">
        <v>1</v>
      </c>
      <c r="J189" s="609" t="s">
        <v>39</v>
      </c>
      <c r="K189" s="609" t="s">
        <v>39</v>
      </c>
      <c r="L189" s="609" t="s">
        <v>39</v>
      </c>
      <c r="M189" s="608">
        <v>12</v>
      </c>
      <c r="N189" s="608">
        <v>1</v>
      </c>
      <c r="O189" s="608">
        <v>6</v>
      </c>
      <c r="P189" s="609" t="s">
        <v>39</v>
      </c>
      <c r="Q189" s="608">
        <v>5</v>
      </c>
      <c r="R189" s="609" t="s">
        <v>39</v>
      </c>
      <c r="S189" s="609" t="s">
        <v>39</v>
      </c>
      <c r="T189" s="609" t="s">
        <v>39</v>
      </c>
      <c r="U189" s="609" t="s">
        <v>39</v>
      </c>
      <c r="V189" s="609" t="s">
        <v>39</v>
      </c>
    </row>
    <row r="190" spans="1:22">
      <c r="A190" s="594" t="s">
        <v>931</v>
      </c>
      <c r="B190" s="604">
        <v>6</v>
      </c>
      <c r="C190" s="605" t="s">
        <v>39</v>
      </c>
      <c r="D190" s="605" t="s">
        <v>39</v>
      </c>
      <c r="E190" s="605" t="s">
        <v>39</v>
      </c>
      <c r="F190" s="605" t="s">
        <v>39</v>
      </c>
      <c r="G190" s="605" t="s">
        <v>39</v>
      </c>
      <c r="H190" s="605" t="s">
        <v>39</v>
      </c>
      <c r="I190" s="605" t="s">
        <v>39</v>
      </c>
      <c r="J190" s="605" t="s">
        <v>39</v>
      </c>
      <c r="K190" s="605" t="s">
        <v>39</v>
      </c>
      <c r="L190" s="605" t="s">
        <v>39</v>
      </c>
      <c r="M190" s="604">
        <v>6</v>
      </c>
      <c r="N190" s="604">
        <v>1</v>
      </c>
      <c r="O190" s="604">
        <v>4</v>
      </c>
      <c r="P190" s="605" t="s">
        <v>39</v>
      </c>
      <c r="Q190" s="604">
        <v>1</v>
      </c>
      <c r="R190" s="605" t="s">
        <v>39</v>
      </c>
      <c r="S190" s="605" t="s">
        <v>39</v>
      </c>
      <c r="T190" s="605" t="s">
        <v>39</v>
      </c>
      <c r="U190" s="605" t="s">
        <v>39</v>
      </c>
      <c r="V190" s="605" t="s">
        <v>39</v>
      </c>
    </row>
    <row r="191" spans="1:22">
      <c r="A191" s="632" t="s">
        <v>932</v>
      </c>
      <c r="B191" s="608">
        <v>15</v>
      </c>
      <c r="C191" s="609" t="s">
        <v>39</v>
      </c>
      <c r="D191" s="609" t="s">
        <v>39</v>
      </c>
      <c r="E191" s="609" t="s">
        <v>39</v>
      </c>
      <c r="F191" s="609" t="s">
        <v>39</v>
      </c>
      <c r="G191" s="609" t="s">
        <v>39</v>
      </c>
      <c r="H191" s="609" t="s">
        <v>39</v>
      </c>
      <c r="I191" s="609" t="s">
        <v>39</v>
      </c>
      <c r="J191" s="609" t="s">
        <v>39</v>
      </c>
      <c r="K191" s="609" t="s">
        <v>39</v>
      </c>
      <c r="L191" s="609" t="s">
        <v>39</v>
      </c>
      <c r="M191" s="608">
        <v>15</v>
      </c>
      <c r="N191" s="608">
        <v>2</v>
      </c>
      <c r="O191" s="608">
        <v>7</v>
      </c>
      <c r="P191" s="609" t="s">
        <v>39</v>
      </c>
      <c r="Q191" s="608">
        <v>6</v>
      </c>
      <c r="R191" s="609" t="s">
        <v>39</v>
      </c>
      <c r="S191" s="609" t="s">
        <v>39</v>
      </c>
      <c r="T191" s="609" t="s">
        <v>39</v>
      </c>
      <c r="U191" s="609" t="s">
        <v>39</v>
      </c>
      <c r="V191" s="609" t="s">
        <v>39</v>
      </c>
    </row>
    <row r="192" spans="1:22">
      <c r="A192" s="594" t="s">
        <v>933</v>
      </c>
      <c r="B192" s="604">
        <v>10</v>
      </c>
      <c r="C192" s="604">
        <v>1</v>
      </c>
      <c r="D192" s="605" t="s">
        <v>39</v>
      </c>
      <c r="E192" s="605" t="s">
        <v>39</v>
      </c>
      <c r="F192" s="605" t="s">
        <v>39</v>
      </c>
      <c r="G192" s="605" t="s">
        <v>39</v>
      </c>
      <c r="H192" s="605" t="s">
        <v>39</v>
      </c>
      <c r="I192" s="604">
        <v>1</v>
      </c>
      <c r="J192" s="605" t="s">
        <v>39</v>
      </c>
      <c r="K192" s="605" t="s">
        <v>39</v>
      </c>
      <c r="L192" s="605" t="s">
        <v>39</v>
      </c>
      <c r="M192" s="604">
        <v>9</v>
      </c>
      <c r="N192" s="604">
        <v>1</v>
      </c>
      <c r="O192" s="604">
        <v>4</v>
      </c>
      <c r="P192" s="604">
        <v>1</v>
      </c>
      <c r="Q192" s="604">
        <v>3</v>
      </c>
      <c r="R192" s="605" t="s">
        <v>39</v>
      </c>
      <c r="S192" s="605" t="s">
        <v>39</v>
      </c>
      <c r="T192" s="605" t="s">
        <v>39</v>
      </c>
      <c r="U192" s="605" t="s">
        <v>39</v>
      </c>
      <c r="V192" s="605" t="s">
        <v>39</v>
      </c>
    </row>
    <row r="193" spans="1:22">
      <c r="A193" s="632" t="s">
        <v>841</v>
      </c>
      <c r="B193" s="608">
        <v>6</v>
      </c>
      <c r="C193" s="609" t="s">
        <v>39</v>
      </c>
      <c r="D193" s="609" t="s">
        <v>39</v>
      </c>
      <c r="E193" s="609" t="s">
        <v>39</v>
      </c>
      <c r="F193" s="609" t="s">
        <v>39</v>
      </c>
      <c r="G193" s="609" t="s">
        <v>39</v>
      </c>
      <c r="H193" s="609" t="s">
        <v>39</v>
      </c>
      <c r="I193" s="609" t="s">
        <v>39</v>
      </c>
      <c r="J193" s="609" t="s">
        <v>39</v>
      </c>
      <c r="K193" s="609" t="s">
        <v>39</v>
      </c>
      <c r="L193" s="609" t="s">
        <v>39</v>
      </c>
      <c r="M193" s="608">
        <v>6</v>
      </c>
      <c r="N193" s="608">
        <v>1</v>
      </c>
      <c r="O193" s="609" t="s">
        <v>39</v>
      </c>
      <c r="P193" s="609" t="s">
        <v>39</v>
      </c>
      <c r="Q193" s="608">
        <v>5</v>
      </c>
      <c r="R193" s="609" t="s">
        <v>39</v>
      </c>
      <c r="S193" s="609" t="s">
        <v>39</v>
      </c>
      <c r="T193" s="609" t="s">
        <v>39</v>
      </c>
      <c r="U193" s="609" t="s">
        <v>39</v>
      </c>
      <c r="V193" s="609" t="s">
        <v>39</v>
      </c>
    </row>
    <row r="194" spans="1:22">
      <c r="A194" s="594" t="s">
        <v>934</v>
      </c>
      <c r="B194" s="604">
        <v>5</v>
      </c>
      <c r="C194" s="605" t="s">
        <v>39</v>
      </c>
      <c r="D194" s="605" t="s">
        <v>39</v>
      </c>
      <c r="E194" s="605" t="s">
        <v>39</v>
      </c>
      <c r="F194" s="605" t="s">
        <v>39</v>
      </c>
      <c r="G194" s="605" t="s">
        <v>39</v>
      </c>
      <c r="H194" s="605" t="s">
        <v>39</v>
      </c>
      <c r="I194" s="605" t="s">
        <v>39</v>
      </c>
      <c r="J194" s="605" t="s">
        <v>39</v>
      </c>
      <c r="K194" s="605" t="s">
        <v>39</v>
      </c>
      <c r="L194" s="605" t="s">
        <v>39</v>
      </c>
      <c r="M194" s="604">
        <v>5</v>
      </c>
      <c r="N194" s="604">
        <v>1</v>
      </c>
      <c r="O194" s="604">
        <v>2</v>
      </c>
      <c r="P194" s="605" t="s">
        <v>39</v>
      </c>
      <c r="Q194" s="604">
        <v>2</v>
      </c>
      <c r="R194" s="605" t="s">
        <v>39</v>
      </c>
      <c r="S194" s="605" t="s">
        <v>39</v>
      </c>
      <c r="T194" s="605" t="s">
        <v>39</v>
      </c>
      <c r="U194" s="605" t="s">
        <v>39</v>
      </c>
      <c r="V194" s="605" t="s">
        <v>39</v>
      </c>
    </row>
    <row r="195" spans="1:22">
      <c r="A195" s="632" t="s">
        <v>935</v>
      </c>
      <c r="B195" s="608">
        <v>4</v>
      </c>
      <c r="C195" s="609" t="s">
        <v>39</v>
      </c>
      <c r="D195" s="609" t="s">
        <v>39</v>
      </c>
      <c r="E195" s="609" t="s">
        <v>39</v>
      </c>
      <c r="F195" s="609" t="s">
        <v>39</v>
      </c>
      <c r="G195" s="609" t="s">
        <v>39</v>
      </c>
      <c r="H195" s="609" t="s">
        <v>39</v>
      </c>
      <c r="I195" s="609" t="s">
        <v>39</v>
      </c>
      <c r="J195" s="609" t="s">
        <v>39</v>
      </c>
      <c r="K195" s="609" t="s">
        <v>39</v>
      </c>
      <c r="L195" s="609" t="s">
        <v>39</v>
      </c>
      <c r="M195" s="608">
        <v>4</v>
      </c>
      <c r="N195" s="609" t="s">
        <v>39</v>
      </c>
      <c r="O195" s="608">
        <v>2</v>
      </c>
      <c r="P195" s="609" t="s">
        <v>39</v>
      </c>
      <c r="Q195" s="608">
        <v>2</v>
      </c>
      <c r="R195" s="609" t="s">
        <v>39</v>
      </c>
      <c r="S195" s="609" t="s">
        <v>39</v>
      </c>
      <c r="T195" s="609" t="s">
        <v>39</v>
      </c>
      <c r="U195" s="609" t="s">
        <v>39</v>
      </c>
      <c r="V195" s="609" t="s">
        <v>39</v>
      </c>
    </row>
    <row r="196" spans="1:22">
      <c r="A196" s="594" t="s">
        <v>936</v>
      </c>
      <c r="B196" s="604">
        <v>2</v>
      </c>
      <c r="C196" s="605" t="s">
        <v>39</v>
      </c>
      <c r="D196" s="605" t="s">
        <v>39</v>
      </c>
      <c r="E196" s="605" t="s">
        <v>39</v>
      </c>
      <c r="F196" s="605" t="s">
        <v>39</v>
      </c>
      <c r="G196" s="605" t="s">
        <v>39</v>
      </c>
      <c r="H196" s="605" t="s">
        <v>39</v>
      </c>
      <c r="I196" s="605" t="s">
        <v>39</v>
      </c>
      <c r="J196" s="605" t="s">
        <v>39</v>
      </c>
      <c r="K196" s="605" t="s">
        <v>39</v>
      </c>
      <c r="L196" s="605" t="s">
        <v>39</v>
      </c>
      <c r="M196" s="604">
        <v>2</v>
      </c>
      <c r="N196" s="604">
        <v>1</v>
      </c>
      <c r="O196" s="605" t="s">
        <v>39</v>
      </c>
      <c r="P196" s="605" t="s">
        <v>39</v>
      </c>
      <c r="Q196" s="605" t="s">
        <v>39</v>
      </c>
      <c r="R196" s="604">
        <v>1</v>
      </c>
      <c r="S196" s="605" t="s">
        <v>39</v>
      </c>
      <c r="T196" s="605" t="s">
        <v>39</v>
      </c>
      <c r="U196" s="605" t="s">
        <v>39</v>
      </c>
      <c r="V196" s="605" t="s">
        <v>39</v>
      </c>
    </row>
    <row r="197" spans="1:22" s="629" customFormat="1">
      <c r="A197" s="632" t="s">
        <v>937</v>
      </c>
      <c r="B197" s="608">
        <v>7</v>
      </c>
      <c r="C197" s="609" t="s">
        <v>39</v>
      </c>
      <c r="D197" s="609" t="s">
        <v>39</v>
      </c>
      <c r="E197" s="609" t="s">
        <v>39</v>
      </c>
      <c r="F197" s="609" t="s">
        <v>39</v>
      </c>
      <c r="G197" s="609" t="s">
        <v>39</v>
      </c>
      <c r="H197" s="609" t="s">
        <v>39</v>
      </c>
      <c r="I197" s="609" t="s">
        <v>39</v>
      </c>
      <c r="J197" s="609" t="s">
        <v>39</v>
      </c>
      <c r="K197" s="609" t="s">
        <v>39</v>
      </c>
      <c r="L197" s="609" t="s">
        <v>39</v>
      </c>
      <c r="M197" s="608">
        <v>7</v>
      </c>
      <c r="N197" s="608">
        <v>2</v>
      </c>
      <c r="O197" s="608">
        <v>2</v>
      </c>
      <c r="P197" s="609" t="s">
        <v>39</v>
      </c>
      <c r="Q197" s="608">
        <v>3</v>
      </c>
      <c r="R197" s="609" t="s">
        <v>39</v>
      </c>
      <c r="S197" s="609" t="s">
        <v>39</v>
      </c>
      <c r="T197" s="609" t="s">
        <v>39</v>
      </c>
      <c r="U197" s="609" t="s">
        <v>39</v>
      </c>
      <c r="V197" s="609" t="s">
        <v>39</v>
      </c>
    </row>
    <row r="198" spans="1:22">
      <c r="A198" s="630" t="s">
        <v>30</v>
      </c>
      <c r="B198" s="604">
        <v>71</v>
      </c>
      <c r="C198" s="604">
        <v>13</v>
      </c>
      <c r="D198" s="604">
        <v>3</v>
      </c>
      <c r="E198" s="604">
        <v>3</v>
      </c>
      <c r="F198" s="604">
        <v>1</v>
      </c>
      <c r="G198" s="605" t="s">
        <v>39</v>
      </c>
      <c r="H198" s="605" t="s">
        <v>39</v>
      </c>
      <c r="I198" s="604">
        <v>6</v>
      </c>
      <c r="J198" s="605" t="s">
        <v>39</v>
      </c>
      <c r="K198" s="605" t="s">
        <v>39</v>
      </c>
      <c r="L198" s="605" t="s">
        <v>39</v>
      </c>
      <c r="M198" s="604">
        <v>58</v>
      </c>
      <c r="N198" s="604">
        <v>5</v>
      </c>
      <c r="O198" s="604">
        <v>22</v>
      </c>
      <c r="P198" s="604">
        <v>10</v>
      </c>
      <c r="Q198" s="604">
        <v>20</v>
      </c>
      <c r="R198" s="605" t="s">
        <v>39</v>
      </c>
      <c r="S198" s="605" t="s">
        <v>39</v>
      </c>
      <c r="T198" s="605" t="s">
        <v>39</v>
      </c>
      <c r="U198" s="605" t="s">
        <v>39</v>
      </c>
      <c r="V198" s="604">
        <v>1</v>
      </c>
    </row>
    <row r="199" spans="1:22">
      <c r="A199" s="632" t="s">
        <v>30</v>
      </c>
      <c r="B199" s="608">
        <v>47</v>
      </c>
      <c r="C199" s="608">
        <v>4</v>
      </c>
      <c r="D199" s="608">
        <v>1</v>
      </c>
      <c r="E199" s="608">
        <v>3</v>
      </c>
      <c r="F199" s="609" t="s">
        <v>39</v>
      </c>
      <c r="G199" s="609" t="s">
        <v>39</v>
      </c>
      <c r="H199" s="609" t="s">
        <v>39</v>
      </c>
      <c r="I199" s="609" t="s">
        <v>39</v>
      </c>
      <c r="J199" s="609" t="s">
        <v>39</v>
      </c>
      <c r="K199" s="609" t="s">
        <v>39</v>
      </c>
      <c r="L199" s="609" t="s">
        <v>39</v>
      </c>
      <c r="M199" s="608">
        <v>43</v>
      </c>
      <c r="N199" s="608">
        <v>5</v>
      </c>
      <c r="O199" s="608">
        <v>16</v>
      </c>
      <c r="P199" s="608">
        <v>4</v>
      </c>
      <c r="Q199" s="608">
        <v>18</v>
      </c>
      <c r="R199" s="609" t="s">
        <v>39</v>
      </c>
      <c r="S199" s="609" t="s">
        <v>39</v>
      </c>
      <c r="T199" s="609" t="s">
        <v>39</v>
      </c>
      <c r="U199" s="609" t="s">
        <v>39</v>
      </c>
      <c r="V199" s="609" t="s">
        <v>39</v>
      </c>
    </row>
    <row r="200" spans="1:22">
      <c r="A200" s="594" t="s">
        <v>938</v>
      </c>
      <c r="B200" s="604">
        <v>16</v>
      </c>
      <c r="C200" s="604">
        <v>6</v>
      </c>
      <c r="D200" s="604">
        <v>1</v>
      </c>
      <c r="E200" s="605" t="s">
        <v>39</v>
      </c>
      <c r="F200" s="604">
        <v>1</v>
      </c>
      <c r="G200" s="605" t="s">
        <v>39</v>
      </c>
      <c r="H200" s="605" t="s">
        <v>39</v>
      </c>
      <c r="I200" s="604">
        <v>4</v>
      </c>
      <c r="J200" s="605" t="s">
        <v>39</v>
      </c>
      <c r="K200" s="605" t="s">
        <v>39</v>
      </c>
      <c r="L200" s="605" t="s">
        <v>39</v>
      </c>
      <c r="M200" s="604">
        <v>10</v>
      </c>
      <c r="N200" s="605" t="s">
        <v>39</v>
      </c>
      <c r="O200" s="604">
        <v>2</v>
      </c>
      <c r="P200" s="604">
        <v>5</v>
      </c>
      <c r="Q200" s="604">
        <v>2</v>
      </c>
      <c r="R200" s="605" t="s">
        <v>39</v>
      </c>
      <c r="S200" s="605" t="s">
        <v>39</v>
      </c>
      <c r="T200" s="605" t="s">
        <v>39</v>
      </c>
      <c r="U200" s="605" t="s">
        <v>39</v>
      </c>
      <c r="V200" s="604">
        <v>1</v>
      </c>
    </row>
    <row r="201" spans="1:22" s="629" customFormat="1" ht="18" customHeight="1">
      <c r="A201" s="632" t="s">
        <v>939</v>
      </c>
      <c r="B201" s="608">
        <v>8</v>
      </c>
      <c r="C201" s="608">
        <v>3</v>
      </c>
      <c r="D201" s="608">
        <v>1</v>
      </c>
      <c r="E201" s="609" t="s">
        <v>39</v>
      </c>
      <c r="F201" s="609" t="s">
        <v>39</v>
      </c>
      <c r="G201" s="609" t="s">
        <v>39</v>
      </c>
      <c r="H201" s="609" t="s">
        <v>39</v>
      </c>
      <c r="I201" s="608">
        <v>2</v>
      </c>
      <c r="J201" s="609" t="s">
        <v>39</v>
      </c>
      <c r="K201" s="609" t="s">
        <v>39</v>
      </c>
      <c r="L201" s="609" t="s">
        <v>39</v>
      </c>
      <c r="M201" s="608">
        <v>5</v>
      </c>
      <c r="N201" s="609" t="s">
        <v>39</v>
      </c>
      <c r="O201" s="608">
        <v>4</v>
      </c>
      <c r="P201" s="608">
        <v>1</v>
      </c>
      <c r="Q201" s="609" t="s">
        <v>39</v>
      </c>
      <c r="R201" s="609" t="s">
        <v>39</v>
      </c>
      <c r="S201" s="609" t="s">
        <v>39</v>
      </c>
      <c r="T201" s="609" t="s">
        <v>39</v>
      </c>
      <c r="U201" s="609" t="s">
        <v>39</v>
      </c>
      <c r="V201" s="609" t="s">
        <v>39</v>
      </c>
    </row>
    <row r="202" spans="1:22" s="629" customFormat="1" ht="17.25" customHeight="1">
      <c r="A202" s="630" t="s">
        <v>103</v>
      </c>
      <c r="B202" s="604">
        <v>431</v>
      </c>
      <c r="C202" s="604">
        <v>39</v>
      </c>
      <c r="D202" s="604">
        <v>15</v>
      </c>
      <c r="E202" s="604">
        <v>9</v>
      </c>
      <c r="F202" s="605" t="s">
        <v>39</v>
      </c>
      <c r="G202" s="605" t="s">
        <v>39</v>
      </c>
      <c r="H202" s="604">
        <v>1</v>
      </c>
      <c r="I202" s="604">
        <v>13</v>
      </c>
      <c r="J202" s="604">
        <v>1</v>
      </c>
      <c r="K202" s="605" t="s">
        <v>39</v>
      </c>
      <c r="L202" s="605" t="s">
        <v>39</v>
      </c>
      <c r="M202" s="604">
        <v>392</v>
      </c>
      <c r="N202" s="604">
        <v>37</v>
      </c>
      <c r="O202" s="604">
        <v>173</v>
      </c>
      <c r="P202" s="604">
        <v>111</v>
      </c>
      <c r="Q202" s="604">
        <v>68</v>
      </c>
      <c r="R202" s="605" t="s">
        <v>39</v>
      </c>
      <c r="S202" s="605" t="s">
        <v>39</v>
      </c>
      <c r="T202" s="605" t="s">
        <v>39</v>
      </c>
      <c r="U202" s="605" t="s">
        <v>39</v>
      </c>
      <c r="V202" s="604">
        <v>3</v>
      </c>
    </row>
    <row r="203" spans="1:22">
      <c r="A203" s="631" t="s">
        <v>78</v>
      </c>
      <c r="B203" s="608">
        <v>118</v>
      </c>
      <c r="C203" s="608">
        <v>9</v>
      </c>
      <c r="D203" s="608">
        <v>6</v>
      </c>
      <c r="E203" s="608">
        <v>1</v>
      </c>
      <c r="F203" s="609" t="s">
        <v>39</v>
      </c>
      <c r="G203" s="609" t="s">
        <v>39</v>
      </c>
      <c r="H203" s="609" t="s">
        <v>39</v>
      </c>
      <c r="I203" s="608">
        <v>2</v>
      </c>
      <c r="J203" s="609" t="s">
        <v>39</v>
      </c>
      <c r="K203" s="609" t="s">
        <v>39</v>
      </c>
      <c r="L203" s="609" t="s">
        <v>39</v>
      </c>
      <c r="M203" s="608">
        <v>109</v>
      </c>
      <c r="N203" s="608">
        <v>8</v>
      </c>
      <c r="O203" s="608">
        <v>37</v>
      </c>
      <c r="P203" s="608">
        <v>42</v>
      </c>
      <c r="Q203" s="608">
        <v>21</v>
      </c>
      <c r="R203" s="609" t="s">
        <v>39</v>
      </c>
      <c r="S203" s="609" t="s">
        <v>39</v>
      </c>
      <c r="T203" s="609" t="s">
        <v>39</v>
      </c>
      <c r="U203" s="609" t="s">
        <v>39</v>
      </c>
      <c r="V203" s="608">
        <v>1</v>
      </c>
    </row>
    <row r="204" spans="1:22">
      <c r="A204" s="594" t="s">
        <v>940</v>
      </c>
      <c r="B204" s="604">
        <v>22</v>
      </c>
      <c r="C204" s="604">
        <v>3</v>
      </c>
      <c r="D204" s="604">
        <v>1</v>
      </c>
      <c r="E204" s="604">
        <v>1</v>
      </c>
      <c r="F204" s="605" t="s">
        <v>39</v>
      </c>
      <c r="G204" s="605" t="s">
        <v>39</v>
      </c>
      <c r="H204" s="605" t="s">
        <v>39</v>
      </c>
      <c r="I204" s="604">
        <v>1</v>
      </c>
      <c r="J204" s="605" t="s">
        <v>39</v>
      </c>
      <c r="K204" s="605" t="s">
        <v>39</v>
      </c>
      <c r="L204" s="605" t="s">
        <v>39</v>
      </c>
      <c r="M204" s="604">
        <v>19</v>
      </c>
      <c r="N204" s="604">
        <v>3</v>
      </c>
      <c r="O204" s="604">
        <v>5</v>
      </c>
      <c r="P204" s="604">
        <v>6</v>
      </c>
      <c r="Q204" s="604">
        <v>4</v>
      </c>
      <c r="R204" s="605" t="s">
        <v>39</v>
      </c>
      <c r="S204" s="605" t="s">
        <v>39</v>
      </c>
      <c r="T204" s="605" t="s">
        <v>39</v>
      </c>
      <c r="U204" s="605" t="s">
        <v>39</v>
      </c>
      <c r="V204" s="604">
        <v>1</v>
      </c>
    </row>
    <row r="205" spans="1:22">
      <c r="A205" s="632" t="s">
        <v>941</v>
      </c>
      <c r="B205" s="608">
        <v>14</v>
      </c>
      <c r="C205" s="608">
        <v>1</v>
      </c>
      <c r="D205" s="608">
        <v>1</v>
      </c>
      <c r="E205" s="609" t="s">
        <v>39</v>
      </c>
      <c r="F205" s="609" t="s">
        <v>39</v>
      </c>
      <c r="G205" s="609" t="s">
        <v>39</v>
      </c>
      <c r="H205" s="609" t="s">
        <v>39</v>
      </c>
      <c r="I205" s="609" t="s">
        <v>39</v>
      </c>
      <c r="J205" s="609" t="s">
        <v>39</v>
      </c>
      <c r="K205" s="609" t="s">
        <v>39</v>
      </c>
      <c r="L205" s="609" t="s">
        <v>39</v>
      </c>
      <c r="M205" s="608">
        <v>13</v>
      </c>
      <c r="N205" s="608">
        <v>1</v>
      </c>
      <c r="O205" s="608">
        <v>7</v>
      </c>
      <c r="P205" s="608">
        <v>2</v>
      </c>
      <c r="Q205" s="608">
        <v>3</v>
      </c>
      <c r="R205" s="609" t="s">
        <v>39</v>
      </c>
      <c r="S205" s="609" t="s">
        <v>39</v>
      </c>
      <c r="T205" s="609" t="s">
        <v>39</v>
      </c>
      <c r="U205" s="609" t="s">
        <v>39</v>
      </c>
      <c r="V205" s="609" t="s">
        <v>39</v>
      </c>
    </row>
    <row r="206" spans="1:22">
      <c r="A206" s="594" t="s">
        <v>942</v>
      </c>
      <c r="B206" s="604">
        <v>11</v>
      </c>
      <c r="C206" s="604">
        <v>1</v>
      </c>
      <c r="D206" s="604">
        <v>1</v>
      </c>
      <c r="E206" s="605" t="s">
        <v>39</v>
      </c>
      <c r="F206" s="605" t="s">
        <v>39</v>
      </c>
      <c r="G206" s="605" t="s">
        <v>39</v>
      </c>
      <c r="H206" s="605" t="s">
        <v>39</v>
      </c>
      <c r="I206" s="605" t="s">
        <v>39</v>
      </c>
      <c r="J206" s="605" t="s">
        <v>39</v>
      </c>
      <c r="K206" s="605" t="s">
        <v>39</v>
      </c>
      <c r="L206" s="605" t="s">
        <v>39</v>
      </c>
      <c r="M206" s="604">
        <v>10</v>
      </c>
      <c r="N206" s="605" t="s">
        <v>39</v>
      </c>
      <c r="O206" s="604">
        <v>5</v>
      </c>
      <c r="P206" s="604">
        <v>3</v>
      </c>
      <c r="Q206" s="604">
        <v>2</v>
      </c>
      <c r="R206" s="605" t="s">
        <v>39</v>
      </c>
      <c r="S206" s="605" t="s">
        <v>39</v>
      </c>
      <c r="T206" s="605" t="s">
        <v>39</v>
      </c>
      <c r="U206" s="605" t="s">
        <v>39</v>
      </c>
      <c r="V206" s="605" t="s">
        <v>39</v>
      </c>
    </row>
    <row r="207" spans="1:22">
      <c r="A207" s="632" t="s">
        <v>943</v>
      </c>
      <c r="B207" s="608">
        <v>9</v>
      </c>
      <c r="C207" s="609" t="s">
        <v>39</v>
      </c>
      <c r="D207" s="609" t="s">
        <v>39</v>
      </c>
      <c r="E207" s="609" t="s">
        <v>39</v>
      </c>
      <c r="F207" s="609" t="s">
        <v>39</v>
      </c>
      <c r="G207" s="609" t="s">
        <v>39</v>
      </c>
      <c r="H207" s="609" t="s">
        <v>39</v>
      </c>
      <c r="I207" s="609" t="s">
        <v>39</v>
      </c>
      <c r="J207" s="609" t="s">
        <v>39</v>
      </c>
      <c r="K207" s="609" t="s">
        <v>39</v>
      </c>
      <c r="L207" s="609" t="s">
        <v>39</v>
      </c>
      <c r="M207" s="608">
        <v>9</v>
      </c>
      <c r="N207" s="608">
        <v>1</v>
      </c>
      <c r="O207" s="608">
        <v>1</v>
      </c>
      <c r="P207" s="608">
        <v>4</v>
      </c>
      <c r="Q207" s="608">
        <v>3</v>
      </c>
      <c r="R207" s="609" t="s">
        <v>39</v>
      </c>
      <c r="S207" s="609" t="s">
        <v>39</v>
      </c>
      <c r="T207" s="609" t="s">
        <v>39</v>
      </c>
      <c r="U207" s="609" t="s">
        <v>39</v>
      </c>
      <c r="V207" s="609" t="s">
        <v>39</v>
      </c>
    </row>
    <row r="208" spans="1:22">
      <c r="A208" s="594" t="s">
        <v>944</v>
      </c>
      <c r="B208" s="604">
        <v>11</v>
      </c>
      <c r="C208" s="604">
        <v>1</v>
      </c>
      <c r="D208" s="604">
        <v>1</v>
      </c>
      <c r="E208" s="605" t="s">
        <v>39</v>
      </c>
      <c r="F208" s="605" t="s">
        <v>39</v>
      </c>
      <c r="G208" s="605" t="s">
        <v>39</v>
      </c>
      <c r="H208" s="605" t="s">
        <v>39</v>
      </c>
      <c r="I208" s="605" t="s">
        <v>39</v>
      </c>
      <c r="J208" s="605" t="s">
        <v>39</v>
      </c>
      <c r="K208" s="605" t="s">
        <v>39</v>
      </c>
      <c r="L208" s="605" t="s">
        <v>39</v>
      </c>
      <c r="M208" s="604">
        <v>10</v>
      </c>
      <c r="N208" s="605" t="s">
        <v>39</v>
      </c>
      <c r="O208" s="604">
        <v>6</v>
      </c>
      <c r="P208" s="604">
        <v>1</v>
      </c>
      <c r="Q208" s="604">
        <v>3</v>
      </c>
      <c r="R208" s="605" t="s">
        <v>39</v>
      </c>
      <c r="S208" s="605" t="s">
        <v>39</v>
      </c>
      <c r="T208" s="605" t="s">
        <v>39</v>
      </c>
      <c r="U208" s="605" t="s">
        <v>39</v>
      </c>
      <c r="V208" s="605" t="s">
        <v>39</v>
      </c>
    </row>
    <row r="209" spans="1:22">
      <c r="A209" s="632" t="s">
        <v>945</v>
      </c>
      <c r="B209" s="608">
        <v>11</v>
      </c>
      <c r="C209" s="608">
        <v>2</v>
      </c>
      <c r="D209" s="608">
        <v>1</v>
      </c>
      <c r="E209" s="609" t="s">
        <v>39</v>
      </c>
      <c r="F209" s="609" t="s">
        <v>39</v>
      </c>
      <c r="G209" s="609" t="s">
        <v>39</v>
      </c>
      <c r="H209" s="609" t="s">
        <v>39</v>
      </c>
      <c r="I209" s="608">
        <v>1</v>
      </c>
      <c r="J209" s="609" t="s">
        <v>39</v>
      </c>
      <c r="K209" s="609" t="s">
        <v>39</v>
      </c>
      <c r="L209" s="609" t="s">
        <v>39</v>
      </c>
      <c r="M209" s="608">
        <v>9</v>
      </c>
      <c r="N209" s="608">
        <v>2</v>
      </c>
      <c r="O209" s="608">
        <v>2</v>
      </c>
      <c r="P209" s="608">
        <v>3</v>
      </c>
      <c r="Q209" s="608">
        <v>2</v>
      </c>
      <c r="R209" s="609" t="s">
        <v>39</v>
      </c>
      <c r="S209" s="609" t="s">
        <v>39</v>
      </c>
      <c r="T209" s="609" t="s">
        <v>39</v>
      </c>
      <c r="U209" s="609" t="s">
        <v>39</v>
      </c>
      <c r="V209" s="609" t="s">
        <v>39</v>
      </c>
    </row>
    <row r="210" spans="1:22">
      <c r="A210" s="594" t="s">
        <v>946</v>
      </c>
      <c r="B210" s="604">
        <v>7</v>
      </c>
      <c r="C210" s="605" t="s">
        <v>39</v>
      </c>
      <c r="D210" s="605" t="s">
        <v>39</v>
      </c>
      <c r="E210" s="605" t="s">
        <v>39</v>
      </c>
      <c r="F210" s="605" t="s">
        <v>39</v>
      </c>
      <c r="G210" s="605" t="s">
        <v>39</v>
      </c>
      <c r="H210" s="605" t="s">
        <v>39</v>
      </c>
      <c r="I210" s="605" t="s">
        <v>39</v>
      </c>
      <c r="J210" s="605" t="s">
        <v>39</v>
      </c>
      <c r="K210" s="605" t="s">
        <v>39</v>
      </c>
      <c r="L210" s="605" t="s">
        <v>39</v>
      </c>
      <c r="M210" s="604">
        <v>7</v>
      </c>
      <c r="N210" s="605" t="s">
        <v>39</v>
      </c>
      <c r="O210" s="604">
        <v>3</v>
      </c>
      <c r="P210" s="604">
        <v>4</v>
      </c>
      <c r="Q210" s="605" t="s">
        <v>39</v>
      </c>
      <c r="R210" s="605" t="s">
        <v>39</v>
      </c>
      <c r="S210" s="605" t="s">
        <v>39</v>
      </c>
      <c r="T210" s="605" t="s">
        <v>39</v>
      </c>
      <c r="U210" s="605" t="s">
        <v>39</v>
      </c>
      <c r="V210" s="605" t="s">
        <v>39</v>
      </c>
    </row>
    <row r="211" spans="1:22">
      <c r="A211" s="632" t="s">
        <v>947</v>
      </c>
      <c r="B211" s="608">
        <v>4</v>
      </c>
      <c r="C211" s="609" t="s">
        <v>39</v>
      </c>
      <c r="D211" s="609" t="s">
        <v>39</v>
      </c>
      <c r="E211" s="609" t="s">
        <v>39</v>
      </c>
      <c r="F211" s="609" t="s">
        <v>39</v>
      </c>
      <c r="G211" s="609" t="s">
        <v>39</v>
      </c>
      <c r="H211" s="609" t="s">
        <v>39</v>
      </c>
      <c r="I211" s="609" t="s">
        <v>39</v>
      </c>
      <c r="J211" s="609" t="s">
        <v>39</v>
      </c>
      <c r="K211" s="609" t="s">
        <v>39</v>
      </c>
      <c r="L211" s="609" t="s">
        <v>39</v>
      </c>
      <c r="M211" s="608">
        <v>4</v>
      </c>
      <c r="N211" s="609" t="s">
        <v>39</v>
      </c>
      <c r="O211" s="608">
        <v>1</v>
      </c>
      <c r="P211" s="608">
        <v>2</v>
      </c>
      <c r="Q211" s="608">
        <v>1</v>
      </c>
      <c r="R211" s="609" t="s">
        <v>39</v>
      </c>
      <c r="S211" s="609" t="s">
        <v>39</v>
      </c>
      <c r="T211" s="609" t="s">
        <v>39</v>
      </c>
      <c r="U211" s="609" t="s">
        <v>39</v>
      </c>
      <c r="V211" s="609" t="s">
        <v>39</v>
      </c>
    </row>
    <row r="212" spans="1:22">
      <c r="A212" s="594" t="s">
        <v>948</v>
      </c>
      <c r="B212" s="604">
        <v>17</v>
      </c>
      <c r="C212" s="604">
        <v>1</v>
      </c>
      <c r="D212" s="604">
        <v>1</v>
      </c>
      <c r="E212" s="605" t="s">
        <v>39</v>
      </c>
      <c r="F212" s="605" t="s">
        <v>39</v>
      </c>
      <c r="G212" s="605" t="s">
        <v>39</v>
      </c>
      <c r="H212" s="605" t="s">
        <v>39</v>
      </c>
      <c r="I212" s="605" t="s">
        <v>39</v>
      </c>
      <c r="J212" s="605" t="s">
        <v>39</v>
      </c>
      <c r="K212" s="605" t="s">
        <v>39</v>
      </c>
      <c r="L212" s="605" t="s">
        <v>39</v>
      </c>
      <c r="M212" s="604">
        <v>16</v>
      </c>
      <c r="N212" s="605" t="s">
        <v>39</v>
      </c>
      <c r="O212" s="604">
        <v>3</v>
      </c>
      <c r="P212" s="604">
        <v>12</v>
      </c>
      <c r="Q212" s="604">
        <v>1</v>
      </c>
      <c r="R212" s="605" t="s">
        <v>39</v>
      </c>
      <c r="S212" s="605" t="s">
        <v>39</v>
      </c>
      <c r="T212" s="605" t="s">
        <v>39</v>
      </c>
      <c r="U212" s="605" t="s">
        <v>39</v>
      </c>
      <c r="V212" s="605" t="s">
        <v>39</v>
      </c>
    </row>
    <row r="213" spans="1:22">
      <c r="A213" s="632" t="s">
        <v>949</v>
      </c>
      <c r="B213" s="608">
        <v>4</v>
      </c>
      <c r="C213" s="609" t="s">
        <v>39</v>
      </c>
      <c r="D213" s="609" t="s">
        <v>39</v>
      </c>
      <c r="E213" s="609" t="s">
        <v>39</v>
      </c>
      <c r="F213" s="609" t="s">
        <v>39</v>
      </c>
      <c r="G213" s="609" t="s">
        <v>39</v>
      </c>
      <c r="H213" s="609" t="s">
        <v>39</v>
      </c>
      <c r="I213" s="609" t="s">
        <v>39</v>
      </c>
      <c r="J213" s="609" t="s">
        <v>39</v>
      </c>
      <c r="K213" s="609" t="s">
        <v>39</v>
      </c>
      <c r="L213" s="609" t="s">
        <v>39</v>
      </c>
      <c r="M213" s="608">
        <v>4</v>
      </c>
      <c r="N213" s="609" t="s">
        <v>39</v>
      </c>
      <c r="O213" s="608">
        <v>2</v>
      </c>
      <c r="P213" s="608">
        <v>2</v>
      </c>
      <c r="Q213" s="609" t="s">
        <v>39</v>
      </c>
      <c r="R213" s="609" t="s">
        <v>39</v>
      </c>
      <c r="S213" s="609" t="s">
        <v>39</v>
      </c>
      <c r="T213" s="609" t="s">
        <v>39</v>
      </c>
      <c r="U213" s="609" t="s">
        <v>39</v>
      </c>
      <c r="V213" s="609" t="s">
        <v>39</v>
      </c>
    </row>
    <row r="214" spans="1:22">
      <c r="A214" s="594" t="s">
        <v>950</v>
      </c>
      <c r="B214" s="604">
        <v>3</v>
      </c>
      <c r="C214" s="605" t="s">
        <v>39</v>
      </c>
      <c r="D214" s="605" t="s">
        <v>39</v>
      </c>
      <c r="E214" s="605" t="s">
        <v>39</v>
      </c>
      <c r="F214" s="605" t="s">
        <v>39</v>
      </c>
      <c r="G214" s="605" t="s">
        <v>39</v>
      </c>
      <c r="H214" s="605" t="s">
        <v>39</v>
      </c>
      <c r="I214" s="605" t="s">
        <v>39</v>
      </c>
      <c r="J214" s="605" t="s">
        <v>39</v>
      </c>
      <c r="K214" s="605" t="s">
        <v>39</v>
      </c>
      <c r="L214" s="605" t="s">
        <v>39</v>
      </c>
      <c r="M214" s="604">
        <v>3</v>
      </c>
      <c r="N214" s="604">
        <v>1</v>
      </c>
      <c r="O214" s="605" t="s">
        <v>39</v>
      </c>
      <c r="P214" s="604">
        <v>1</v>
      </c>
      <c r="Q214" s="604">
        <v>1</v>
      </c>
      <c r="R214" s="605" t="s">
        <v>39</v>
      </c>
      <c r="S214" s="605" t="s">
        <v>39</v>
      </c>
      <c r="T214" s="605" t="s">
        <v>39</v>
      </c>
      <c r="U214" s="605" t="s">
        <v>39</v>
      </c>
      <c r="V214" s="605" t="s">
        <v>39</v>
      </c>
    </row>
    <row r="215" spans="1:22" s="629" customFormat="1">
      <c r="A215" s="632" t="s">
        <v>951</v>
      </c>
      <c r="B215" s="608">
        <v>5</v>
      </c>
      <c r="C215" s="609" t="s">
        <v>39</v>
      </c>
      <c r="D215" s="609" t="s">
        <v>39</v>
      </c>
      <c r="E215" s="609" t="s">
        <v>39</v>
      </c>
      <c r="F215" s="609" t="s">
        <v>39</v>
      </c>
      <c r="G215" s="609" t="s">
        <v>39</v>
      </c>
      <c r="H215" s="609" t="s">
        <v>39</v>
      </c>
      <c r="I215" s="609" t="s">
        <v>39</v>
      </c>
      <c r="J215" s="609" t="s">
        <v>39</v>
      </c>
      <c r="K215" s="609" t="s">
        <v>39</v>
      </c>
      <c r="L215" s="609" t="s">
        <v>39</v>
      </c>
      <c r="M215" s="608">
        <v>5</v>
      </c>
      <c r="N215" s="609" t="s">
        <v>39</v>
      </c>
      <c r="O215" s="608">
        <v>2</v>
      </c>
      <c r="P215" s="608">
        <v>2</v>
      </c>
      <c r="Q215" s="608">
        <v>1</v>
      </c>
      <c r="R215" s="609" t="s">
        <v>39</v>
      </c>
      <c r="S215" s="609" t="s">
        <v>39</v>
      </c>
      <c r="T215" s="609" t="s">
        <v>39</v>
      </c>
      <c r="U215" s="609" t="s">
        <v>39</v>
      </c>
      <c r="V215" s="609" t="s">
        <v>39</v>
      </c>
    </row>
    <row r="216" spans="1:22">
      <c r="A216" s="630" t="s">
        <v>84</v>
      </c>
      <c r="B216" s="604">
        <v>51</v>
      </c>
      <c r="C216" s="604">
        <v>6</v>
      </c>
      <c r="D216" s="604">
        <v>3</v>
      </c>
      <c r="E216" s="604">
        <v>1</v>
      </c>
      <c r="F216" s="605" t="s">
        <v>39</v>
      </c>
      <c r="G216" s="605" t="s">
        <v>39</v>
      </c>
      <c r="H216" s="604">
        <v>1</v>
      </c>
      <c r="I216" s="604">
        <v>1</v>
      </c>
      <c r="J216" s="605" t="s">
        <v>39</v>
      </c>
      <c r="K216" s="605" t="s">
        <v>39</v>
      </c>
      <c r="L216" s="605" t="s">
        <v>39</v>
      </c>
      <c r="M216" s="604">
        <v>45</v>
      </c>
      <c r="N216" s="604">
        <v>5</v>
      </c>
      <c r="O216" s="604">
        <v>24</v>
      </c>
      <c r="P216" s="604">
        <v>8</v>
      </c>
      <c r="Q216" s="604">
        <v>7</v>
      </c>
      <c r="R216" s="605" t="s">
        <v>39</v>
      </c>
      <c r="S216" s="605" t="s">
        <v>39</v>
      </c>
      <c r="T216" s="605" t="s">
        <v>39</v>
      </c>
      <c r="U216" s="605" t="s">
        <v>39</v>
      </c>
      <c r="V216" s="604">
        <v>1</v>
      </c>
    </row>
    <row r="217" spans="1:22">
      <c r="A217" s="632" t="s">
        <v>952</v>
      </c>
      <c r="B217" s="608">
        <v>26</v>
      </c>
      <c r="C217" s="608">
        <v>3</v>
      </c>
      <c r="D217" s="609" t="s">
        <v>39</v>
      </c>
      <c r="E217" s="608">
        <v>1</v>
      </c>
      <c r="F217" s="609" t="s">
        <v>39</v>
      </c>
      <c r="G217" s="609" t="s">
        <v>39</v>
      </c>
      <c r="H217" s="608">
        <v>1</v>
      </c>
      <c r="I217" s="608">
        <v>1</v>
      </c>
      <c r="J217" s="609" t="s">
        <v>39</v>
      </c>
      <c r="K217" s="609" t="s">
        <v>39</v>
      </c>
      <c r="L217" s="609" t="s">
        <v>39</v>
      </c>
      <c r="M217" s="608">
        <v>23</v>
      </c>
      <c r="N217" s="608">
        <v>3</v>
      </c>
      <c r="O217" s="608">
        <v>11</v>
      </c>
      <c r="P217" s="608">
        <v>4</v>
      </c>
      <c r="Q217" s="608">
        <v>4</v>
      </c>
      <c r="R217" s="609" t="s">
        <v>39</v>
      </c>
      <c r="S217" s="609" t="s">
        <v>39</v>
      </c>
      <c r="T217" s="609" t="s">
        <v>39</v>
      </c>
      <c r="U217" s="609" t="s">
        <v>39</v>
      </c>
      <c r="V217" s="608">
        <v>1</v>
      </c>
    </row>
    <row r="218" spans="1:22">
      <c r="A218" s="594" t="s">
        <v>953</v>
      </c>
      <c r="B218" s="604">
        <v>9</v>
      </c>
      <c r="C218" s="604">
        <v>1</v>
      </c>
      <c r="D218" s="604">
        <v>1</v>
      </c>
      <c r="E218" s="605" t="s">
        <v>39</v>
      </c>
      <c r="F218" s="605" t="s">
        <v>39</v>
      </c>
      <c r="G218" s="605" t="s">
        <v>39</v>
      </c>
      <c r="H218" s="605" t="s">
        <v>39</v>
      </c>
      <c r="I218" s="605" t="s">
        <v>39</v>
      </c>
      <c r="J218" s="605" t="s">
        <v>39</v>
      </c>
      <c r="K218" s="605" t="s">
        <v>39</v>
      </c>
      <c r="L218" s="605" t="s">
        <v>39</v>
      </c>
      <c r="M218" s="604">
        <v>8</v>
      </c>
      <c r="N218" s="604">
        <v>1</v>
      </c>
      <c r="O218" s="604">
        <v>4</v>
      </c>
      <c r="P218" s="604">
        <v>1</v>
      </c>
      <c r="Q218" s="604">
        <v>2</v>
      </c>
      <c r="R218" s="605" t="s">
        <v>39</v>
      </c>
      <c r="S218" s="605" t="s">
        <v>39</v>
      </c>
      <c r="T218" s="605" t="s">
        <v>39</v>
      </c>
      <c r="U218" s="605" t="s">
        <v>39</v>
      </c>
      <c r="V218" s="605" t="s">
        <v>39</v>
      </c>
    </row>
    <row r="219" spans="1:22">
      <c r="A219" s="632" t="s">
        <v>954</v>
      </c>
      <c r="B219" s="608">
        <v>9</v>
      </c>
      <c r="C219" s="608">
        <v>1</v>
      </c>
      <c r="D219" s="608">
        <v>1</v>
      </c>
      <c r="E219" s="609" t="s">
        <v>39</v>
      </c>
      <c r="F219" s="609" t="s">
        <v>39</v>
      </c>
      <c r="G219" s="609" t="s">
        <v>39</v>
      </c>
      <c r="H219" s="609" t="s">
        <v>39</v>
      </c>
      <c r="I219" s="609" t="s">
        <v>39</v>
      </c>
      <c r="J219" s="609" t="s">
        <v>39</v>
      </c>
      <c r="K219" s="609" t="s">
        <v>39</v>
      </c>
      <c r="L219" s="609" t="s">
        <v>39</v>
      </c>
      <c r="M219" s="608">
        <v>8</v>
      </c>
      <c r="N219" s="609" t="s">
        <v>39</v>
      </c>
      <c r="O219" s="608">
        <v>4</v>
      </c>
      <c r="P219" s="608">
        <v>3</v>
      </c>
      <c r="Q219" s="608">
        <v>1</v>
      </c>
      <c r="R219" s="609" t="s">
        <v>39</v>
      </c>
      <c r="S219" s="609" t="s">
        <v>39</v>
      </c>
      <c r="T219" s="609" t="s">
        <v>39</v>
      </c>
      <c r="U219" s="609" t="s">
        <v>39</v>
      </c>
      <c r="V219" s="609" t="s">
        <v>39</v>
      </c>
    </row>
    <row r="220" spans="1:22">
      <c r="A220" s="594" t="s">
        <v>955</v>
      </c>
      <c r="B220" s="604">
        <v>6</v>
      </c>
      <c r="C220" s="604">
        <v>1</v>
      </c>
      <c r="D220" s="604">
        <v>1</v>
      </c>
      <c r="E220" s="605" t="s">
        <v>39</v>
      </c>
      <c r="F220" s="605" t="s">
        <v>39</v>
      </c>
      <c r="G220" s="605" t="s">
        <v>39</v>
      </c>
      <c r="H220" s="605" t="s">
        <v>39</v>
      </c>
      <c r="I220" s="605" t="s">
        <v>39</v>
      </c>
      <c r="J220" s="605" t="s">
        <v>39</v>
      </c>
      <c r="K220" s="605" t="s">
        <v>39</v>
      </c>
      <c r="L220" s="605" t="s">
        <v>39</v>
      </c>
      <c r="M220" s="604">
        <v>5</v>
      </c>
      <c r="N220" s="604">
        <v>1</v>
      </c>
      <c r="O220" s="604">
        <v>4</v>
      </c>
      <c r="P220" s="605" t="s">
        <v>39</v>
      </c>
      <c r="Q220" s="605" t="s">
        <v>39</v>
      </c>
      <c r="R220" s="605" t="s">
        <v>39</v>
      </c>
      <c r="S220" s="605" t="s">
        <v>39</v>
      </c>
      <c r="T220" s="605" t="s">
        <v>39</v>
      </c>
      <c r="U220" s="605" t="s">
        <v>39</v>
      </c>
      <c r="V220" s="605" t="s">
        <v>39</v>
      </c>
    </row>
    <row r="221" spans="1:22" s="629" customFormat="1">
      <c r="A221" s="632" t="s">
        <v>956</v>
      </c>
      <c r="B221" s="608">
        <v>1</v>
      </c>
      <c r="C221" s="609" t="s">
        <v>39</v>
      </c>
      <c r="D221" s="609" t="s">
        <v>39</v>
      </c>
      <c r="E221" s="609" t="s">
        <v>39</v>
      </c>
      <c r="F221" s="609" t="s">
        <v>39</v>
      </c>
      <c r="G221" s="609" t="s">
        <v>39</v>
      </c>
      <c r="H221" s="609" t="s">
        <v>39</v>
      </c>
      <c r="I221" s="609" t="s">
        <v>39</v>
      </c>
      <c r="J221" s="609" t="s">
        <v>39</v>
      </c>
      <c r="K221" s="609" t="s">
        <v>39</v>
      </c>
      <c r="L221" s="609" t="s">
        <v>39</v>
      </c>
      <c r="M221" s="608">
        <v>1</v>
      </c>
      <c r="N221" s="609" t="s">
        <v>39</v>
      </c>
      <c r="O221" s="608">
        <v>1</v>
      </c>
      <c r="P221" s="609" t="s">
        <v>39</v>
      </c>
      <c r="Q221" s="609" t="s">
        <v>39</v>
      </c>
      <c r="R221" s="609" t="s">
        <v>39</v>
      </c>
      <c r="S221" s="609" t="s">
        <v>39</v>
      </c>
      <c r="T221" s="609" t="s">
        <v>39</v>
      </c>
      <c r="U221" s="609" t="s">
        <v>39</v>
      </c>
      <c r="V221" s="609" t="s">
        <v>39</v>
      </c>
    </row>
    <row r="222" spans="1:22">
      <c r="A222" s="630" t="s">
        <v>77</v>
      </c>
      <c r="B222" s="604">
        <v>60</v>
      </c>
      <c r="C222" s="604">
        <v>4</v>
      </c>
      <c r="D222" s="604">
        <v>1</v>
      </c>
      <c r="E222" s="604">
        <v>2</v>
      </c>
      <c r="F222" s="605" t="s">
        <v>39</v>
      </c>
      <c r="G222" s="605" t="s">
        <v>39</v>
      </c>
      <c r="H222" s="605" t="s">
        <v>39</v>
      </c>
      <c r="I222" s="604">
        <v>1</v>
      </c>
      <c r="J222" s="605" t="s">
        <v>39</v>
      </c>
      <c r="K222" s="605" t="s">
        <v>39</v>
      </c>
      <c r="L222" s="605" t="s">
        <v>39</v>
      </c>
      <c r="M222" s="604">
        <v>56</v>
      </c>
      <c r="N222" s="604">
        <v>1</v>
      </c>
      <c r="O222" s="604">
        <v>34</v>
      </c>
      <c r="P222" s="604">
        <v>9</v>
      </c>
      <c r="Q222" s="604">
        <v>12</v>
      </c>
      <c r="R222" s="605" t="s">
        <v>39</v>
      </c>
      <c r="S222" s="605" t="s">
        <v>39</v>
      </c>
      <c r="T222" s="605" t="s">
        <v>39</v>
      </c>
      <c r="U222" s="605" t="s">
        <v>39</v>
      </c>
      <c r="V222" s="605" t="s">
        <v>39</v>
      </c>
    </row>
    <row r="223" spans="1:22">
      <c r="A223" s="632" t="s">
        <v>34</v>
      </c>
      <c r="B223" s="608">
        <v>44</v>
      </c>
      <c r="C223" s="608">
        <v>4</v>
      </c>
      <c r="D223" s="608">
        <v>1</v>
      </c>
      <c r="E223" s="608">
        <v>2</v>
      </c>
      <c r="F223" s="609" t="s">
        <v>39</v>
      </c>
      <c r="G223" s="609" t="s">
        <v>39</v>
      </c>
      <c r="H223" s="609" t="s">
        <v>39</v>
      </c>
      <c r="I223" s="608">
        <v>1</v>
      </c>
      <c r="J223" s="609" t="s">
        <v>39</v>
      </c>
      <c r="K223" s="609" t="s">
        <v>39</v>
      </c>
      <c r="L223" s="609" t="s">
        <v>39</v>
      </c>
      <c r="M223" s="608">
        <v>40</v>
      </c>
      <c r="N223" s="608">
        <v>1</v>
      </c>
      <c r="O223" s="608">
        <v>24</v>
      </c>
      <c r="P223" s="608">
        <v>5</v>
      </c>
      <c r="Q223" s="608">
        <v>10</v>
      </c>
      <c r="R223" s="609" t="s">
        <v>39</v>
      </c>
      <c r="S223" s="609" t="s">
        <v>39</v>
      </c>
      <c r="T223" s="609" t="s">
        <v>39</v>
      </c>
      <c r="U223" s="609" t="s">
        <v>39</v>
      </c>
      <c r="V223" s="609" t="s">
        <v>39</v>
      </c>
    </row>
    <row r="224" spans="1:22">
      <c r="A224" s="594" t="s">
        <v>957</v>
      </c>
      <c r="B224" s="604">
        <v>7</v>
      </c>
      <c r="C224" s="605" t="s">
        <v>39</v>
      </c>
      <c r="D224" s="605" t="s">
        <v>39</v>
      </c>
      <c r="E224" s="605" t="s">
        <v>39</v>
      </c>
      <c r="F224" s="605" t="s">
        <v>39</v>
      </c>
      <c r="G224" s="605" t="s">
        <v>39</v>
      </c>
      <c r="H224" s="605" t="s">
        <v>39</v>
      </c>
      <c r="I224" s="605" t="s">
        <v>39</v>
      </c>
      <c r="J224" s="605" t="s">
        <v>39</v>
      </c>
      <c r="K224" s="605" t="s">
        <v>39</v>
      </c>
      <c r="L224" s="605" t="s">
        <v>39</v>
      </c>
      <c r="M224" s="604">
        <v>7</v>
      </c>
      <c r="N224" s="605" t="s">
        <v>39</v>
      </c>
      <c r="O224" s="604">
        <v>4</v>
      </c>
      <c r="P224" s="604">
        <v>2</v>
      </c>
      <c r="Q224" s="604">
        <v>1</v>
      </c>
      <c r="R224" s="605" t="s">
        <v>39</v>
      </c>
      <c r="S224" s="605" t="s">
        <v>39</v>
      </c>
      <c r="T224" s="605" t="s">
        <v>39</v>
      </c>
      <c r="U224" s="605" t="s">
        <v>39</v>
      </c>
      <c r="V224" s="605" t="s">
        <v>39</v>
      </c>
    </row>
    <row r="225" spans="1:22">
      <c r="A225" s="632" t="s">
        <v>958</v>
      </c>
      <c r="B225" s="608">
        <v>4</v>
      </c>
      <c r="C225" s="609" t="s">
        <v>39</v>
      </c>
      <c r="D225" s="609" t="s">
        <v>39</v>
      </c>
      <c r="E225" s="609" t="s">
        <v>39</v>
      </c>
      <c r="F225" s="609" t="s">
        <v>39</v>
      </c>
      <c r="G225" s="609" t="s">
        <v>39</v>
      </c>
      <c r="H225" s="609" t="s">
        <v>39</v>
      </c>
      <c r="I225" s="609" t="s">
        <v>39</v>
      </c>
      <c r="J225" s="609" t="s">
        <v>39</v>
      </c>
      <c r="K225" s="609" t="s">
        <v>39</v>
      </c>
      <c r="L225" s="609" t="s">
        <v>39</v>
      </c>
      <c r="M225" s="608">
        <v>4</v>
      </c>
      <c r="N225" s="609" t="s">
        <v>39</v>
      </c>
      <c r="O225" s="608">
        <v>2</v>
      </c>
      <c r="P225" s="608">
        <v>1</v>
      </c>
      <c r="Q225" s="608">
        <v>1</v>
      </c>
      <c r="R225" s="609" t="s">
        <v>39</v>
      </c>
      <c r="S225" s="609" t="s">
        <v>39</v>
      </c>
      <c r="T225" s="609" t="s">
        <v>39</v>
      </c>
      <c r="U225" s="609" t="s">
        <v>39</v>
      </c>
      <c r="V225" s="609" t="s">
        <v>39</v>
      </c>
    </row>
    <row r="226" spans="1:22" s="629" customFormat="1">
      <c r="A226" s="594" t="s">
        <v>959</v>
      </c>
      <c r="B226" s="604">
        <v>5</v>
      </c>
      <c r="C226" s="605" t="s">
        <v>39</v>
      </c>
      <c r="D226" s="605" t="s">
        <v>39</v>
      </c>
      <c r="E226" s="605" t="s">
        <v>39</v>
      </c>
      <c r="F226" s="605" t="s">
        <v>39</v>
      </c>
      <c r="G226" s="605" t="s">
        <v>39</v>
      </c>
      <c r="H226" s="605" t="s">
        <v>39</v>
      </c>
      <c r="I226" s="605" t="s">
        <v>39</v>
      </c>
      <c r="J226" s="605" t="s">
        <v>39</v>
      </c>
      <c r="K226" s="605" t="s">
        <v>39</v>
      </c>
      <c r="L226" s="605" t="s">
        <v>39</v>
      </c>
      <c r="M226" s="604">
        <v>5</v>
      </c>
      <c r="N226" s="605" t="s">
        <v>39</v>
      </c>
      <c r="O226" s="604">
        <v>4</v>
      </c>
      <c r="P226" s="604">
        <v>1</v>
      </c>
      <c r="Q226" s="605" t="s">
        <v>39</v>
      </c>
      <c r="R226" s="605" t="s">
        <v>39</v>
      </c>
      <c r="S226" s="605" t="s">
        <v>39</v>
      </c>
      <c r="T226" s="605" t="s">
        <v>39</v>
      </c>
      <c r="U226" s="605" t="s">
        <v>39</v>
      </c>
      <c r="V226" s="605" t="s">
        <v>39</v>
      </c>
    </row>
    <row r="227" spans="1:22">
      <c r="A227" s="631" t="s">
        <v>83</v>
      </c>
      <c r="B227" s="608">
        <v>68</v>
      </c>
      <c r="C227" s="608">
        <v>4</v>
      </c>
      <c r="D227" s="608">
        <v>3</v>
      </c>
      <c r="E227" s="608">
        <v>1</v>
      </c>
      <c r="F227" s="609" t="s">
        <v>39</v>
      </c>
      <c r="G227" s="609" t="s">
        <v>39</v>
      </c>
      <c r="H227" s="609" t="s">
        <v>39</v>
      </c>
      <c r="I227" s="609" t="s">
        <v>39</v>
      </c>
      <c r="J227" s="609" t="s">
        <v>39</v>
      </c>
      <c r="K227" s="609" t="s">
        <v>39</v>
      </c>
      <c r="L227" s="609" t="s">
        <v>39</v>
      </c>
      <c r="M227" s="608">
        <v>64</v>
      </c>
      <c r="N227" s="608">
        <v>1</v>
      </c>
      <c r="O227" s="608">
        <v>17</v>
      </c>
      <c r="P227" s="608">
        <v>33</v>
      </c>
      <c r="Q227" s="608">
        <v>12</v>
      </c>
      <c r="R227" s="609" t="s">
        <v>39</v>
      </c>
      <c r="S227" s="609" t="s">
        <v>39</v>
      </c>
      <c r="T227" s="609" t="s">
        <v>39</v>
      </c>
      <c r="U227" s="609" t="s">
        <v>39</v>
      </c>
      <c r="V227" s="608">
        <v>1</v>
      </c>
    </row>
    <row r="228" spans="1:22">
      <c r="A228" s="594" t="s">
        <v>960</v>
      </c>
      <c r="B228" s="604">
        <v>17</v>
      </c>
      <c r="C228" s="604">
        <v>2</v>
      </c>
      <c r="D228" s="604">
        <v>1</v>
      </c>
      <c r="E228" s="604">
        <v>1</v>
      </c>
      <c r="F228" s="605" t="s">
        <v>39</v>
      </c>
      <c r="G228" s="605" t="s">
        <v>39</v>
      </c>
      <c r="H228" s="605" t="s">
        <v>39</v>
      </c>
      <c r="I228" s="605" t="s">
        <v>39</v>
      </c>
      <c r="J228" s="605" t="s">
        <v>39</v>
      </c>
      <c r="K228" s="605" t="s">
        <v>39</v>
      </c>
      <c r="L228" s="605" t="s">
        <v>39</v>
      </c>
      <c r="M228" s="604">
        <v>15</v>
      </c>
      <c r="N228" s="605" t="s">
        <v>39</v>
      </c>
      <c r="O228" s="604">
        <v>6</v>
      </c>
      <c r="P228" s="604">
        <v>5</v>
      </c>
      <c r="Q228" s="604">
        <v>3</v>
      </c>
      <c r="R228" s="605" t="s">
        <v>39</v>
      </c>
      <c r="S228" s="605" t="s">
        <v>39</v>
      </c>
      <c r="T228" s="605" t="s">
        <v>39</v>
      </c>
      <c r="U228" s="605" t="s">
        <v>39</v>
      </c>
      <c r="V228" s="604">
        <v>1</v>
      </c>
    </row>
    <row r="229" spans="1:22">
      <c r="A229" s="632" t="s">
        <v>961</v>
      </c>
      <c r="B229" s="608">
        <v>11</v>
      </c>
      <c r="C229" s="608">
        <v>1</v>
      </c>
      <c r="D229" s="608">
        <v>1</v>
      </c>
      <c r="E229" s="609" t="s">
        <v>39</v>
      </c>
      <c r="F229" s="609" t="s">
        <v>39</v>
      </c>
      <c r="G229" s="609" t="s">
        <v>39</v>
      </c>
      <c r="H229" s="609" t="s">
        <v>39</v>
      </c>
      <c r="I229" s="609" t="s">
        <v>39</v>
      </c>
      <c r="J229" s="609" t="s">
        <v>39</v>
      </c>
      <c r="K229" s="609" t="s">
        <v>39</v>
      </c>
      <c r="L229" s="609" t="s">
        <v>39</v>
      </c>
      <c r="M229" s="608">
        <v>10</v>
      </c>
      <c r="N229" s="609" t="s">
        <v>39</v>
      </c>
      <c r="O229" s="608">
        <v>1</v>
      </c>
      <c r="P229" s="608">
        <v>6</v>
      </c>
      <c r="Q229" s="608">
        <v>3</v>
      </c>
      <c r="R229" s="609" t="s">
        <v>39</v>
      </c>
      <c r="S229" s="609" t="s">
        <v>39</v>
      </c>
      <c r="T229" s="609" t="s">
        <v>39</v>
      </c>
      <c r="U229" s="609" t="s">
        <v>39</v>
      </c>
      <c r="V229" s="609" t="s">
        <v>39</v>
      </c>
    </row>
    <row r="230" spans="1:22">
      <c r="A230" s="594" t="s">
        <v>962</v>
      </c>
      <c r="B230" s="604">
        <v>7</v>
      </c>
      <c r="C230" s="605" t="s">
        <v>39</v>
      </c>
      <c r="D230" s="605" t="s">
        <v>39</v>
      </c>
      <c r="E230" s="605" t="s">
        <v>39</v>
      </c>
      <c r="F230" s="605" t="s">
        <v>39</v>
      </c>
      <c r="G230" s="605" t="s">
        <v>39</v>
      </c>
      <c r="H230" s="605" t="s">
        <v>39</v>
      </c>
      <c r="I230" s="605" t="s">
        <v>39</v>
      </c>
      <c r="J230" s="605" t="s">
        <v>39</v>
      </c>
      <c r="K230" s="605" t="s">
        <v>39</v>
      </c>
      <c r="L230" s="605" t="s">
        <v>39</v>
      </c>
      <c r="M230" s="604">
        <v>7</v>
      </c>
      <c r="N230" s="605" t="s">
        <v>39</v>
      </c>
      <c r="O230" s="604">
        <v>1</v>
      </c>
      <c r="P230" s="604">
        <v>5</v>
      </c>
      <c r="Q230" s="604">
        <v>1</v>
      </c>
      <c r="R230" s="605" t="s">
        <v>39</v>
      </c>
      <c r="S230" s="605" t="s">
        <v>39</v>
      </c>
      <c r="T230" s="605" t="s">
        <v>39</v>
      </c>
      <c r="U230" s="605" t="s">
        <v>39</v>
      </c>
      <c r="V230" s="605" t="s">
        <v>39</v>
      </c>
    </row>
    <row r="231" spans="1:22">
      <c r="A231" s="632" t="s">
        <v>963</v>
      </c>
      <c r="B231" s="608">
        <v>6</v>
      </c>
      <c r="C231" s="609" t="s">
        <v>39</v>
      </c>
      <c r="D231" s="609" t="s">
        <v>39</v>
      </c>
      <c r="E231" s="609" t="s">
        <v>39</v>
      </c>
      <c r="F231" s="609" t="s">
        <v>39</v>
      </c>
      <c r="G231" s="609" t="s">
        <v>39</v>
      </c>
      <c r="H231" s="609" t="s">
        <v>39</v>
      </c>
      <c r="I231" s="609" t="s">
        <v>39</v>
      </c>
      <c r="J231" s="609" t="s">
        <v>39</v>
      </c>
      <c r="K231" s="609" t="s">
        <v>39</v>
      </c>
      <c r="L231" s="609" t="s">
        <v>39</v>
      </c>
      <c r="M231" s="608">
        <v>6</v>
      </c>
      <c r="N231" s="609" t="s">
        <v>39</v>
      </c>
      <c r="O231" s="608">
        <v>1</v>
      </c>
      <c r="P231" s="608">
        <v>5</v>
      </c>
      <c r="Q231" s="609" t="s">
        <v>39</v>
      </c>
      <c r="R231" s="609" t="s">
        <v>39</v>
      </c>
      <c r="S231" s="609" t="s">
        <v>39</v>
      </c>
      <c r="T231" s="609" t="s">
        <v>39</v>
      </c>
      <c r="U231" s="609" t="s">
        <v>39</v>
      </c>
      <c r="V231" s="609" t="s">
        <v>39</v>
      </c>
    </row>
    <row r="232" spans="1:22">
      <c r="A232" s="594" t="s">
        <v>964</v>
      </c>
      <c r="B232" s="604">
        <v>8</v>
      </c>
      <c r="C232" s="604">
        <v>1</v>
      </c>
      <c r="D232" s="604">
        <v>1</v>
      </c>
      <c r="E232" s="605" t="s">
        <v>39</v>
      </c>
      <c r="F232" s="605" t="s">
        <v>39</v>
      </c>
      <c r="G232" s="605" t="s">
        <v>39</v>
      </c>
      <c r="H232" s="605" t="s">
        <v>39</v>
      </c>
      <c r="I232" s="605" t="s">
        <v>39</v>
      </c>
      <c r="J232" s="605" t="s">
        <v>39</v>
      </c>
      <c r="K232" s="605" t="s">
        <v>39</v>
      </c>
      <c r="L232" s="605" t="s">
        <v>39</v>
      </c>
      <c r="M232" s="604">
        <v>7</v>
      </c>
      <c r="N232" s="605" t="s">
        <v>39</v>
      </c>
      <c r="O232" s="604">
        <v>3</v>
      </c>
      <c r="P232" s="604">
        <v>3</v>
      </c>
      <c r="Q232" s="604">
        <v>1</v>
      </c>
      <c r="R232" s="605" t="s">
        <v>39</v>
      </c>
      <c r="S232" s="605" t="s">
        <v>39</v>
      </c>
      <c r="T232" s="605" t="s">
        <v>39</v>
      </c>
      <c r="U232" s="605" t="s">
        <v>39</v>
      </c>
      <c r="V232" s="605" t="s">
        <v>39</v>
      </c>
    </row>
    <row r="233" spans="1:22">
      <c r="A233" s="632" t="s">
        <v>965</v>
      </c>
      <c r="B233" s="608">
        <v>7</v>
      </c>
      <c r="C233" s="609" t="s">
        <v>39</v>
      </c>
      <c r="D233" s="609" t="s">
        <v>39</v>
      </c>
      <c r="E233" s="609" t="s">
        <v>39</v>
      </c>
      <c r="F233" s="609" t="s">
        <v>39</v>
      </c>
      <c r="G233" s="609" t="s">
        <v>39</v>
      </c>
      <c r="H233" s="609" t="s">
        <v>39</v>
      </c>
      <c r="I233" s="609" t="s">
        <v>39</v>
      </c>
      <c r="J233" s="609" t="s">
        <v>39</v>
      </c>
      <c r="K233" s="609" t="s">
        <v>39</v>
      </c>
      <c r="L233" s="609" t="s">
        <v>39</v>
      </c>
      <c r="M233" s="608">
        <v>7</v>
      </c>
      <c r="N233" s="609" t="s">
        <v>39</v>
      </c>
      <c r="O233" s="608">
        <v>2</v>
      </c>
      <c r="P233" s="608">
        <v>3</v>
      </c>
      <c r="Q233" s="608">
        <v>2</v>
      </c>
      <c r="R233" s="609" t="s">
        <v>39</v>
      </c>
      <c r="S233" s="609" t="s">
        <v>39</v>
      </c>
      <c r="T233" s="609" t="s">
        <v>39</v>
      </c>
      <c r="U233" s="609" t="s">
        <v>39</v>
      </c>
      <c r="V233" s="609" t="s">
        <v>39</v>
      </c>
    </row>
    <row r="234" spans="1:22">
      <c r="A234" s="594" t="s">
        <v>966</v>
      </c>
      <c r="B234" s="604">
        <v>2</v>
      </c>
      <c r="C234" s="605" t="s">
        <v>39</v>
      </c>
      <c r="D234" s="605" t="s">
        <v>39</v>
      </c>
      <c r="E234" s="605" t="s">
        <v>39</v>
      </c>
      <c r="F234" s="605" t="s">
        <v>39</v>
      </c>
      <c r="G234" s="605" t="s">
        <v>39</v>
      </c>
      <c r="H234" s="605" t="s">
        <v>39</v>
      </c>
      <c r="I234" s="605" t="s">
        <v>39</v>
      </c>
      <c r="J234" s="605" t="s">
        <v>39</v>
      </c>
      <c r="K234" s="605" t="s">
        <v>39</v>
      </c>
      <c r="L234" s="605" t="s">
        <v>39</v>
      </c>
      <c r="M234" s="604">
        <v>2</v>
      </c>
      <c r="N234" s="605" t="s">
        <v>39</v>
      </c>
      <c r="O234" s="604">
        <v>1</v>
      </c>
      <c r="P234" s="605" t="s">
        <v>39</v>
      </c>
      <c r="Q234" s="604">
        <v>1</v>
      </c>
      <c r="R234" s="605" t="s">
        <v>39</v>
      </c>
      <c r="S234" s="605" t="s">
        <v>39</v>
      </c>
      <c r="T234" s="605" t="s">
        <v>39</v>
      </c>
      <c r="U234" s="605" t="s">
        <v>39</v>
      </c>
      <c r="V234" s="605" t="s">
        <v>39</v>
      </c>
    </row>
    <row r="235" spans="1:22">
      <c r="A235" s="632" t="s">
        <v>967</v>
      </c>
      <c r="B235" s="608">
        <v>6</v>
      </c>
      <c r="C235" s="609" t="s">
        <v>39</v>
      </c>
      <c r="D235" s="609" t="s">
        <v>39</v>
      </c>
      <c r="E235" s="609" t="s">
        <v>39</v>
      </c>
      <c r="F235" s="609" t="s">
        <v>39</v>
      </c>
      <c r="G235" s="609" t="s">
        <v>39</v>
      </c>
      <c r="H235" s="609" t="s">
        <v>39</v>
      </c>
      <c r="I235" s="609" t="s">
        <v>39</v>
      </c>
      <c r="J235" s="609" t="s">
        <v>39</v>
      </c>
      <c r="K235" s="609" t="s">
        <v>39</v>
      </c>
      <c r="L235" s="609" t="s">
        <v>39</v>
      </c>
      <c r="M235" s="608">
        <v>6</v>
      </c>
      <c r="N235" s="608">
        <v>1</v>
      </c>
      <c r="O235" s="608">
        <v>1</v>
      </c>
      <c r="P235" s="608">
        <v>3</v>
      </c>
      <c r="Q235" s="608">
        <v>1</v>
      </c>
      <c r="R235" s="609" t="s">
        <v>39</v>
      </c>
      <c r="S235" s="609" t="s">
        <v>39</v>
      </c>
      <c r="T235" s="609" t="s">
        <v>39</v>
      </c>
      <c r="U235" s="609" t="s">
        <v>39</v>
      </c>
      <c r="V235" s="609" t="s">
        <v>39</v>
      </c>
    </row>
    <row r="236" spans="1:22" s="629" customFormat="1">
      <c r="A236" s="594" t="s">
        <v>968</v>
      </c>
      <c r="B236" s="604">
        <v>4</v>
      </c>
      <c r="C236" s="605" t="s">
        <v>39</v>
      </c>
      <c r="D236" s="605" t="s">
        <v>39</v>
      </c>
      <c r="E236" s="605" t="s">
        <v>39</v>
      </c>
      <c r="F236" s="605" t="s">
        <v>39</v>
      </c>
      <c r="G236" s="605" t="s">
        <v>39</v>
      </c>
      <c r="H236" s="605" t="s">
        <v>39</v>
      </c>
      <c r="I236" s="605" t="s">
        <v>39</v>
      </c>
      <c r="J236" s="605" t="s">
        <v>39</v>
      </c>
      <c r="K236" s="605" t="s">
        <v>39</v>
      </c>
      <c r="L236" s="605" t="s">
        <v>39</v>
      </c>
      <c r="M236" s="604">
        <v>4</v>
      </c>
      <c r="N236" s="605" t="s">
        <v>39</v>
      </c>
      <c r="O236" s="604">
        <v>1</v>
      </c>
      <c r="P236" s="604">
        <v>3</v>
      </c>
      <c r="Q236" s="605" t="s">
        <v>39</v>
      </c>
      <c r="R236" s="605" t="s">
        <v>39</v>
      </c>
      <c r="S236" s="605" t="s">
        <v>39</v>
      </c>
      <c r="T236" s="605" t="s">
        <v>39</v>
      </c>
      <c r="U236" s="605" t="s">
        <v>39</v>
      </c>
      <c r="V236" s="605" t="s">
        <v>39</v>
      </c>
    </row>
    <row r="237" spans="1:22">
      <c r="A237" s="631" t="s">
        <v>76</v>
      </c>
      <c r="B237" s="608">
        <v>71</v>
      </c>
      <c r="C237" s="608">
        <v>8</v>
      </c>
      <c r="D237" s="608">
        <v>1</v>
      </c>
      <c r="E237" s="608">
        <v>1</v>
      </c>
      <c r="F237" s="609" t="s">
        <v>39</v>
      </c>
      <c r="G237" s="609" t="s">
        <v>39</v>
      </c>
      <c r="H237" s="609" t="s">
        <v>39</v>
      </c>
      <c r="I237" s="608">
        <v>6</v>
      </c>
      <c r="J237" s="609" t="s">
        <v>39</v>
      </c>
      <c r="K237" s="609" t="s">
        <v>39</v>
      </c>
      <c r="L237" s="609" t="s">
        <v>39</v>
      </c>
      <c r="M237" s="608">
        <v>63</v>
      </c>
      <c r="N237" s="608">
        <v>15</v>
      </c>
      <c r="O237" s="608">
        <v>27</v>
      </c>
      <c r="P237" s="608">
        <v>11</v>
      </c>
      <c r="Q237" s="608">
        <v>10</v>
      </c>
      <c r="R237" s="609" t="s">
        <v>39</v>
      </c>
      <c r="S237" s="609" t="s">
        <v>39</v>
      </c>
      <c r="T237" s="609" t="s">
        <v>39</v>
      </c>
      <c r="U237" s="609" t="s">
        <v>39</v>
      </c>
      <c r="V237" s="609" t="s">
        <v>39</v>
      </c>
    </row>
    <row r="238" spans="1:22">
      <c r="A238" s="594" t="s">
        <v>969</v>
      </c>
      <c r="B238" s="604">
        <v>30</v>
      </c>
      <c r="C238" s="604">
        <v>7</v>
      </c>
      <c r="D238" s="605" t="s">
        <v>39</v>
      </c>
      <c r="E238" s="604">
        <v>1</v>
      </c>
      <c r="F238" s="605" t="s">
        <v>39</v>
      </c>
      <c r="G238" s="605" t="s">
        <v>39</v>
      </c>
      <c r="H238" s="605" t="s">
        <v>39</v>
      </c>
      <c r="I238" s="604">
        <v>6</v>
      </c>
      <c r="J238" s="605" t="s">
        <v>39</v>
      </c>
      <c r="K238" s="605" t="s">
        <v>39</v>
      </c>
      <c r="L238" s="605" t="s">
        <v>39</v>
      </c>
      <c r="M238" s="604">
        <v>23</v>
      </c>
      <c r="N238" s="604">
        <v>9</v>
      </c>
      <c r="O238" s="604">
        <v>9</v>
      </c>
      <c r="P238" s="604">
        <v>2</v>
      </c>
      <c r="Q238" s="604">
        <v>3</v>
      </c>
      <c r="R238" s="605" t="s">
        <v>39</v>
      </c>
      <c r="S238" s="605" t="s">
        <v>39</v>
      </c>
      <c r="T238" s="605" t="s">
        <v>39</v>
      </c>
      <c r="U238" s="605" t="s">
        <v>39</v>
      </c>
      <c r="V238" s="605" t="s">
        <v>39</v>
      </c>
    </row>
    <row r="239" spans="1:22">
      <c r="A239" s="632" t="s">
        <v>970</v>
      </c>
      <c r="B239" s="608">
        <v>4</v>
      </c>
      <c r="C239" s="609" t="s">
        <v>39</v>
      </c>
      <c r="D239" s="609" t="s">
        <v>39</v>
      </c>
      <c r="E239" s="609" t="s">
        <v>39</v>
      </c>
      <c r="F239" s="609" t="s">
        <v>39</v>
      </c>
      <c r="G239" s="609" t="s">
        <v>39</v>
      </c>
      <c r="H239" s="609" t="s">
        <v>39</v>
      </c>
      <c r="I239" s="609" t="s">
        <v>39</v>
      </c>
      <c r="J239" s="609" t="s">
        <v>39</v>
      </c>
      <c r="K239" s="609" t="s">
        <v>39</v>
      </c>
      <c r="L239" s="609" t="s">
        <v>39</v>
      </c>
      <c r="M239" s="608">
        <v>4</v>
      </c>
      <c r="N239" s="609" t="s">
        <v>39</v>
      </c>
      <c r="O239" s="608">
        <v>3</v>
      </c>
      <c r="P239" s="609" t="s">
        <v>39</v>
      </c>
      <c r="Q239" s="608">
        <v>1</v>
      </c>
      <c r="R239" s="609" t="s">
        <v>39</v>
      </c>
      <c r="S239" s="609" t="s">
        <v>39</v>
      </c>
      <c r="T239" s="609" t="s">
        <v>39</v>
      </c>
      <c r="U239" s="609" t="s">
        <v>39</v>
      </c>
      <c r="V239" s="609" t="s">
        <v>39</v>
      </c>
    </row>
    <row r="240" spans="1:22">
      <c r="A240" s="594" t="s">
        <v>971</v>
      </c>
      <c r="B240" s="604">
        <v>5</v>
      </c>
      <c r="C240" s="605" t="s">
        <v>39</v>
      </c>
      <c r="D240" s="605" t="s">
        <v>39</v>
      </c>
      <c r="E240" s="605" t="s">
        <v>39</v>
      </c>
      <c r="F240" s="605" t="s">
        <v>39</v>
      </c>
      <c r="G240" s="605" t="s">
        <v>39</v>
      </c>
      <c r="H240" s="605" t="s">
        <v>39</v>
      </c>
      <c r="I240" s="605" t="s">
        <v>39</v>
      </c>
      <c r="J240" s="605" t="s">
        <v>39</v>
      </c>
      <c r="K240" s="605" t="s">
        <v>39</v>
      </c>
      <c r="L240" s="605" t="s">
        <v>39</v>
      </c>
      <c r="M240" s="604">
        <v>5</v>
      </c>
      <c r="N240" s="604">
        <v>1</v>
      </c>
      <c r="O240" s="604">
        <v>3</v>
      </c>
      <c r="P240" s="605" t="s">
        <v>39</v>
      </c>
      <c r="Q240" s="604">
        <v>1</v>
      </c>
      <c r="R240" s="605" t="s">
        <v>39</v>
      </c>
      <c r="S240" s="605" t="s">
        <v>39</v>
      </c>
      <c r="T240" s="605" t="s">
        <v>39</v>
      </c>
      <c r="U240" s="605" t="s">
        <v>39</v>
      </c>
      <c r="V240" s="605" t="s">
        <v>39</v>
      </c>
    </row>
    <row r="241" spans="1:22">
      <c r="A241" s="632" t="s">
        <v>972</v>
      </c>
      <c r="B241" s="608">
        <v>22</v>
      </c>
      <c r="C241" s="608">
        <v>1</v>
      </c>
      <c r="D241" s="608">
        <v>1</v>
      </c>
      <c r="E241" s="609" t="s">
        <v>39</v>
      </c>
      <c r="F241" s="609" t="s">
        <v>39</v>
      </c>
      <c r="G241" s="609" t="s">
        <v>39</v>
      </c>
      <c r="H241" s="609" t="s">
        <v>39</v>
      </c>
      <c r="I241" s="609" t="s">
        <v>39</v>
      </c>
      <c r="J241" s="609" t="s">
        <v>39</v>
      </c>
      <c r="K241" s="609" t="s">
        <v>39</v>
      </c>
      <c r="L241" s="609" t="s">
        <v>39</v>
      </c>
      <c r="M241" s="608">
        <v>21</v>
      </c>
      <c r="N241" s="608">
        <v>4</v>
      </c>
      <c r="O241" s="608">
        <v>6</v>
      </c>
      <c r="P241" s="608">
        <v>8</v>
      </c>
      <c r="Q241" s="608">
        <v>3</v>
      </c>
      <c r="R241" s="609" t="s">
        <v>39</v>
      </c>
      <c r="S241" s="609" t="s">
        <v>39</v>
      </c>
      <c r="T241" s="609" t="s">
        <v>39</v>
      </c>
      <c r="U241" s="609" t="s">
        <v>39</v>
      </c>
      <c r="V241" s="609" t="s">
        <v>39</v>
      </c>
    </row>
    <row r="242" spans="1:22">
      <c r="A242" s="594" t="s">
        <v>36</v>
      </c>
      <c r="B242" s="604">
        <v>4</v>
      </c>
      <c r="C242" s="605" t="s">
        <v>39</v>
      </c>
      <c r="D242" s="605" t="s">
        <v>39</v>
      </c>
      <c r="E242" s="605" t="s">
        <v>39</v>
      </c>
      <c r="F242" s="605" t="s">
        <v>39</v>
      </c>
      <c r="G242" s="605" t="s">
        <v>39</v>
      </c>
      <c r="H242" s="605" t="s">
        <v>39</v>
      </c>
      <c r="I242" s="605" t="s">
        <v>39</v>
      </c>
      <c r="J242" s="605" t="s">
        <v>39</v>
      </c>
      <c r="K242" s="605" t="s">
        <v>39</v>
      </c>
      <c r="L242" s="605" t="s">
        <v>39</v>
      </c>
      <c r="M242" s="604">
        <v>4</v>
      </c>
      <c r="N242" s="605" t="s">
        <v>39</v>
      </c>
      <c r="O242" s="604">
        <v>3</v>
      </c>
      <c r="P242" s="605" t="s">
        <v>39</v>
      </c>
      <c r="Q242" s="604">
        <v>1</v>
      </c>
      <c r="R242" s="605" t="s">
        <v>39</v>
      </c>
      <c r="S242" s="605" t="s">
        <v>39</v>
      </c>
      <c r="T242" s="605" t="s">
        <v>39</v>
      </c>
      <c r="U242" s="605" t="s">
        <v>39</v>
      </c>
      <c r="V242" s="605" t="s">
        <v>39</v>
      </c>
    </row>
    <row r="243" spans="1:22">
      <c r="A243" s="632" t="s">
        <v>973</v>
      </c>
      <c r="B243" s="608">
        <v>3</v>
      </c>
      <c r="C243" s="609" t="s">
        <v>39</v>
      </c>
      <c r="D243" s="609" t="s">
        <v>39</v>
      </c>
      <c r="E243" s="609" t="s">
        <v>39</v>
      </c>
      <c r="F243" s="609" t="s">
        <v>39</v>
      </c>
      <c r="G243" s="609" t="s">
        <v>39</v>
      </c>
      <c r="H243" s="609" t="s">
        <v>39</v>
      </c>
      <c r="I243" s="609" t="s">
        <v>39</v>
      </c>
      <c r="J243" s="609" t="s">
        <v>39</v>
      </c>
      <c r="K243" s="609" t="s">
        <v>39</v>
      </c>
      <c r="L243" s="609" t="s">
        <v>39</v>
      </c>
      <c r="M243" s="608">
        <v>3</v>
      </c>
      <c r="N243" s="609" t="s">
        <v>39</v>
      </c>
      <c r="O243" s="608">
        <v>2</v>
      </c>
      <c r="P243" s="608">
        <v>1</v>
      </c>
      <c r="Q243" s="609" t="s">
        <v>39</v>
      </c>
      <c r="R243" s="609" t="s">
        <v>39</v>
      </c>
      <c r="S243" s="609" t="s">
        <v>39</v>
      </c>
      <c r="T243" s="609" t="s">
        <v>39</v>
      </c>
      <c r="U243" s="609" t="s">
        <v>39</v>
      </c>
      <c r="V243" s="609" t="s">
        <v>39</v>
      </c>
    </row>
    <row r="244" spans="1:22" s="629" customFormat="1">
      <c r="A244" s="594" t="s">
        <v>974</v>
      </c>
      <c r="B244" s="604">
        <v>3</v>
      </c>
      <c r="C244" s="605" t="s">
        <v>39</v>
      </c>
      <c r="D244" s="605" t="s">
        <v>39</v>
      </c>
      <c r="E244" s="605" t="s">
        <v>39</v>
      </c>
      <c r="F244" s="605" t="s">
        <v>39</v>
      </c>
      <c r="G244" s="605" t="s">
        <v>39</v>
      </c>
      <c r="H244" s="605" t="s">
        <v>39</v>
      </c>
      <c r="I244" s="605" t="s">
        <v>39</v>
      </c>
      <c r="J244" s="605" t="s">
        <v>39</v>
      </c>
      <c r="K244" s="605" t="s">
        <v>39</v>
      </c>
      <c r="L244" s="605" t="s">
        <v>39</v>
      </c>
      <c r="M244" s="604">
        <v>3</v>
      </c>
      <c r="N244" s="604">
        <v>1</v>
      </c>
      <c r="O244" s="604">
        <v>1</v>
      </c>
      <c r="P244" s="605" t="s">
        <v>39</v>
      </c>
      <c r="Q244" s="604">
        <v>1</v>
      </c>
      <c r="R244" s="605" t="s">
        <v>39</v>
      </c>
      <c r="S244" s="605" t="s">
        <v>39</v>
      </c>
      <c r="T244" s="605" t="s">
        <v>39</v>
      </c>
      <c r="U244" s="605" t="s">
        <v>39</v>
      </c>
      <c r="V244" s="605" t="s">
        <v>39</v>
      </c>
    </row>
    <row r="245" spans="1:22">
      <c r="A245" s="631" t="s">
        <v>75</v>
      </c>
      <c r="B245" s="608">
        <v>63</v>
      </c>
      <c r="C245" s="608">
        <v>8</v>
      </c>
      <c r="D245" s="608">
        <v>1</v>
      </c>
      <c r="E245" s="608">
        <v>3</v>
      </c>
      <c r="F245" s="609" t="s">
        <v>39</v>
      </c>
      <c r="G245" s="609" t="s">
        <v>39</v>
      </c>
      <c r="H245" s="609" t="s">
        <v>39</v>
      </c>
      <c r="I245" s="608">
        <v>3</v>
      </c>
      <c r="J245" s="608">
        <v>1</v>
      </c>
      <c r="K245" s="609" t="s">
        <v>39</v>
      </c>
      <c r="L245" s="609" t="s">
        <v>39</v>
      </c>
      <c r="M245" s="608">
        <v>55</v>
      </c>
      <c r="N245" s="608">
        <v>7</v>
      </c>
      <c r="O245" s="608">
        <v>34</v>
      </c>
      <c r="P245" s="608">
        <v>8</v>
      </c>
      <c r="Q245" s="608">
        <v>6</v>
      </c>
      <c r="R245" s="609" t="s">
        <v>39</v>
      </c>
      <c r="S245" s="609" t="s">
        <v>39</v>
      </c>
      <c r="T245" s="609" t="s">
        <v>39</v>
      </c>
      <c r="U245" s="609" t="s">
        <v>39</v>
      </c>
      <c r="V245" s="609" t="s">
        <v>39</v>
      </c>
    </row>
    <row r="246" spans="1:22">
      <c r="A246" s="594" t="s">
        <v>37</v>
      </c>
      <c r="B246" s="604">
        <v>35</v>
      </c>
      <c r="C246" s="604">
        <v>6</v>
      </c>
      <c r="D246" s="605" t="s">
        <v>39</v>
      </c>
      <c r="E246" s="604">
        <v>3</v>
      </c>
      <c r="F246" s="605" t="s">
        <v>39</v>
      </c>
      <c r="G246" s="605" t="s">
        <v>39</v>
      </c>
      <c r="H246" s="605" t="s">
        <v>39</v>
      </c>
      <c r="I246" s="604">
        <v>2</v>
      </c>
      <c r="J246" s="604">
        <v>1</v>
      </c>
      <c r="K246" s="605" t="s">
        <v>39</v>
      </c>
      <c r="L246" s="605" t="s">
        <v>39</v>
      </c>
      <c r="M246" s="604">
        <v>29</v>
      </c>
      <c r="N246" s="604">
        <v>4</v>
      </c>
      <c r="O246" s="604">
        <v>22</v>
      </c>
      <c r="P246" s="605" t="s">
        <v>39</v>
      </c>
      <c r="Q246" s="604">
        <v>3</v>
      </c>
      <c r="R246" s="605" t="s">
        <v>39</v>
      </c>
      <c r="S246" s="605" t="s">
        <v>39</v>
      </c>
      <c r="T246" s="605" t="s">
        <v>39</v>
      </c>
      <c r="U246" s="605" t="s">
        <v>39</v>
      </c>
      <c r="V246" s="605" t="s">
        <v>39</v>
      </c>
    </row>
    <row r="247" spans="1:22">
      <c r="A247" s="632" t="s">
        <v>975</v>
      </c>
      <c r="B247" s="608">
        <v>3</v>
      </c>
      <c r="C247" s="608">
        <v>1</v>
      </c>
      <c r="D247" s="608">
        <v>1</v>
      </c>
      <c r="E247" s="609" t="s">
        <v>39</v>
      </c>
      <c r="F247" s="609" t="s">
        <v>39</v>
      </c>
      <c r="G247" s="609" t="s">
        <v>39</v>
      </c>
      <c r="H247" s="609" t="s">
        <v>39</v>
      </c>
      <c r="I247" s="609" t="s">
        <v>39</v>
      </c>
      <c r="J247" s="609" t="s">
        <v>39</v>
      </c>
      <c r="K247" s="609" t="s">
        <v>39</v>
      </c>
      <c r="L247" s="609" t="s">
        <v>39</v>
      </c>
      <c r="M247" s="608">
        <v>2</v>
      </c>
      <c r="N247" s="609" t="s">
        <v>39</v>
      </c>
      <c r="O247" s="608">
        <v>2</v>
      </c>
      <c r="P247" s="609" t="s">
        <v>39</v>
      </c>
      <c r="Q247" s="609" t="s">
        <v>39</v>
      </c>
      <c r="R247" s="609" t="s">
        <v>39</v>
      </c>
      <c r="S247" s="609" t="s">
        <v>39</v>
      </c>
      <c r="T247" s="609" t="s">
        <v>39</v>
      </c>
      <c r="U247" s="609" t="s">
        <v>39</v>
      </c>
      <c r="V247" s="609" t="s">
        <v>39</v>
      </c>
    </row>
    <row r="248" spans="1:22">
      <c r="A248" s="594" t="s">
        <v>976</v>
      </c>
      <c r="B248" s="604">
        <v>15</v>
      </c>
      <c r="C248" s="604">
        <v>1</v>
      </c>
      <c r="D248" s="605" t="s">
        <v>39</v>
      </c>
      <c r="E248" s="605" t="s">
        <v>39</v>
      </c>
      <c r="F248" s="605" t="s">
        <v>39</v>
      </c>
      <c r="G248" s="605" t="s">
        <v>39</v>
      </c>
      <c r="H248" s="605" t="s">
        <v>39</v>
      </c>
      <c r="I248" s="604">
        <v>1</v>
      </c>
      <c r="J248" s="605" t="s">
        <v>39</v>
      </c>
      <c r="K248" s="605" t="s">
        <v>39</v>
      </c>
      <c r="L248" s="605" t="s">
        <v>39</v>
      </c>
      <c r="M248" s="604">
        <v>14</v>
      </c>
      <c r="N248" s="604">
        <v>2</v>
      </c>
      <c r="O248" s="604">
        <v>5</v>
      </c>
      <c r="P248" s="604">
        <v>5</v>
      </c>
      <c r="Q248" s="604">
        <v>2</v>
      </c>
      <c r="R248" s="605" t="s">
        <v>39</v>
      </c>
      <c r="S248" s="605" t="s">
        <v>39</v>
      </c>
      <c r="T248" s="605" t="s">
        <v>39</v>
      </c>
      <c r="U248" s="605" t="s">
        <v>39</v>
      </c>
      <c r="V248" s="605" t="s">
        <v>39</v>
      </c>
    </row>
    <row r="249" spans="1:22" s="629" customFormat="1" ht="18" customHeight="1">
      <c r="A249" s="632" t="s">
        <v>977</v>
      </c>
      <c r="B249" s="608">
        <v>10</v>
      </c>
      <c r="C249" s="609" t="s">
        <v>39</v>
      </c>
      <c r="D249" s="609" t="s">
        <v>39</v>
      </c>
      <c r="E249" s="609" t="s">
        <v>39</v>
      </c>
      <c r="F249" s="609" t="s">
        <v>39</v>
      </c>
      <c r="G249" s="609" t="s">
        <v>39</v>
      </c>
      <c r="H249" s="609" t="s">
        <v>39</v>
      </c>
      <c r="I249" s="609" t="s">
        <v>39</v>
      </c>
      <c r="J249" s="609" t="s">
        <v>39</v>
      </c>
      <c r="K249" s="609" t="s">
        <v>39</v>
      </c>
      <c r="L249" s="609" t="s">
        <v>39</v>
      </c>
      <c r="M249" s="608">
        <v>10</v>
      </c>
      <c r="N249" s="608">
        <v>1</v>
      </c>
      <c r="O249" s="608">
        <v>5</v>
      </c>
      <c r="P249" s="608">
        <v>3</v>
      </c>
      <c r="Q249" s="608">
        <v>1</v>
      </c>
      <c r="R249" s="609" t="s">
        <v>39</v>
      </c>
      <c r="S249" s="609" t="s">
        <v>39</v>
      </c>
      <c r="T249" s="609" t="s">
        <v>39</v>
      </c>
      <c r="U249" s="609" t="s">
        <v>39</v>
      </c>
      <c r="V249" s="609" t="s">
        <v>39</v>
      </c>
    </row>
    <row r="250" spans="1:22" s="629" customFormat="1" ht="16.5" customHeight="1">
      <c r="A250" s="630" t="s">
        <v>102</v>
      </c>
      <c r="B250" s="604">
        <v>10</v>
      </c>
      <c r="C250" s="604">
        <v>2</v>
      </c>
      <c r="D250" s="604">
        <v>2</v>
      </c>
      <c r="E250" s="605" t="s">
        <v>39</v>
      </c>
      <c r="F250" s="605" t="s">
        <v>39</v>
      </c>
      <c r="G250" s="605" t="s">
        <v>39</v>
      </c>
      <c r="H250" s="605" t="s">
        <v>39</v>
      </c>
      <c r="I250" s="605" t="s">
        <v>39</v>
      </c>
      <c r="J250" s="605" t="s">
        <v>39</v>
      </c>
      <c r="K250" s="605" t="s">
        <v>39</v>
      </c>
      <c r="L250" s="605" t="s">
        <v>39</v>
      </c>
      <c r="M250" s="604">
        <v>8</v>
      </c>
      <c r="N250" s="604">
        <v>1</v>
      </c>
      <c r="O250" s="604">
        <v>3</v>
      </c>
      <c r="P250" s="604">
        <v>3</v>
      </c>
      <c r="Q250" s="604">
        <v>1</v>
      </c>
      <c r="R250" s="605" t="s">
        <v>39</v>
      </c>
      <c r="S250" s="605" t="s">
        <v>39</v>
      </c>
      <c r="T250" s="605" t="s">
        <v>39</v>
      </c>
      <c r="U250" s="605" t="s">
        <v>39</v>
      </c>
      <c r="V250" s="605" t="s">
        <v>39</v>
      </c>
    </row>
    <row r="251" spans="1:22">
      <c r="A251" s="631" t="s">
        <v>82</v>
      </c>
      <c r="B251" s="608">
        <v>10</v>
      </c>
      <c r="C251" s="608">
        <v>2</v>
      </c>
      <c r="D251" s="608">
        <v>2</v>
      </c>
      <c r="E251" s="609" t="s">
        <v>39</v>
      </c>
      <c r="F251" s="609" t="s">
        <v>39</v>
      </c>
      <c r="G251" s="609" t="s">
        <v>39</v>
      </c>
      <c r="H251" s="609" t="s">
        <v>39</v>
      </c>
      <c r="I251" s="609" t="s">
        <v>39</v>
      </c>
      <c r="J251" s="609" t="s">
        <v>39</v>
      </c>
      <c r="K251" s="609" t="s">
        <v>39</v>
      </c>
      <c r="L251" s="609" t="s">
        <v>39</v>
      </c>
      <c r="M251" s="608">
        <v>8</v>
      </c>
      <c r="N251" s="608">
        <v>1</v>
      </c>
      <c r="O251" s="608">
        <v>3</v>
      </c>
      <c r="P251" s="608">
        <v>3</v>
      </c>
      <c r="Q251" s="608">
        <v>1</v>
      </c>
      <c r="R251" s="609" t="s">
        <v>39</v>
      </c>
      <c r="S251" s="609" t="s">
        <v>39</v>
      </c>
      <c r="T251" s="609" t="s">
        <v>39</v>
      </c>
      <c r="U251" s="609" t="s">
        <v>39</v>
      </c>
      <c r="V251" s="609" t="s">
        <v>39</v>
      </c>
    </row>
    <row r="252" spans="1:22">
      <c r="A252" s="594" t="s">
        <v>978</v>
      </c>
      <c r="B252" s="604">
        <v>5</v>
      </c>
      <c r="C252" s="604">
        <v>1</v>
      </c>
      <c r="D252" s="604">
        <v>1</v>
      </c>
      <c r="E252" s="605" t="s">
        <v>39</v>
      </c>
      <c r="F252" s="605" t="s">
        <v>39</v>
      </c>
      <c r="G252" s="605" t="s">
        <v>39</v>
      </c>
      <c r="H252" s="605" t="s">
        <v>39</v>
      </c>
      <c r="I252" s="605" t="s">
        <v>39</v>
      </c>
      <c r="J252" s="605" t="s">
        <v>39</v>
      </c>
      <c r="K252" s="605" t="s">
        <v>39</v>
      </c>
      <c r="L252" s="605" t="s">
        <v>39</v>
      </c>
      <c r="M252" s="604">
        <v>4</v>
      </c>
      <c r="N252" s="604">
        <v>1</v>
      </c>
      <c r="O252" s="604">
        <v>1</v>
      </c>
      <c r="P252" s="604">
        <v>1</v>
      </c>
      <c r="Q252" s="604">
        <v>1</v>
      </c>
      <c r="R252" s="605" t="s">
        <v>39</v>
      </c>
      <c r="S252" s="605" t="s">
        <v>39</v>
      </c>
      <c r="T252" s="605" t="s">
        <v>39</v>
      </c>
      <c r="U252" s="605" t="s">
        <v>39</v>
      </c>
      <c r="V252" s="605" t="s">
        <v>39</v>
      </c>
    </row>
    <row r="253" spans="1:22">
      <c r="A253" s="632" t="s">
        <v>979</v>
      </c>
      <c r="B253" s="608">
        <v>2</v>
      </c>
      <c r="C253" s="609" t="s">
        <v>39</v>
      </c>
      <c r="D253" s="609" t="s">
        <v>39</v>
      </c>
      <c r="E253" s="609" t="s">
        <v>39</v>
      </c>
      <c r="F253" s="609" t="s">
        <v>39</v>
      </c>
      <c r="G253" s="609" t="s">
        <v>39</v>
      </c>
      <c r="H253" s="609" t="s">
        <v>39</v>
      </c>
      <c r="I253" s="609" t="s">
        <v>39</v>
      </c>
      <c r="J253" s="609" t="s">
        <v>39</v>
      </c>
      <c r="K253" s="609" t="s">
        <v>39</v>
      </c>
      <c r="L253" s="609" t="s">
        <v>39</v>
      </c>
      <c r="M253" s="608">
        <v>2</v>
      </c>
      <c r="N253" s="609" t="s">
        <v>39</v>
      </c>
      <c r="O253" s="608">
        <v>1</v>
      </c>
      <c r="P253" s="608">
        <v>1</v>
      </c>
      <c r="Q253" s="609" t="s">
        <v>39</v>
      </c>
      <c r="R253" s="609" t="s">
        <v>39</v>
      </c>
      <c r="S253" s="609" t="s">
        <v>39</v>
      </c>
      <c r="T253" s="609" t="s">
        <v>39</v>
      </c>
      <c r="U253" s="609" t="s">
        <v>39</v>
      </c>
      <c r="V253" s="609" t="s">
        <v>39</v>
      </c>
    </row>
    <row r="254" spans="1:22">
      <c r="A254" s="594" t="s">
        <v>980</v>
      </c>
      <c r="B254" s="604">
        <v>3</v>
      </c>
      <c r="C254" s="604">
        <v>1</v>
      </c>
      <c r="D254" s="604">
        <v>1</v>
      </c>
      <c r="E254" s="605" t="s">
        <v>39</v>
      </c>
      <c r="F254" s="605" t="s">
        <v>39</v>
      </c>
      <c r="G254" s="605" t="s">
        <v>39</v>
      </c>
      <c r="H254" s="605" t="s">
        <v>39</v>
      </c>
      <c r="I254" s="605" t="s">
        <v>39</v>
      </c>
      <c r="J254" s="605" t="s">
        <v>39</v>
      </c>
      <c r="K254" s="605" t="s">
        <v>39</v>
      </c>
      <c r="L254" s="605" t="s">
        <v>39</v>
      </c>
      <c r="M254" s="604">
        <v>2</v>
      </c>
      <c r="N254" s="605" t="s">
        <v>39</v>
      </c>
      <c r="O254" s="604">
        <v>1</v>
      </c>
      <c r="P254" s="604">
        <v>1</v>
      </c>
      <c r="Q254" s="605" t="s">
        <v>39</v>
      </c>
      <c r="R254" s="605" t="s">
        <v>39</v>
      </c>
      <c r="S254" s="605" t="s">
        <v>39</v>
      </c>
      <c r="T254" s="605" t="s">
        <v>39</v>
      </c>
      <c r="U254" s="605" t="s">
        <v>39</v>
      </c>
      <c r="V254" s="605" t="s">
        <v>39</v>
      </c>
    </row>
    <row r="255" spans="1:22">
      <c r="A255" s="638"/>
      <c r="B255" s="639"/>
      <c r="C255" s="640"/>
      <c r="D255" s="640"/>
      <c r="E255" s="640"/>
      <c r="F255" s="640"/>
      <c r="G255" s="640"/>
      <c r="H255" s="640"/>
      <c r="I255" s="640"/>
      <c r="J255" s="640"/>
      <c r="K255" s="640"/>
      <c r="L255" s="640"/>
      <c r="M255" s="639"/>
      <c r="N255" s="640"/>
      <c r="O255" s="639"/>
      <c r="P255" s="640"/>
      <c r="Q255" s="640"/>
      <c r="R255" s="640"/>
    </row>
    <row r="256" spans="1:22" ht="39.75" customHeight="1">
      <c r="A256" s="1130" t="s">
        <v>653</v>
      </c>
      <c r="B256" s="1130"/>
      <c r="C256" s="1130"/>
      <c r="D256" s="1130"/>
      <c r="E256" s="1130"/>
      <c r="F256" s="1130"/>
      <c r="G256" s="1130"/>
      <c r="H256" s="1130"/>
      <c r="I256" s="1130"/>
      <c r="J256" s="1130"/>
      <c r="K256" s="1130"/>
      <c r="L256" s="1130"/>
      <c r="M256" s="1130"/>
      <c r="N256" s="1130"/>
      <c r="O256" s="1130"/>
      <c r="P256" s="1130"/>
      <c r="Q256" s="1130"/>
      <c r="R256" s="1130"/>
    </row>
    <row r="258" spans="1:1" ht="29.1" customHeight="1"/>
    <row r="259" spans="1:1" ht="15.95" customHeight="1">
      <c r="A259" s="642"/>
    </row>
    <row r="260" spans="1:1" ht="15.95" customHeight="1">
      <c r="A260" s="642"/>
    </row>
    <row r="261" spans="1:1" ht="15.95" customHeight="1">
      <c r="A261" s="642"/>
    </row>
    <row r="262" spans="1:1" ht="15.95" customHeight="1">
      <c r="A262" s="642"/>
    </row>
    <row r="263" spans="1:1" ht="15.95" customHeight="1">
      <c r="A263" s="642"/>
    </row>
    <row r="264" spans="1:1" ht="15.95" customHeight="1">
      <c r="A264" s="642"/>
    </row>
    <row r="265" spans="1:1" ht="15.95" customHeight="1">
      <c r="A265" s="642"/>
    </row>
    <row r="266" spans="1:1" ht="15.95" customHeight="1">
      <c r="A266" s="642"/>
    </row>
    <row r="267" spans="1:1" ht="15.95" customHeight="1">
      <c r="A267" s="642"/>
    </row>
    <row r="268" spans="1:1" ht="15.95" customHeight="1">
      <c r="A268" s="642"/>
    </row>
    <row r="269" spans="1:1" ht="15.95" customHeight="1">
      <c r="A269" s="642"/>
    </row>
    <row r="270" spans="1:1" ht="15.95" customHeight="1">
      <c r="A270" s="642"/>
    </row>
    <row r="271" spans="1:1" ht="15.95" customHeight="1">
      <c r="A271" s="642"/>
    </row>
    <row r="272" spans="1:1" ht="15.95" customHeight="1">
      <c r="A272" s="642"/>
    </row>
    <row r="273" spans="1:1" ht="24.95" customHeight="1">
      <c r="A273" s="642"/>
    </row>
    <row r="274" spans="1:1" ht="15.95" customHeight="1">
      <c r="A274" s="642"/>
    </row>
    <row r="275" spans="1:1" ht="15.95" customHeight="1">
      <c r="A275" s="642"/>
    </row>
    <row r="276" spans="1:1" ht="15.95" customHeight="1">
      <c r="A276" s="642"/>
    </row>
    <row r="277" spans="1:1" ht="15.95" customHeight="1">
      <c r="A277" s="642"/>
    </row>
    <row r="278" spans="1:1" ht="15.95" customHeight="1">
      <c r="A278" s="642"/>
    </row>
    <row r="279" spans="1:1" ht="15.95" customHeight="1">
      <c r="A279" s="642"/>
    </row>
    <row r="280" spans="1:1" ht="15.95" customHeight="1">
      <c r="A280" s="642"/>
    </row>
    <row r="281" spans="1:1" ht="15.95" customHeight="1">
      <c r="A281" s="642"/>
    </row>
    <row r="282" spans="1:1" ht="15.95" customHeight="1">
      <c r="A282" s="642"/>
    </row>
    <row r="283" spans="1:1" ht="15.95" customHeight="1">
      <c r="A283" s="642"/>
    </row>
    <row r="284" spans="1:1" ht="15.95" customHeight="1">
      <c r="A284" s="642"/>
    </row>
    <row r="285" spans="1:1" ht="15.95" customHeight="1">
      <c r="A285" s="642"/>
    </row>
    <row r="286" spans="1:1" ht="15.95" customHeight="1">
      <c r="A286" s="642"/>
    </row>
    <row r="287" spans="1:1" ht="15.95" customHeight="1">
      <c r="A287" s="642"/>
    </row>
    <row r="288" spans="1:1" ht="15.95" customHeight="1">
      <c r="A288" s="642"/>
    </row>
    <row r="289" spans="1:1" ht="15.95" customHeight="1">
      <c r="A289" s="642"/>
    </row>
    <row r="290" spans="1:1" ht="15.95" customHeight="1">
      <c r="A290" s="642"/>
    </row>
    <row r="291" spans="1:1" ht="15.95" customHeight="1">
      <c r="A291" s="642"/>
    </row>
    <row r="292" spans="1:1" ht="47.1" customHeight="1">
      <c r="A292" s="642"/>
    </row>
  </sheetData>
  <mergeCells count="8">
    <mergeCell ref="A1:V1"/>
    <mergeCell ref="A256:R256"/>
    <mergeCell ref="B3:B4"/>
    <mergeCell ref="C3:C4"/>
    <mergeCell ref="D3:L3"/>
    <mergeCell ref="M3:M4"/>
    <mergeCell ref="A3:A4"/>
    <mergeCell ref="N3:V3"/>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49" firstPageNumber="43" orientation="landscape" useFirstPageNumber="1" r:id="rId1"/>
  <headerFooter scaleWithDoc="0">
    <oddHeader>&amp;C&amp;G</oddHeader>
    <oddFooter>&amp;C&amp;12 &amp;P</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L93"/>
  <sheetViews>
    <sheetView showGridLines="0" zoomScale="90" zoomScaleNormal="90" zoomScalePageLayoutView="66" workbookViewId="0">
      <selection sqref="A1:K1"/>
    </sheetView>
  </sheetViews>
  <sheetFormatPr baseColWidth="10" defaultColWidth="9.140625" defaultRowHeight="12.75"/>
  <cols>
    <col min="1" max="1" width="38" style="659" customWidth="1"/>
    <col min="2" max="2" width="20.7109375" style="647" customWidth="1"/>
    <col min="3" max="3" width="21.7109375" style="647" customWidth="1"/>
    <col min="4" max="4" width="22.28515625" style="647" customWidth="1"/>
    <col min="5" max="5" width="28.5703125" style="647" customWidth="1"/>
    <col min="6" max="6" width="29.7109375" style="647" customWidth="1"/>
    <col min="7" max="7" width="37.5703125" style="647" customWidth="1"/>
    <col min="8" max="8" width="14.85546875" style="653" customWidth="1"/>
    <col min="9" max="9" width="15" style="653" customWidth="1"/>
    <col min="10" max="10" width="14.28515625" style="653" customWidth="1"/>
    <col min="11" max="11" width="11.5703125" style="653" customWidth="1"/>
    <col min="12" max="16384" width="9.140625" style="653"/>
  </cols>
  <sheetData>
    <row r="1" spans="1:12" s="643" customFormat="1" ht="67.5" customHeight="1">
      <c r="A1" s="1129" t="s">
        <v>1464</v>
      </c>
      <c r="B1" s="1129"/>
      <c r="C1" s="1129"/>
      <c r="D1" s="1129"/>
      <c r="E1" s="1129"/>
      <c r="F1" s="1129"/>
      <c r="G1" s="1129"/>
      <c r="H1" s="1129"/>
      <c r="I1" s="1129"/>
      <c r="J1" s="1129"/>
      <c r="K1" s="1129"/>
      <c r="L1" s="264" t="s">
        <v>577</v>
      </c>
    </row>
    <row r="2" spans="1:12" s="647" customFormat="1" ht="4.5" customHeight="1">
      <c r="A2" s="644"/>
      <c r="B2" s="644"/>
      <c r="C2" s="644"/>
      <c r="D2" s="644"/>
      <c r="E2" s="644"/>
      <c r="F2" s="645"/>
      <c r="G2" s="645"/>
      <c r="H2" s="646"/>
      <c r="I2" s="646"/>
      <c r="J2" s="646"/>
      <c r="K2" s="646"/>
    </row>
    <row r="3" spans="1:12" s="643" customFormat="1" ht="22.5" customHeight="1">
      <c r="A3" s="1137" t="s">
        <v>116</v>
      </c>
      <c r="B3" s="1137" t="s">
        <v>115</v>
      </c>
      <c r="C3" s="1139" t="s">
        <v>592</v>
      </c>
      <c r="D3" s="1140"/>
      <c r="E3" s="1140"/>
      <c r="F3" s="1140"/>
      <c r="G3" s="1140"/>
      <c r="H3" s="1140"/>
      <c r="I3" s="1140"/>
      <c r="J3" s="1140"/>
      <c r="K3" s="1140"/>
    </row>
    <row r="4" spans="1:12" s="649" customFormat="1" ht="30" customHeight="1">
      <c r="A4" s="1138"/>
      <c r="B4" s="1138"/>
      <c r="C4" s="648" t="s">
        <v>632</v>
      </c>
      <c r="D4" s="648" t="s">
        <v>633</v>
      </c>
      <c r="E4" s="648" t="s">
        <v>1008</v>
      </c>
      <c r="F4" s="648" t="s">
        <v>635</v>
      </c>
      <c r="G4" s="648" t="s">
        <v>1002</v>
      </c>
      <c r="H4" s="648" t="s">
        <v>751</v>
      </c>
      <c r="I4" s="648" t="s">
        <v>752</v>
      </c>
      <c r="J4" s="648" t="s">
        <v>753</v>
      </c>
      <c r="K4" s="648" t="s">
        <v>106</v>
      </c>
    </row>
    <row r="5" spans="1:12" s="651" customFormat="1">
      <c r="A5" s="650" t="s">
        <v>79</v>
      </c>
      <c r="B5" s="608">
        <v>3458</v>
      </c>
      <c r="C5" s="608">
        <v>503</v>
      </c>
      <c r="D5" s="608">
        <v>1366</v>
      </c>
      <c r="E5" s="608">
        <v>377</v>
      </c>
      <c r="F5" s="608">
        <v>1130</v>
      </c>
      <c r="G5" s="608">
        <v>5</v>
      </c>
      <c r="H5" s="608">
        <v>1</v>
      </c>
      <c r="I5" s="608">
        <v>8</v>
      </c>
      <c r="J5" s="608">
        <v>2</v>
      </c>
      <c r="K5" s="608">
        <v>66</v>
      </c>
    </row>
    <row r="6" spans="1:12" s="651" customFormat="1">
      <c r="A6" s="652" t="s">
        <v>110</v>
      </c>
      <c r="B6" s="604">
        <v>1899</v>
      </c>
      <c r="C6" s="604">
        <v>445</v>
      </c>
      <c r="D6" s="604">
        <v>594</v>
      </c>
      <c r="E6" s="604">
        <v>113</v>
      </c>
      <c r="F6" s="604">
        <v>668</v>
      </c>
      <c r="G6" s="604">
        <v>5</v>
      </c>
      <c r="H6" s="604">
        <v>1</v>
      </c>
      <c r="I6" s="604">
        <v>7</v>
      </c>
      <c r="J6" s="604">
        <v>2</v>
      </c>
      <c r="K6" s="604">
        <v>64</v>
      </c>
    </row>
    <row r="7" spans="1:12" s="651" customFormat="1" ht="20.25" customHeight="1">
      <c r="A7" s="650" t="s">
        <v>109</v>
      </c>
      <c r="B7" s="608">
        <v>1559</v>
      </c>
      <c r="C7" s="608">
        <v>58</v>
      </c>
      <c r="D7" s="608">
        <v>772</v>
      </c>
      <c r="E7" s="608">
        <v>264</v>
      </c>
      <c r="F7" s="608">
        <v>462</v>
      </c>
      <c r="G7" s="609" t="s">
        <v>39</v>
      </c>
      <c r="H7" s="609" t="s">
        <v>39</v>
      </c>
      <c r="I7" s="608">
        <v>1</v>
      </c>
      <c r="J7" s="609" t="s">
        <v>39</v>
      </c>
      <c r="K7" s="608">
        <v>2</v>
      </c>
    </row>
    <row r="8" spans="1:12" s="651" customFormat="1" ht="20.25" customHeight="1">
      <c r="A8" s="652" t="s">
        <v>114</v>
      </c>
      <c r="B8" s="604">
        <v>1803</v>
      </c>
      <c r="C8" s="604">
        <v>257</v>
      </c>
      <c r="D8" s="604">
        <v>646</v>
      </c>
      <c r="E8" s="604">
        <v>203</v>
      </c>
      <c r="F8" s="604">
        <v>670</v>
      </c>
      <c r="G8" s="604">
        <v>3</v>
      </c>
      <c r="H8" s="604">
        <v>1</v>
      </c>
      <c r="I8" s="605" t="s">
        <v>39</v>
      </c>
      <c r="J8" s="604">
        <v>1</v>
      </c>
      <c r="K8" s="604">
        <v>22</v>
      </c>
    </row>
    <row r="9" spans="1:12" s="651" customFormat="1" ht="15.75" customHeight="1">
      <c r="A9" s="650" t="s">
        <v>110</v>
      </c>
      <c r="B9" s="608">
        <v>977</v>
      </c>
      <c r="C9" s="608">
        <v>223</v>
      </c>
      <c r="D9" s="608">
        <v>260</v>
      </c>
      <c r="E9" s="608">
        <v>69</v>
      </c>
      <c r="F9" s="608">
        <v>398</v>
      </c>
      <c r="G9" s="608">
        <v>3</v>
      </c>
      <c r="H9" s="608">
        <v>1</v>
      </c>
      <c r="I9" s="609" t="s">
        <v>39</v>
      </c>
      <c r="J9" s="608">
        <v>1</v>
      </c>
      <c r="K9" s="608">
        <v>22</v>
      </c>
    </row>
    <row r="10" spans="1:12" s="651" customFormat="1">
      <c r="A10" s="652" t="s">
        <v>109</v>
      </c>
      <c r="B10" s="604">
        <v>826</v>
      </c>
      <c r="C10" s="604">
        <v>34</v>
      </c>
      <c r="D10" s="604">
        <v>386</v>
      </c>
      <c r="E10" s="604">
        <v>134</v>
      </c>
      <c r="F10" s="604">
        <v>272</v>
      </c>
      <c r="G10" s="605" t="s">
        <v>39</v>
      </c>
      <c r="H10" s="605" t="s">
        <v>39</v>
      </c>
      <c r="I10" s="605" t="s">
        <v>39</v>
      </c>
      <c r="J10" s="605" t="s">
        <v>39</v>
      </c>
      <c r="K10" s="605" t="s">
        <v>39</v>
      </c>
    </row>
    <row r="11" spans="1:12">
      <c r="A11" s="650" t="s">
        <v>13</v>
      </c>
      <c r="B11" s="608">
        <v>243</v>
      </c>
      <c r="C11" s="608">
        <v>27</v>
      </c>
      <c r="D11" s="608">
        <v>72</v>
      </c>
      <c r="E11" s="608">
        <v>15</v>
      </c>
      <c r="F11" s="608">
        <v>118</v>
      </c>
      <c r="G11" s="608">
        <v>2</v>
      </c>
      <c r="H11" s="609" t="s">
        <v>39</v>
      </c>
      <c r="I11" s="609" t="s">
        <v>39</v>
      </c>
      <c r="J11" s="608">
        <v>1</v>
      </c>
      <c r="K11" s="608">
        <v>8</v>
      </c>
    </row>
    <row r="12" spans="1:12">
      <c r="A12" s="654" t="s">
        <v>110</v>
      </c>
      <c r="B12" s="604">
        <v>126</v>
      </c>
      <c r="C12" s="604">
        <v>20</v>
      </c>
      <c r="D12" s="604">
        <v>18</v>
      </c>
      <c r="E12" s="604">
        <v>4</v>
      </c>
      <c r="F12" s="604">
        <v>73</v>
      </c>
      <c r="G12" s="604">
        <v>2</v>
      </c>
      <c r="H12" s="605" t="s">
        <v>39</v>
      </c>
      <c r="I12" s="605" t="s">
        <v>39</v>
      </c>
      <c r="J12" s="604">
        <v>1</v>
      </c>
      <c r="K12" s="604">
        <v>8</v>
      </c>
    </row>
    <row r="13" spans="1:12" s="651" customFormat="1" ht="21.75" customHeight="1">
      <c r="A13" s="655" t="s">
        <v>109</v>
      </c>
      <c r="B13" s="608">
        <v>117</v>
      </c>
      <c r="C13" s="608">
        <v>7</v>
      </c>
      <c r="D13" s="608">
        <v>54</v>
      </c>
      <c r="E13" s="608">
        <v>11</v>
      </c>
      <c r="F13" s="608">
        <v>45</v>
      </c>
      <c r="G13" s="609" t="s">
        <v>39</v>
      </c>
      <c r="H13" s="609" t="s">
        <v>39</v>
      </c>
      <c r="I13" s="609" t="s">
        <v>39</v>
      </c>
      <c r="J13" s="609" t="s">
        <v>39</v>
      </c>
      <c r="K13" s="609" t="s">
        <v>39</v>
      </c>
    </row>
    <row r="14" spans="1:12" ht="16.5" customHeight="1">
      <c r="A14" s="652" t="s">
        <v>14</v>
      </c>
      <c r="B14" s="604">
        <v>81</v>
      </c>
      <c r="C14" s="604">
        <v>9</v>
      </c>
      <c r="D14" s="604">
        <v>40</v>
      </c>
      <c r="E14" s="604">
        <v>9</v>
      </c>
      <c r="F14" s="604">
        <v>22</v>
      </c>
      <c r="G14" s="605" t="s">
        <v>39</v>
      </c>
      <c r="H14" s="605" t="s">
        <v>39</v>
      </c>
      <c r="I14" s="605" t="s">
        <v>39</v>
      </c>
      <c r="J14" s="605" t="s">
        <v>39</v>
      </c>
      <c r="K14" s="604">
        <v>1</v>
      </c>
    </row>
    <row r="15" spans="1:12" ht="16.5" customHeight="1">
      <c r="A15" s="655" t="s">
        <v>110</v>
      </c>
      <c r="B15" s="608">
        <v>50</v>
      </c>
      <c r="C15" s="608">
        <v>9</v>
      </c>
      <c r="D15" s="608">
        <v>20</v>
      </c>
      <c r="E15" s="608">
        <v>7</v>
      </c>
      <c r="F15" s="608">
        <v>13</v>
      </c>
      <c r="G15" s="609" t="s">
        <v>39</v>
      </c>
      <c r="H15" s="609" t="s">
        <v>39</v>
      </c>
      <c r="I15" s="609" t="s">
        <v>39</v>
      </c>
      <c r="J15" s="609" t="s">
        <v>39</v>
      </c>
      <c r="K15" s="608">
        <v>1</v>
      </c>
    </row>
    <row r="16" spans="1:12" s="651" customFormat="1" ht="21.75" customHeight="1">
      <c r="A16" s="654" t="s">
        <v>109</v>
      </c>
      <c r="B16" s="604">
        <v>31</v>
      </c>
      <c r="C16" s="605" t="s">
        <v>39</v>
      </c>
      <c r="D16" s="604">
        <v>20</v>
      </c>
      <c r="E16" s="604">
        <v>2</v>
      </c>
      <c r="F16" s="604">
        <v>9</v>
      </c>
      <c r="G16" s="605" t="s">
        <v>39</v>
      </c>
      <c r="H16" s="605" t="s">
        <v>39</v>
      </c>
      <c r="I16" s="605" t="s">
        <v>39</v>
      </c>
      <c r="J16" s="605" t="s">
        <v>39</v>
      </c>
      <c r="K16" s="605" t="s">
        <v>39</v>
      </c>
    </row>
    <row r="17" spans="1:11" ht="15.75" customHeight="1">
      <c r="A17" s="650" t="s">
        <v>15</v>
      </c>
      <c r="B17" s="608">
        <v>106</v>
      </c>
      <c r="C17" s="608">
        <v>16</v>
      </c>
      <c r="D17" s="608">
        <v>29</v>
      </c>
      <c r="E17" s="608">
        <v>25</v>
      </c>
      <c r="F17" s="608">
        <v>35</v>
      </c>
      <c r="G17" s="609" t="s">
        <v>39</v>
      </c>
      <c r="H17" s="609" t="s">
        <v>39</v>
      </c>
      <c r="I17" s="609" t="s">
        <v>39</v>
      </c>
      <c r="J17" s="609" t="s">
        <v>39</v>
      </c>
      <c r="K17" s="608">
        <v>1</v>
      </c>
    </row>
    <row r="18" spans="1:11" ht="15.75" customHeight="1">
      <c r="A18" s="654" t="s">
        <v>110</v>
      </c>
      <c r="B18" s="604">
        <v>40</v>
      </c>
      <c r="C18" s="604">
        <v>13</v>
      </c>
      <c r="D18" s="604">
        <v>5</v>
      </c>
      <c r="E18" s="604">
        <v>8</v>
      </c>
      <c r="F18" s="604">
        <v>13</v>
      </c>
      <c r="G18" s="605" t="s">
        <v>39</v>
      </c>
      <c r="H18" s="605" t="s">
        <v>39</v>
      </c>
      <c r="I18" s="605" t="s">
        <v>39</v>
      </c>
      <c r="J18" s="605" t="s">
        <v>39</v>
      </c>
      <c r="K18" s="604">
        <v>1</v>
      </c>
    </row>
    <row r="19" spans="1:11" s="651" customFormat="1" ht="21.75" customHeight="1">
      <c r="A19" s="655" t="s">
        <v>109</v>
      </c>
      <c r="B19" s="608">
        <v>66</v>
      </c>
      <c r="C19" s="608">
        <v>3</v>
      </c>
      <c r="D19" s="608">
        <v>24</v>
      </c>
      <c r="E19" s="608">
        <v>17</v>
      </c>
      <c r="F19" s="608">
        <v>22</v>
      </c>
      <c r="G19" s="609" t="s">
        <v>39</v>
      </c>
      <c r="H19" s="609" t="s">
        <v>39</v>
      </c>
      <c r="I19" s="609" t="s">
        <v>39</v>
      </c>
      <c r="J19" s="609" t="s">
        <v>39</v>
      </c>
      <c r="K19" s="609" t="s">
        <v>39</v>
      </c>
    </row>
    <row r="20" spans="1:11" ht="17.25" customHeight="1">
      <c r="A20" s="652" t="s">
        <v>16</v>
      </c>
      <c r="B20" s="604">
        <v>88</v>
      </c>
      <c r="C20" s="604">
        <v>14</v>
      </c>
      <c r="D20" s="604">
        <v>35</v>
      </c>
      <c r="E20" s="604">
        <v>20</v>
      </c>
      <c r="F20" s="604">
        <v>18</v>
      </c>
      <c r="G20" s="605" t="s">
        <v>39</v>
      </c>
      <c r="H20" s="605" t="s">
        <v>39</v>
      </c>
      <c r="I20" s="605" t="s">
        <v>39</v>
      </c>
      <c r="J20" s="605" t="s">
        <v>39</v>
      </c>
      <c r="K20" s="604">
        <v>1</v>
      </c>
    </row>
    <row r="21" spans="1:11" ht="17.25" customHeight="1">
      <c r="A21" s="655" t="s">
        <v>110</v>
      </c>
      <c r="B21" s="608">
        <v>34</v>
      </c>
      <c r="C21" s="608">
        <v>13</v>
      </c>
      <c r="D21" s="608">
        <v>10</v>
      </c>
      <c r="E21" s="608">
        <v>4</v>
      </c>
      <c r="F21" s="608">
        <v>6</v>
      </c>
      <c r="G21" s="609" t="s">
        <v>39</v>
      </c>
      <c r="H21" s="609" t="s">
        <v>39</v>
      </c>
      <c r="I21" s="609" t="s">
        <v>39</v>
      </c>
      <c r="J21" s="609" t="s">
        <v>39</v>
      </c>
      <c r="K21" s="608">
        <v>1</v>
      </c>
    </row>
    <row r="22" spans="1:11" s="651" customFormat="1" ht="21.75" customHeight="1">
      <c r="A22" s="654" t="s">
        <v>109</v>
      </c>
      <c r="B22" s="604">
        <v>54</v>
      </c>
      <c r="C22" s="604">
        <v>1</v>
      </c>
      <c r="D22" s="604">
        <v>25</v>
      </c>
      <c r="E22" s="604">
        <v>16</v>
      </c>
      <c r="F22" s="604">
        <v>12</v>
      </c>
      <c r="G22" s="605" t="s">
        <v>39</v>
      </c>
      <c r="H22" s="605" t="s">
        <v>39</v>
      </c>
      <c r="I22" s="605" t="s">
        <v>39</v>
      </c>
      <c r="J22" s="605" t="s">
        <v>39</v>
      </c>
      <c r="K22" s="605" t="s">
        <v>39</v>
      </c>
    </row>
    <row r="23" spans="1:11">
      <c r="A23" s="650" t="s">
        <v>17</v>
      </c>
      <c r="B23" s="608">
        <v>120</v>
      </c>
      <c r="C23" s="608">
        <v>5</v>
      </c>
      <c r="D23" s="608">
        <v>45</v>
      </c>
      <c r="E23" s="608">
        <v>16</v>
      </c>
      <c r="F23" s="608">
        <v>53</v>
      </c>
      <c r="G23" s="609" t="s">
        <v>39</v>
      </c>
      <c r="H23" s="609" t="s">
        <v>39</v>
      </c>
      <c r="I23" s="609" t="s">
        <v>39</v>
      </c>
      <c r="J23" s="609" t="s">
        <v>39</v>
      </c>
      <c r="K23" s="608">
        <v>1</v>
      </c>
    </row>
    <row r="24" spans="1:11">
      <c r="A24" s="654" t="s">
        <v>110</v>
      </c>
      <c r="B24" s="604">
        <v>48</v>
      </c>
      <c r="C24" s="604">
        <v>5</v>
      </c>
      <c r="D24" s="604">
        <v>12</v>
      </c>
      <c r="E24" s="604">
        <v>7</v>
      </c>
      <c r="F24" s="604">
        <v>23</v>
      </c>
      <c r="G24" s="605" t="s">
        <v>39</v>
      </c>
      <c r="H24" s="605" t="s">
        <v>39</v>
      </c>
      <c r="I24" s="605" t="s">
        <v>39</v>
      </c>
      <c r="J24" s="605" t="s">
        <v>39</v>
      </c>
      <c r="K24" s="604">
        <v>1</v>
      </c>
    </row>
    <row r="25" spans="1:11" s="651" customFormat="1" ht="21.75" customHeight="1">
      <c r="A25" s="655" t="s">
        <v>109</v>
      </c>
      <c r="B25" s="608">
        <v>72</v>
      </c>
      <c r="C25" s="609" t="s">
        <v>39</v>
      </c>
      <c r="D25" s="608">
        <v>33</v>
      </c>
      <c r="E25" s="608">
        <v>9</v>
      </c>
      <c r="F25" s="608">
        <v>30</v>
      </c>
      <c r="G25" s="609" t="s">
        <v>39</v>
      </c>
      <c r="H25" s="609" t="s">
        <v>39</v>
      </c>
      <c r="I25" s="609" t="s">
        <v>39</v>
      </c>
      <c r="J25" s="609" t="s">
        <v>39</v>
      </c>
      <c r="K25" s="609" t="s">
        <v>39</v>
      </c>
    </row>
    <row r="26" spans="1:11">
      <c r="A26" s="652" t="s">
        <v>18</v>
      </c>
      <c r="B26" s="604">
        <v>164</v>
      </c>
      <c r="C26" s="604">
        <v>4</v>
      </c>
      <c r="D26" s="604">
        <v>57</v>
      </c>
      <c r="E26" s="604">
        <v>35</v>
      </c>
      <c r="F26" s="604">
        <v>67</v>
      </c>
      <c r="G26" s="605" t="s">
        <v>39</v>
      </c>
      <c r="H26" s="605" t="s">
        <v>39</v>
      </c>
      <c r="I26" s="605" t="s">
        <v>39</v>
      </c>
      <c r="J26" s="605" t="s">
        <v>39</v>
      </c>
      <c r="K26" s="604">
        <v>1</v>
      </c>
    </row>
    <row r="27" spans="1:11">
      <c r="A27" s="655" t="s">
        <v>110</v>
      </c>
      <c r="B27" s="608">
        <v>77</v>
      </c>
      <c r="C27" s="608">
        <v>4</v>
      </c>
      <c r="D27" s="608">
        <v>21</v>
      </c>
      <c r="E27" s="608">
        <v>14</v>
      </c>
      <c r="F27" s="608">
        <v>37</v>
      </c>
      <c r="G27" s="609" t="s">
        <v>39</v>
      </c>
      <c r="H27" s="609" t="s">
        <v>39</v>
      </c>
      <c r="I27" s="609" t="s">
        <v>39</v>
      </c>
      <c r="J27" s="609" t="s">
        <v>39</v>
      </c>
      <c r="K27" s="608">
        <v>1</v>
      </c>
    </row>
    <row r="28" spans="1:11" s="651" customFormat="1" ht="21.75" customHeight="1">
      <c r="A28" s="654" t="s">
        <v>109</v>
      </c>
      <c r="B28" s="604">
        <v>87</v>
      </c>
      <c r="C28" s="605" t="s">
        <v>39</v>
      </c>
      <c r="D28" s="604">
        <v>36</v>
      </c>
      <c r="E28" s="604">
        <v>21</v>
      </c>
      <c r="F28" s="604">
        <v>30</v>
      </c>
      <c r="G28" s="605" t="s">
        <v>39</v>
      </c>
      <c r="H28" s="605" t="s">
        <v>39</v>
      </c>
      <c r="I28" s="605" t="s">
        <v>39</v>
      </c>
      <c r="J28" s="605" t="s">
        <v>39</v>
      </c>
      <c r="K28" s="605" t="s">
        <v>39</v>
      </c>
    </row>
    <row r="29" spans="1:11">
      <c r="A29" s="650" t="s">
        <v>19</v>
      </c>
      <c r="B29" s="608">
        <v>110</v>
      </c>
      <c r="C29" s="608">
        <v>14</v>
      </c>
      <c r="D29" s="608">
        <v>52</v>
      </c>
      <c r="E29" s="608">
        <v>7</v>
      </c>
      <c r="F29" s="608">
        <v>34</v>
      </c>
      <c r="G29" s="609" t="s">
        <v>39</v>
      </c>
      <c r="H29" s="609" t="s">
        <v>39</v>
      </c>
      <c r="I29" s="609" t="s">
        <v>39</v>
      </c>
      <c r="J29" s="609" t="s">
        <v>39</v>
      </c>
      <c r="K29" s="608">
        <v>3</v>
      </c>
    </row>
    <row r="30" spans="1:11">
      <c r="A30" s="654" t="s">
        <v>110</v>
      </c>
      <c r="B30" s="604">
        <v>38</v>
      </c>
      <c r="C30" s="604">
        <v>13</v>
      </c>
      <c r="D30" s="604">
        <v>15</v>
      </c>
      <c r="E30" s="604">
        <v>1</v>
      </c>
      <c r="F30" s="604">
        <v>6</v>
      </c>
      <c r="G30" s="605" t="s">
        <v>39</v>
      </c>
      <c r="H30" s="605" t="s">
        <v>39</v>
      </c>
      <c r="I30" s="605" t="s">
        <v>39</v>
      </c>
      <c r="J30" s="605" t="s">
        <v>39</v>
      </c>
      <c r="K30" s="604">
        <v>3</v>
      </c>
    </row>
    <row r="31" spans="1:11" s="651" customFormat="1" ht="21.75" customHeight="1">
      <c r="A31" s="655" t="s">
        <v>109</v>
      </c>
      <c r="B31" s="608">
        <v>72</v>
      </c>
      <c r="C31" s="608">
        <v>1</v>
      </c>
      <c r="D31" s="608">
        <v>37</v>
      </c>
      <c r="E31" s="608">
        <v>6</v>
      </c>
      <c r="F31" s="608">
        <v>28</v>
      </c>
      <c r="G31" s="609" t="s">
        <v>39</v>
      </c>
      <c r="H31" s="609" t="s">
        <v>39</v>
      </c>
      <c r="I31" s="609" t="s">
        <v>39</v>
      </c>
      <c r="J31" s="609" t="s">
        <v>39</v>
      </c>
      <c r="K31" s="609" t="s">
        <v>39</v>
      </c>
    </row>
    <row r="32" spans="1:11">
      <c r="A32" s="652" t="s">
        <v>20</v>
      </c>
      <c r="B32" s="604">
        <v>226</v>
      </c>
      <c r="C32" s="604">
        <v>12</v>
      </c>
      <c r="D32" s="604">
        <v>77</v>
      </c>
      <c r="E32" s="604">
        <v>48</v>
      </c>
      <c r="F32" s="604">
        <v>87</v>
      </c>
      <c r="G32" s="604">
        <v>1</v>
      </c>
      <c r="H32" s="605" t="s">
        <v>39</v>
      </c>
      <c r="I32" s="605" t="s">
        <v>39</v>
      </c>
      <c r="J32" s="605" t="s">
        <v>39</v>
      </c>
      <c r="K32" s="604">
        <v>1</v>
      </c>
    </row>
    <row r="33" spans="1:11">
      <c r="A33" s="655" t="s">
        <v>110</v>
      </c>
      <c r="B33" s="608">
        <v>103</v>
      </c>
      <c r="C33" s="608">
        <v>8</v>
      </c>
      <c r="D33" s="608">
        <v>30</v>
      </c>
      <c r="E33" s="608">
        <v>13</v>
      </c>
      <c r="F33" s="608">
        <v>50</v>
      </c>
      <c r="G33" s="608">
        <v>1</v>
      </c>
      <c r="H33" s="609" t="s">
        <v>39</v>
      </c>
      <c r="I33" s="609" t="s">
        <v>39</v>
      </c>
      <c r="J33" s="609" t="s">
        <v>39</v>
      </c>
      <c r="K33" s="608">
        <v>1</v>
      </c>
    </row>
    <row r="34" spans="1:11" s="651" customFormat="1" ht="21.75" customHeight="1">
      <c r="A34" s="654" t="s">
        <v>109</v>
      </c>
      <c r="B34" s="604">
        <v>123</v>
      </c>
      <c r="C34" s="604">
        <v>4</v>
      </c>
      <c r="D34" s="604">
        <v>47</v>
      </c>
      <c r="E34" s="604">
        <v>35</v>
      </c>
      <c r="F34" s="604">
        <v>37</v>
      </c>
      <c r="G34" s="605" t="s">
        <v>39</v>
      </c>
      <c r="H34" s="605" t="s">
        <v>39</v>
      </c>
      <c r="I34" s="605" t="s">
        <v>39</v>
      </c>
      <c r="J34" s="605" t="s">
        <v>39</v>
      </c>
      <c r="K34" s="605" t="s">
        <v>39</v>
      </c>
    </row>
    <row r="35" spans="1:11">
      <c r="A35" s="650" t="s">
        <v>21</v>
      </c>
      <c r="B35" s="608">
        <v>483</v>
      </c>
      <c r="C35" s="608">
        <v>143</v>
      </c>
      <c r="D35" s="608">
        <v>155</v>
      </c>
      <c r="E35" s="608">
        <v>5</v>
      </c>
      <c r="F35" s="608">
        <v>178</v>
      </c>
      <c r="G35" s="609" t="s">
        <v>39</v>
      </c>
      <c r="H35" s="609" t="s">
        <v>39</v>
      </c>
      <c r="I35" s="609" t="s">
        <v>39</v>
      </c>
      <c r="J35" s="609" t="s">
        <v>39</v>
      </c>
      <c r="K35" s="608">
        <v>2</v>
      </c>
    </row>
    <row r="36" spans="1:11">
      <c r="A36" s="654" t="s">
        <v>110</v>
      </c>
      <c r="B36" s="604">
        <v>365</v>
      </c>
      <c r="C36" s="604">
        <v>125</v>
      </c>
      <c r="D36" s="604">
        <v>95</v>
      </c>
      <c r="E36" s="604">
        <v>2</v>
      </c>
      <c r="F36" s="604">
        <v>141</v>
      </c>
      <c r="G36" s="605" t="s">
        <v>39</v>
      </c>
      <c r="H36" s="605" t="s">
        <v>39</v>
      </c>
      <c r="I36" s="605" t="s">
        <v>39</v>
      </c>
      <c r="J36" s="605" t="s">
        <v>39</v>
      </c>
      <c r="K36" s="604">
        <v>2</v>
      </c>
    </row>
    <row r="37" spans="1:11" s="651" customFormat="1" ht="21.75" customHeight="1">
      <c r="A37" s="655" t="s">
        <v>109</v>
      </c>
      <c r="B37" s="608">
        <v>118</v>
      </c>
      <c r="C37" s="608">
        <v>18</v>
      </c>
      <c r="D37" s="608">
        <v>60</v>
      </c>
      <c r="E37" s="608">
        <v>3</v>
      </c>
      <c r="F37" s="608">
        <v>37</v>
      </c>
      <c r="G37" s="609" t="s">
        <v>39</v>
      </c>
      <c r="H37" s="609" t="s">
        <v>39</v>
      </c>
      <c r="I37" s="609" t="s">
        <v>39</v>
      </c>
      <c r="J37" s="609" t="s">
        <v>39</v>
      </c>
      <c r="K37" s="609" t="s">
        <v>39</v>
      </c>
    </row>
    <row r="38" spans="1:11">
      <c r="A38" s="652" t="s">
        <v>22</v>
      </c>
      <c r="B38" s="604">
        <v>117</v>
      </c>
      <c r="C38" s="604">
        <v>6</v>
      </c>
      <c r="D38" s="604">
        <v>56</v>
      </c>
      <c r="E38" s="604">
        <v>21</v>
      </c>
      <c r="F38" s="604">
        <v>31</v>
      </c>
      <c r="G38" s="605" t="s">
        <v>39</v>
      </c>
      <c r="H38" s="605" t="s">
        <v>39</v>
      </c>
      <c r="I38" s="605" t="s">
        <v>39</v>
      </c>
      <c r="J38" s="605" t="s">
        <v>39</v>
      </c>
      <c r="K38" s="604">
        <v>3</v>
      </c>
    </row>
    <row r="39" spans="1:11">
      <c r="A39" s="655" t="s">
        <v>110</v>
      </c>
      <c r="B39" s="608">
        <v>57</v>
      </c>
      <c r="C39" s="608">
        <v>6</v>
      </c>
      <c r="D39" s="608">
        <v>17</v>
      </c>
      <c r="E39" s="608">
        <v>8</v>
      </c>
      <c r="F39" s="608">
        <v>23</v>
      </c>
      <c r="G39" s="609" t="s">
        <v>39</v>
      </c>
      <c r="H39" s="609" t="s">
        <v>39</v>
      </c>
      <c r="I39" s="609" t="s">
        <v>39</v>
      </c>
      <c r="J39" s="609" t="s">
        <v>39</v>
      </c>
      <c r="K39" s="608">
        <v>3</v>
      </c>
    </row>
    <row r="40" spans="1:11" s="651" customFormat="1" ht="21.75" customHeight="1">
      <c r="A40" s="654" t="s">
        <v>109</v>
      </c>
      <c r="B40" s="604">
        <v>60</v>
      </c>
      <c r="C40" s="605" t="s">
        <v>39</v>
      </c>
      <c r="D40" s="604">
        <v>39</v>
      </c>
      <c r="E40" s="604">
        <v>13</v>
      </c>
      <c r="F40" s="604">
        <v>8</v>
      </c>
      <c r="G40" s="605" t="s">
        <v>39</v>
      </c>
      <c r="H40" s="605" t="s">
        <v>39</v>
      </c>
      <c r="I40" s="605" t="s">
        <v>39</v>
      </c>
      <c r="J40" s="605" t="s">
        <v>39</v>
      </c>
      <c r="K40" s="605" t="s">
        <v>39</v>
      </c>
    </row>
    <row r="41" spans="1:11">
      <c r="A41" s="650" t="s">
        <v>23</v>
      </c>
      <c r="B41" s="608">
        <v>65</v>
      </c>
      <c r="C41" s="608">
        <v>7</v>
      </c>
      <c r="D41" s="608">
        <v>28</v>
      </c>
      <c r="E41" s="608">
        <v>2</v>
      </c>
      <c r="F41" s="608">
        <v>27</v>
      </c>
      <c r="G41" s="609" t="s">
        <v>39</v>
      </c>
      <c r="H41" s="608">
        <v>1</v>
      </c>
      <c r="I41" s="609" t="s">
        <v>39</v>
      </c>
      <c r="J41" s="609" t="s">
        <v>39</v>
      </c>
      <c r="K41" s="609" t="s">
        <v>39</v>
      </c>
    </row>
    <row r="42" spans="1:11">
      <c r="A42" s="654" t="s">
        <v>110</v>
      </c>
      <c r="B42" s="604">
        <v>39</v>
      </c>
      <c r="C42" s="604">
        <v>7</v>
      </c>
      <c r="D42" s="604">
        <v>17</v>
      </c>
      <c r="E42" s="604">
        <v>1</v>
      </c>
      <c r="F42" s="604">
        <v>13</v>
      </c>
      <c r="G42" s="605" t="s">
        <v>39</v>
      </c>
      <c r="H42" s="604">
        <v>1</v>
      </c>
      <c r="I42" s="605" t="s">
        <v>39</v>
      </c>
      <c r="J42" s="605" t="s">
        <v>39</v>
      </c>
      <c r="K42" s="605" t="s">
        <v>39</v>
      </c>
    </row>
    <row r="43" spans="1:11" s="651" customFormat="1" ht="21.75" customHeight="1">
      <c r="A43" s="655" t="s">
        <v>109</v>
      </c>
      <c r="B43" s="608">
        <v>26</v>
      </c>
      <c r="C43" s="609" t="s">
        <v>39</v>
      </c>
      <c r="D43" s="608">
        <v>11</v>
      </c>
      <c r="E43" s="608">
        <v>1</v>
      </c>
      <c r="F43" s="608">
        <v>14</v>
      </c>
      <c r="G43" s="609" t="s">
        <v>39</v>
      </c>
      <c r="H43" s="609" t="s">
        <v>39</v>
      </c>
      <c r="I43" s="609" t="s">
        <v>39</v>
      </c>
      <c r="J43" s="609" t="s">
        <v>39</v>
      </c>
      <c r="K43" s="609" t="s">
        <v>39</v>
      </c>
    </row>
    <row r="44" spans="1:11" s="651" customFormat="1" ht="21.75" customHeight="1">
      <c r="A44" s="652" t="s">
        <v>113</v>
      </c>
      <c r="B44" s="604">
        <v>1255</v>
      </c>
      <c r="C44" s="604">
        <v>208</v>
      </c>
      <c r="D44" s="604">
        <v>544</v>
      </c>
      <c r="E44" s="604">
        <v>60</v>
      </c>
      <c r="F44" s="604">
        <v>391</v>
      </c>
      <c r="G44" s="604">
        <v>2</v>
      </c>
      <c r="H44" s="605" t="s">
        <v>39</v>
      </c>
      <c r="I44" s="604">
        <v>8</v>
      </c>
      <c r="J44" s="604">
        <v>1</v>
      </c>
      <c r="K44" s="604">
        <v>41</v>
      </c>
    </row>
    <row r="45" spans="1:11" s="651" customFormat="1" ht="21.75" customHeight="1">
      <c r="A45" s="650" t="s">
        <v>110</v>
      </c>
      <c r="B45" s="608">
        <v>786</v>
      </c>
      <c r="C45" s="608">
        <v>189</v>
      </c>
      <c r="D45" s="608">
        <v>286</v>
      </c>
      <c r="E45" s="608">
        <v>24</v>
      </c>
      <c r="F45" s="608">
        <v>238</v>
      </c>
      <c r="G45" s="608">
        <v>2</v>
      </c>
      <c r="H45" s="609" t="s">
        <v>39</v>
      </c>
      <c r="I45" s="608">
        <v>7</v>
      </c>
      <c r="J45" s="608">
        <v>1</v>
      </c>
      <c r="K45" s="608">
        <v>39</v>
      </c>
    </row>
    <row r="46" spans="1:11" s="651" customFormat="1" ht="21.75" customHeight="1">
      <c r="A46" s="652" t="s">
        <v>109</v>
      </c>
      <c r="B46" s="604">
        <v>469</v>
      </c>
      <c r="C46" s="604">
        <v>19</v>
      </c>
      <c r="D46" s="604">
        <v>258</v>
      </c>
      <c r="E46" s="604">
        <v>36</v>
      </c>
      <c r="F46" s="604">
        <v>153</v>
      </c>
      <c r="G46" s="605" t="s">
        <v>39</v>
      </c>
      <c r="H46" s="605" t="s">
        <v>39</v>
      </c>
      <c r="I46" s="604">
        <v>1</v>
      </c>
      <c r="J46" s="605" t="s">
        <v>39</v>
      </c>
      <c r="K46" s="604">
        <v>2</v>
      </c>
    </row>
    <row r="47" spans="1:11">
      <c r="A47" s="650" t="s">
        <v>25</v>
      </c>
      <c r="B47" s="608">
        <v>143</v>
      </c>
      <c r="C47" s="608">
        <v>19</v>
      </c>
      <c r="D47" s="608">
        <v>81</v>
      </c>
      <c r="E47" s="608">
        <v>16</v>
      </c>
      <c r="F47" s="608">
        <v>22</v>
      </c>
      <c r="G47" s="609" t="s">
        <v>39</v>
      </c>
      <c r="H47" s="609" t="s">
        <v>39</v>
      </c>
      <c r="I47" s="609" t="s">
        <v>39</v>
      </c>
      <c r="J47" s="608">
        <v>1</v>
      </c>
      <c r="K47" s="608">
        <v>4</v>
      </c>
    </row>
    <row r="48" spans="1:11">
      <c r="A48" s="654" t="s">
        <v>110</v>
      </c>
      <c r="B48" s="604">
        <v>75</v>
      </c>
      <c r="C48" s="604">
        <v>18</v>
      </c>
      <c r="D48" s="604">
        <v>38</v>
      </c>
      <c r="E48" s="604">
        <v>5</v>
      </c>
      <c r="F48" s="604">
        <v>9</v>
      </c>
      <c r="G48" s="605" t="s">
        <v>39</v>
      </c>
      <c r="H48" s="605" t="s">
        <v>39</v>
      </c>
      <c r="I48" s="605" t="s">
        <v>39</v>
      </c>
      <c r="J48" s="604">
        <v>1</v>
      </c>
      <c r="K48" s="604">
        <v>4</v>
      </c>
    </row>
    <row r="49" spans="1:11" s="651" customFormat="1" ht="21.75" customHeight="1">
      <c r="A49" s="655" t="s">
        <v>109</v>
      </c>
      <c r="B49" s="608">
        <v>68</v>
      </c>
      <c r="C49" s="608">
        <v>1</v>
      </c>
      <c r="D49" s="608">
        <v>43</v>
      </c>
      <c r="E49" s="608">
        <v>11</v>
      </c>
      <c r="F49" s="608">
        <v>13</v>
      </c>
      <c r="G49" s="609" t="s">
        <v>39</v>
      </c>
      <c r="H49" s="609" t="s">
        <v>39</v>
      </c>
      <c r="I49" s="609" t="s">
        <v>39</v>
      </c>
      <c r="J49" s="609" t="s">
        <v>39</v>
      </c>
      <c r="K49" s="609" t="s">
        <v>39</v>
      </c>
    </row>
    <row r="50" spans="1:11">
      <c r="A50" s="652" t="s">
        <v>26</v>
      </c>
      <c r="B50" s="604">
        <v>158</v>
      </c>
      <c r="C50" s="604">
        <v>22</v>
      </c>
      <c r="D50" s="604">
        <v>77</v>
      </c>
      <c r="E50" s="604">
        <v>18</v>
      </c>
      <c r="F50" s="604">
        <v>41</v>
      </c>
      <c r="G50" s="605" t="s">
        <v>39</v>
      </c>
      <c r="H50" s="605" t="s">
        <v>39</v>
      </c>
      <c r="I50" s="605" t="s">
        <v>39</v>
      </c>
      <c r="J50" s="605" t="s">
        <v>39</v>
      </c>
      <c r="K50" s="605" t="s">
        <v>39</v>
      </c>
    </row>
    <row r="51" spans="1:11">
      <c r="A51" s="655" t="s">
        <v>110</v>
      </c>
      <c r="B51" s="608">
        <v>44</v>
      </c>
      <c r="C51" s="608">
        <v>18</v>
      </c>
      <c r="D51" s="608">
        <v>15</v>
      </c>
      <c r="E51" s="608">
        <v>1</v>
      </c>
      <c r="F51" s="608">
        <v>10</v>
      </c>
      <c r="G51" s="609" t="s">
        <v>39</v>
      </c>
      <c r="H51" s="609" t="s">
        <v>39</v>
      </c>
      <c r="I51" s="609" t="s">
        <v>39</v>
      </c>
      <c r="J51" s="609" t="s">
        <v>39</v>
      </c>
      <c r="K51" s="609" t="s">
        <v>39</v>
      </c>
    </row>
    <row r="52" spans="1:11" s="651" customFormat="1" ht="21.75" customHeight="1">
      <c r="A52" s="654" t="s">
        <v>109</v>
      </c>
      <c r="B52" s="604">
        <v>114</v>
      </c>
      <c r="C52" s="604">
        <v>4</v>
      </c>
      <c r="D52" s="604">
        <v>62</v>
      </c>
      <c r="E52" s="604">
        <v>17</v>
      </c>
      <c r="F52" s="604">
        <v>31</v>
      </c>
      <c r="G52" s="605" t="s">
        <v>39</v>
      </c>
      <c r="H52" s="605" t="s">
        <v>39</v>
      </c>
      <c r="I52" s="605" t="s">
        <v>39</v>
      </c>
      <c r="J52" s="605" t="s">
        <v>39</v>
      </c>
      <c r="K52" s="605" t="s">
        <v>39</v>
      </c>
    </row>
    <row r="53" spans="1:11" ht="16.5" customHeight="1">
      <c r="A53" s="650" t="s">
        <v>27</v>
      </c>
      <c r="B53" s="608">
        <v>415</v>
      </c>
      <c r="C53" s="608">
        <v>110</v>
      </c>
      <c r="D53" s="608">
        <v>147</v>
      </c>
      <c r="E53" s="608">
        <v>7</v>
      </c>
      <c r="F53" s="608">
        <v>118</v>
      </c>
      <c r="G53" s="609" t="s">
        <v>39</v>
      </c>
      <c r="H53" s="609" t="s">
        <v>39</v>
      </c>
      <c r="I53" s="608">
        <v>6</v>
      </c>
      <c r="J53" s="609" t="s">
        <v>39</v>
      </c>
      <c r="K53" s="608">
        <v>27</v>
      </c>
    </row>
    <row r="54" spans="1:11">
      <c r="A54" s="654" t="s">
        <v>110</v>
      </c>
      <c r="B54" s="604">
        <v>352</v>
      </c>
      <c r="C54" s="604">
        <v>105</v>
      </c>
      <c r="D54" s="604">
        <v>109</v>
      </c>
      <c r="E54" s="604">
        <v>5</v>
      </c>
      <c r="F54" s="604">
        <v>101</v>
      </c>
      <c r="G54" s="605" t="s">
        <v>39</v>
      </c>
      <c r="H54" s="605" t="s">
        <v>39</v>
      </c>
      <c r="I54" s="604">
        <v>5</v>
      </c>
      <c r="J54" s="605" t="s">
        <v>39</v>
      </c>
      <c r="K54" s="604">
        <v>27</v>
      </c>
    </row>
    <row r="55" spans="1:11" s="651" customFormat="1" ht="21.75" customHeight="1">
      <c r="A55" s="655" t="s">
        <v>109</v>
      </c>
      <c r="B55" s="608">
        <v>63</v>
      </c>
      <c r="C55" s="608">
        <v>5</v>
      </c>
      <c r="D55" s="608">
        <v>38</v>
      </c>
      <c r="E55" s="608">
        <v>2</v>
      </c>
      <c r="F55" s="608">
        <v>17</v>
      </c>
      <c r="G55" s="609" t="s">
        <v>39</v>
      </c>
      <c r="H55" s="609" t="s">
        <v>39</v>
      </c>
      <c r="I55" s="608">
        <v>1</v>
      </c>
      <c r="J55" s="609" t="s">
        <v>39</v>
      </c>
      <c r="K55" s="609" t="s">
        <v>39</v>
      </c>
    </row>
    <row r="56" spans="1:11" ht="15" customHeight="1">
      <c r="A56" s="652" t="s">
        <v>28</v>
      </c>
      <c r="B56" s="604">
        <v>131</v>
      </c>
      <c r="C56" s="604">
        <v>6</v>
      </c>
      <c r="D56" s="604">
        <v>78</v>
      </c>
      <c r="E56" s="604">
        <v>4</v>
      </c>
      <c r="F56" s="604">
        <v>37</v>
      </c>
      <c r="G56" s="605" t="s">
        <v>39</v>
      </c>
      <c r="H56" s="605" t="s">
        <v>39</v>
      </c>
      <c r="I56" s="605" t="s">
        <v>39</v>
      </c>
      <c r="J56" s="605" t="s">
        <v>39</v>
      </c>
      <c r="K56" s="604">
        <v>6</v>
      </c>
    </row>
    <row r="57" spans="1:11">
      <c r="A57" s="655" t="s">
        <v>110</v>
      </c>
      <c r="B57" s="608">
        <v>90</v>
      </c>
      <c r="C57" s="608">
        <v>6</v>
      </c>
      <c r="D57" s="608">
        <v>51</v>
      </c>
      <c r="E57" s="608">
        <v>3</v>
      </c>
      <c r="F57" s="608">
        <v>26</v>
      </c>
      <c r="G57" s="609" t="s">
        <v>39</v>
      </c>
      <c r="H57" s="609" t="s">
        <v>39</v>
      </c>
      <c r="I57" s="609" t="s">
        <v>39</v>
      </c>
      <c r="J57" s="609" t="s">
        <v>39</v>
      </c>
      <c r="K57" s="608">
        <v>4</v>
      </c>
    </row>
    <row r="58" spans="1:11" s="651" customFormat="1" ht="21.75" customHeight="1">
      <c r="A58" s="654" t="s">
        <v>109</v>
      </c>
      <c r="B58" s="604">
        <v>41</v>
      </c>
      <c r="C58" s="605" t="s">
        <v>39</v>
      </c>
      <c r="D58" s="604">
        <v>27</v>
      </c>
      <c r="E58" s="604">
        <v>1</v>
      </c>
      <c r="F58" s="604">
        <v>11</v>
      </c>
      <c r="G58" s="605" t="s">
        <v>39</v>
      </c>
      <c r="H58" s="605" t="s">
        <v>39</v>
      </c>
      <c r="I58" s="605" t="s">
        <v>39</v>
      </c>
      <c r="J58" s="605" t="s">
        <v>39</v>
      </c>
      <c r="K58" s="604">
        <v>2</v>
      </c>
    </row>
    <row r="59" spans="1:11" ht="16.5" customHeight="1">
      <c r="A59" s="650" t="s">
        <v>29</v>
      </c>
      <c r="B59" s="608">
        <v>350</v>
      </c>
      <c r="C59" s="608">
        <v>46</v>
      </c>
      <c r="D59" s="608">
        <v>139</v>
      </c>
      <c r="E59" s="608">
        <v>5</v>
      </c>
      <c r="F59" s="608">
        <v>153</v>
      </c>
      <c r="G59" s="608">
        <v>2</v>
      </c>
      <c r="H59" s="609" t="s">
        <v>39</v>
      </c>
      <c r="I59" s="608">
        <v>2</v>
      </c>
      <c r="J59" s="609" t="s">
        <v>39</v>
      </c>
      <c r="K59" s="608">
        <v>3</v>
      </c>
    </row>
    <row r="60" spans="1:11">
      <c r="A60" s="654" t="s">
        <v>110</v>
      </c>
      <c r="B60" s="604">
        <v>204</v>
      </c>
      <c r="C60" s="604">
        <v>40</v>
      </c>
      <c r="D60" s="604">
        <v>66</v>
      </c>
      <c r="E60" s="604">
        <v>5</v>
      </c>
      <c r="F60" s="604">
        <v>86</v>
      </c>
      <c r="G60" s="604">
        <v>2</v>
      </c>
      <c r="H60" s="605" t="s">
        <v>39</v>
      </c>
      <c r="I60" s="604">
        <v>2</v>
      </c>
      <c r="J60" s="605" t="s">
        <v>39</v>
      </c>
      <c r="K60" s="604">
        <v>3</v>
      </c>
    </row>
    <row r="61" spans="1:11" s="651" customFormat="1" ht="21.75" customHeight="1">
      <c r="A61" s="655" t="s">
        <v>109</v>
      </c>
      <c r="B61" s="608">
        <v>146</v>
      </c>
      <c r="C61" s="608">
        <v>6</v>
      </c>
      <c r="D61" s="608">
        <v>73</v>
      </c>
      <c r="E61" s="609" t="s">
        <v>39</v>
      </c>
      <c r="F61" s="608">
        <v>67</v>
      </c>
      <c r="G61" s="609" t="s">
        <v>39</v>
      </c>
      <c r="H61" s="609" t="s">
        <v>39</v>
      </c>
      <c r="I61" s="609" t="s">
        <v>39</v>
      </c>
      <c r="J61" s="609" t="s">
        <v>39</v>
      </c>
      <c r="K61" s="609" t="s">
        <v>39</v>
      </c>
    </row>
    <row r="62" spans="1:11" ht="15" customHeight="1">
      <c r="A62" s="652" t="s">
        <v>30</v>
      </c>
      <c r="B62" s="604">
        <v>58</v>
      </c>
      <c r="C62" s="604">
        <v>5</v>
      </c>
      <c r="D62" s="604">
        <v>22</v>
      </c>
      <c r="E62" s="604">
        <v>10</v>
      </c>
      <c r="F62" s="604">
        <v>20</v>
      </c>
      <c r="G62" s="605" t="s">
        <v>39</v>
      </c>
      <c r="H62" s="605" t="s">
        <v>39</v>
      </c>
      <c r="I62" s="605" t="s">
        <v>39</v>
      </c>
      <c r="J62" s="605" t="s">
        <v>39</v>
      </c>
      <c r="K62" s="604">
        <v>1</v>
      </c>
    </row>
    <row r="63" spans="1:11">
      <c r="A63" s="655" t="s">
        <v>110</v>
      </c>
      <c r="B63" s="608">
        <v>21</v>
      </c>
      <c r="C63" s="608">
        <v>2</v>
      </c>
      <c r="D63" s="608">
        <v>7</v>
      </c>
      <c r="E63" s="608">
        <v>5</v>
      </c>
      <c r="F63" s="608">
        <v>6</v>
      </c>
      <c r="G63" s="609" t="s">
        <v>39</v>
      </c>
      <c r="H63" s="609" t="s">
        <v>39</v>
      </c>
      <c r="I63" s="609" t="s">
        <v>39</v>
      </c>
      <c r="J63" s="609" t="s">
        <v>39</v>
      </c>
      <c r="K63" s="608">
        <v>1</v>
      </c>
    </row>
    <row r="64" spans="1:11" s="651" customFormat="1" ht="21.75" customHeight="1">
      <c r="A64" s="654" t="s">
        <v>109</v>
      </c>
      <c r="B64" s="604">
        <v>37</v>
      </c>
      <c r="C64" s="604">
        <v>3</v>
      </c>
      <c r="D64" s="604">
        <v>15</v>
      </c>
      <c r="E64" s="604">
        <v>5</v>
      </c>
      <c r="F64" s="604">
        <v>14</v>
      </c>
      <c r="G64" s="605" t="s">
        <v>39</v>
      </c>
      <c r="H64" s="605" t="s">
        <v>39</v>
      </c>
      <c r="I64" s="605" t="s">
        <v>39</v>
      </c>
      <c r="J64" s="605" t="s">
        <v>39</v>
      </c>
      <c r="K64" s="605" t="s">
        <v>39</v>
      </c>
    </row>
    <row r="65" spans="1:11" s="651" customFormat="1" ht="21.75" customHeight="1">
      <c r="A65" s="650" t="s">
        <v>112</v>
      </c>
      <c r="B65" s="608">
        <v>392</v>
      </c>
      <c r="C65" s="608">
        <v>37</v>
      </c>
      <c r="D65" s="608">
        <v>173</v>
      </c>
      <c r="E65" s="608">
        <v>111</v>
      </c>
      <c r="F65" s="608">
        <v>68</v>
      </c>
      <c r="G65" s="609" t="s">
        <v>39</v>
      </c>
      <c r="H65" s="609" t="s">
        <v>39</v>
      </c>
      <c r="I65" s="609" t="s">
        <v>39</v>
      </c>
      <c r="J65" s="609" t="s">
        <v>39</v>
      </c>
      <c r="K65" s="608">
        <v>3</v>
      </c>
    </row>
    <row r="66" spans="1:11" s="651" customFormat="1" ht="21.75" customHeight="1">
      <c r="A66" s="652" t="s">
        <v>110</v>
      </c>
      <c r="B66" s="604">
        <v>134</v>
      </c>
      <c r="C66" s="604">
        <v>32</v>
      </c>
      <c r="D66" s="604">
        <v>47</v>
      </c>
      <c r="E66" s="604">
        <v>20</v>
      </c>
      <c r="F66" s="604">
        <v>32</v>
      </c>
      <c r="G66" s="605" t="s">
        <v>39</v>
      </c>
      <c r="H66" s="605" t="s">
        <v>39</v>
      </c>
      <c r="I66" s="605" t="s">
        <v>39</v>
      </c>
      <c r="J66" s="605" t="s">
        <v>39</v>
      </c>
      <c r="K66" s="604">
        <v>3</v>
      </c>
    </row>
    <row r="67" spans="1:11" s="651" customFormat="1" ht="21.75" customHeight="1">
      <c r="A67" s="650" t="s">
        <v>109</v>
      </c>
      <c r="B67" s="608">
        <v>258</v>
      </c>
      <c r="C67" s="608">
        <v>5</v>
      </c>
      <c r="D67" s="608">
        <v>126</v>
      </c>
      <c r="E67" s="608">
        <v>91</v>
      </c>
      <c r="F67" s="608">
        <v>36</v>
      </c>
      <c r="G67" s="609" t="s">
        <v>39</v>
      </c>
      <c r="H67" s="609" t="s">
        <v>39</v>
      </c>
      <c r="I67" s="609" t="s">
        <v>39</v>
      </c>
      <c r="J67" s="609" t="s">
        <v>39</v>
      </c>
      <c r="K67" s="609" t="s">
        <v>39</v>
      </c>
    </row>
    <row r="68" spans="1:11" ht="15.75" customHeight="1">
      <c r="A68" s="652" t="s">
        <v>78</v>
      </c>
      <c r="B68" s="604">
        <v>109</v>
      </c>
      <c r="C68" s="604">
        <v>8</v>
      </c>
      <c r="D68" s="604">
        <v>37</v>
      </c>
      <c r="E68" s="604">
        <v>42</v>
      </c>
      <c r="F68" s="604">
        <v>21</v>
      </c>
      <c r="G68" s="605" t="s">
        <v>39</v>
      </c>
      <c r="H68" s="605" t="s">
        <v>39</v>
      </c>
      <c r="I68" s="605" t="s">
        <v>39</v>
      </c>
      <c r="J68" s="605" t="s">
        <v>39</v>
      </c>
      <c r="K68" s="604">
        <v>1</v>
      </c>
    </row>
    <row r="69" spans="1:11">
      <c r="A69" s="655" t="s">
        <v>110</v>
      </c>
      <c r="B69" s="608">
        <v>30</v>
      </c>
      <c r="C69" s="608">
        <v>7</v>
      </c>
      <c r="D69" s="608">
        <v>9</v>
      </c>
      <c r="E69" s="608">
        <v>5</v>
      </c>
      <c r="F69" s="608">
        <v>8</v>
      </c>
      <c r="G69" s="609" t="s">
        <v>39</v>
      </c>
      <c r="H69" s="609" t="s">
        <v>39</v>
      </c>
      <c r="I69" s="609" t="s">
        <v>39</v>
      </c>
      <c r="J69" s="609" t="s">
        <v>39</v>
      </c>
      <c r="K69" s="608">
        <v>1</v>
      </c>
    </row>
    <row r="70" spans="1:11" s="651" customFormat="1" ht="21.75" customHeight="1">
      <c r="A70" s="654" t="s">
        <v>109</v>
      </c>
      <c r="B70" s="604">
        <v>79</v>
      </c>
      <c r="C70" s="604">
        <v>1</v>
      </c>
      <c r="D70" s="604">
        <v>28</v>
      </c>
      <c r="E70" s="604">
        <v>37</v>
      </c>
      <c r="F70" s="604">
        <v>13</v>
      </c>
      <c r="G70" s="605" t="s">
        <v>39</v>
      </c>
      <c r="H70" s="605" t="s">
        <v>39</v>
      </c>
      <c r="I70" s="605" t="s">
        <v>39</v>
      </c>
      <c r="J70" s="605" t="s">
        <v>39</v>
      </c>
      <c r="K70" s="605" t="s">
        <v>39</v>
      </c>
    </row>
    <row r="71" spans="1:11" ht="15.75" customHeight="1">
      <c r="A71" s="650" t="s">
        <v>84</v>
      </c>
      <c r="B71" s="608">
        <v>45</v>
      </c>
      <c r="C71" s="608">
        <v>5</v>
      </c>
      <c r="D71" s="608">
        <v>24</v>
      </c>
      <c r="E71" s="608">
        <v>8</v>
      </c>
      <c r="F71" s="608">
        <v>7</v>
      </c>
      <c r="G71" s="609" t="s">
        <v>39</v>
      </c>
      <c r="H71" s="609" t="s">
        <v>39</v>
      </c>
      <c r="I71" s="609" t="s">
        <v>39</v>
      </c>
      <c r="J71" s="609" t="s">
        <v>39</v>
      </c>
      <c r="K71" s="608">
        <v>1</v>
      </c>
    </row>
    <row r="72" spans="1:11" ht="14.25" customHeight="1">
      <c r="A72" s="654" t="s">
        <v>110</v>
      </c>
      <c r="B72" s="604">
        <v>17</v>
      </c>
      <c r="C72" s="604">
        <v>4</v>
      </c>
      <c r="D72" s="604">
        <v>4</v>
      </c>
      <c r="E72" s="604">
        <v>4</v>
      </c>
      <c r="F72" s="604">
        <v>4</v>
      </c>
      <c r="G72" s="605" t="s">
        <v>39</v>
      </c>
      <c r="H72" s="605" t="s">
        <v>39</v>
      </c>
      <c r="I72" s="605" t="s">
        <v>39</v>
      </c>
      <c r="J72" s="605" t="s">
        <v>39</v>
      </c>
      <c r="K72" s="604">
        <v>1</v>
      </c>
    </row>
    <row r="73" spans="1:11" s="651" customFormat="1" ht="21.75" customHeight="1">
      <c r="A73" s="655" t="s">
        <v>109</v>
      </c>
      <c r="B73" s="608">
        <v>28</v>
      </c>
      <c r="C73" s="608">
        <v>1</v>
      </c>
      <c r="D73" s="608">
        <v>20</v>
      </c>
      <c r="E73" s="608">
        <v>4</v>
      </c>
      <c r="F73" s="608">
        <v>3</v>
      </c>
      <c r="G73" s="609" t="s">
        <v>39</v>
      </c>
      <c r="H73" s="609" t="s">
        <v>39</v>
      </c>
      <c r="I73" s="609" t="s">
        <v>39</v>
      </c>
      <c r="J73" s="609" t="s">
        <v>39</v>
      </c>
      <c r="K73" s="609" t="s">
        <v>39</v>
      </c>
    </row>
    <row r="74" spans="1:11">
      <c r="A74" s="652" t="s">
        <v>77</v>
      </c>
      <c r="B74" s="604">
        <v>56</v>
      </c>
      <c r="C74" s="604">
        <v>1</v>
      </c>
      <c r="D74" s="604">
        <v>34</v>
      </c>
      <c r="E74" s="604">
        <v>9</v>
      </c>
      <c r="F74" s="604">
        <v>12</v>
      </c>
      <c r="G74" s="605" t="s">
        <v>39</v>
      </c>
      <c r="H74" s="605" t="s">
        <v>39</v>
      </c>
      <c r="I74" s="605" t="s">
        <v>39</v>
      </c>
      <c r="J74" s="605" t="s">
        <v>39</v>
      </c>
      <c r="K74" s="605" t="s">
        <v>39</v>
      </c>
    </row>
    <row r="75" spans="1:11">
      <c r="A75" s="655" t="s">
        <v>110</v>
      </c>
      <c r="B75" s="608">
        <v>20</v>
      </c>
      <c r="C75" s="608">
        <v>1</v>
      </c>
      <c r="D75" s="608">
        <v>9</v>
      </c>
      <c r="E75" s="608">
        <v>4</v>
      </c>
      <c r="F75" s="608">
        <v>6</v>
      </c>
      <c r="G75" s="609" t="s">
        <v>39</v>
      </c>
      <c r="H75" s="609" t="s">
        <v>39</v>
      </c>
      <c r="I75" s="609" t="s">
        <v>39</v>
      </c>
      <c r="J75" s="609" t="s">
        <v>39</v>
      </c>
      <c r="K75" s="609" t="s">
        <v>39</v>
      </c>
    </row>
    <row r="76" spans="1:11" s="651" customFormat="1" ht="21.75" customHeight="1">
      <c r="A76" s="654" t="s">
        <v>109</v>
      </c>
      <c r="B76" s="604">
        <v>36</v>
      </c>
      <c r="C76" s="605" t="s">
        <v>39</v>
      </c>
      <c r="D76" s="604">
        <v>25</v>
      </c>
      <c r="E76" s="604">
        <v>5</v>
      </c>
      <c r="F76" s="604">
        <v>6</v>
      </c>
      <c r="G76" s="605" t="s">
        <v>39</v>
      </c>
      <c r="H76" s="605" t="s">
        <v>39</v>
      </c>
      <c r="I76" s="605" t="s">
        <v>39</v>
      </c>
      <c r="J76" s="605" t="s">
        <v>39</v>
      </c>
      <c r="K76" s="605" t="s">
        <v>39</v>
      </c>
    </row>
    <row r="77" spans="1:11">
      <c r="A77" s="650" t="s">
        <v>83</v>
      </c>
      <c r="B77" s="608">
        <v>64</v>
      </c>
      <c r="C77" s="608">
        <v>1</v>
      </c>
      <c r="D77" s="608">
        <v>17</v>
      </c>
      <c r="E77" s="608">
        <v>33</v>
      </c>
      <c r="F77" s="608">
        <v>12</v>
      </c>
      <c r="G77" s="609" t="s">
        <v>39</v>
      </c>
      <c r="H77" s="609" t="s">
        <v>39</v>
      </c>
      <c r="I77" s="609" t="s">
        <v>39</v>
      </c>
      <c r="J77" s="609" t="s">
        <v>39</v>
      </c>
      <c r="K77" s="608">
        <v>1</v>
      </c>
    </row>
    <row r="78" spans="1:11">
      <c r="A78" s="654" t="s">
        <v>110</v>
      </c>
      <c r="B78" s="604">
        <v>24</v>
      </c>
      <c r="C78" s="604">
        <v>1</v>
      </c>
      <c r="D78" s="604">
        <v>9</v>
      </c>
      <c r="E78" s="604">
        <v>4</v>
      </c>
      <c r="F78" s="604">
        <v>9</v>
      </c>
      <c r="G78" s="605" t="s">
        <v>39</v>
      </c>
      <c r="H78" s="605" t="s">
        <v>39</v>
      </c>
      <c r="I78" s="605" t="s">
        <v>39</v>
      </c>
      <c r="J78" s="605" t="s">
        <v>39</v>
      </c>
      <c r="K78" s="604">
        <v>1</v>
      </c>
    </row>
    <row r="79" spans="1:11" s="651" customFormat="1" ht="21.75" customHeight="1">
      <c r="A79" s="655" t="s">
        <v>109</v>
      </c>
      <c r="B79" s="608">
        <v>40</v>
      </c>
      <c r="C79" s="609" t="s">
        <v>39</v>
      </c>
      <c r="D79" s="608">
        <v>8</v>
      </c>
      <c r="E79" s="608">
        <v>29</v>
      </c>
      <c r="F79" s="608">
        <v>3</v>
      </c>
      <c r="G79" s="609" t="s">
        <v>39</v>
      </c>
      <c r="H79" s="609" t="s">
        <v>39</v>
      </c>
      <c r="I79" s="609" t="s">
        <v>39</v>
      </c>
      <c r="J79" s="609" t="s">
        <v>39</v>
      </c>
      <c r="K79" s="609" t="s">
        <v>39</v>
      </c>
    </row>
    <row r="80" spans="1:11">
      <c r="A80" s="652" t="s">
        <v>76</v>
      </c>
      <c r="B80" s="604">
        <v>63</v>
      </c>
      <c r="C80" s="604">
        <v>15</v>
      </c>
      <c r="D80" s="604">
        <v>27</v>
      </c>
      <c r="E80" s="604">
        <v>11</v>
      </c>
      <c r="F80" s="604">
        <v>10</v>
      </c>
      <c r="G80" s="605" t="s">
        <v>39</v>
      </c>
      <c r="H80" s="605" t="s">
        <v>39</v>
      </c>
      <c r="I80" s="605" t="s">
        <v>39</v>
      </c>
      <c r="J80" s="605" t="s">
        <v>39</v>
      </c>
      <c r="K80" s="605" t="s">
        <v>39</v>
      </c>
    </row>
    <row r="81" spans="1:11">
      <c r="A81" s="655" t="s">
        <v>110</v>
      </c>
      <c r="B81" s="608">
        <v>28</v>
      </c>
      <c r="C81" s="608">
        <v>13</v>
      </c>
      <c r="D81" s="608">
        <v>9</v>
      </c>
      <c r="E81" s="608">
        <v>3</v>
      </c>
      <c r="F81" s="608">
        <v>3</v>
      </c>
      <c r="G81" s="609" t="s">
        <v>39</v>
      </c>
      <c r="H81" s="609" t="s">
        <v>39</v>
      </c>
      <c r="I81" s="609" t="s">
        <v>39</v>
      </c>
      <c r="J81" s="609" t="s">
        <v>39</v>
      </c>
      <c r="K81" s="609" t="s">
        <v>39</v>
      </c>
    </row>
    <row r="82" spans="1:11" s="651" customFormat="1" ht="21.75" customHeight="1">
      <c r="A82" s="654" t="s">
        <v>109</v>
      </c>
      <c r="B82" s="604">
        <v>35</v>
      </c>
      <c r="C82" s="604">
        <v>2</v>
      </c>
      <c r="D82" s="604">
        <v>18</v>
      </c>
      <c r="E82" s="604">
        <v>8</v>
      </c>
      <c r="F82" s="604">
        <v>7</v>
      </c>
      <c r="G82" s="605" t="s">
        <v>39</v>
      </c>
      <c r="H82" s="605" t="s">
        <v>39</v>
      </c>
      <c r="I82" s="605" t="s">
        <v>39</v>
      </c>
      <c r="J82" s="605" t="s">
        <v>39</v>
      </c>
      <c r="K82" s="605" t="s">
        <v>39</v>
      </c>
    </row>
    <row r="83" spans="1:11">
      <c r="A83" s="650" t="s">
        <v>75</v>
      </c>
      <c r="B83" s="608">
        <v>55</v>
      </c>
      <c r="C83" s="608">
        <v>7</v>
      </c>
      <c r="D83" s="608">
        <v>34</v>
      </c>
      <c r="E83" s="608">
        <v>8</v>
      </c>
      <c r="F83" s="608">
        <v>6</v>
      </c>
      <c r="G83" s="609" t="s">
        <v>39</v>
      </c>
      <c r="H83" s="609" t="s">
        <v>39</v>
      </c>
      <c r="I83" s="609" t="s">
        <v>39</v>
      </c>
      <c r="J83" s="609" t="s">
        <v>39</v>
      </c>
      <c r="K83" s="609" t="s">
        <v>39</v>
      </c>
    </row>
    <row r="84" spans="1:11">
      <c r="A84" s="654" t="s">
        <v>110</v>
      </c>
      <c r="B84" s="604">
        <v>15</v>
      </c>
      <c r="C84" s="604">
        <v>6</v>
      </c>
      <c r="D84" s="604">
        <v>7</v>
      </c>
      <c r="E84" s="605" t="s">
        <v>39</v>
      </c>
      <c r="F84" s="604">
        <v>2</v>
      </c>
      <c r="G84" s="605" t="s">
        <v>39</v>
      </c>
      <c r="H84" s="605" t="s">
        <v>39</v>
      </c>
      <c r="I84" s="605" t="s">
        <v>39</v>
      </c>
      <c r="J84" s="605" t="s">
        <v>39</v>
      </c>
      <c r="K84" s="605" t="s">
        <v>39</v>
      </c>
    </row>
    <row r="85" spans="1:11" s="651" customFormat="1" ht="21.75" customHeight="1">
      <c r="A85" s="655" t="s">
        <v>109</v>
      </c>
      <c r="B85" s="608">
        <v>40</v>
      </c>
      <c r="C85" s="608">
        <v>1</v>
      </c>
      <c r="D85" s="608">
        <v>27</v>
      </c>
      <c r="E85" s="608">
        <v>8</v>
      </c>
      <c r="F85" s="608">
        <v>4</v>
      </c>
      <c r="G85" s="609" t="s">
        <v>39</v>
      </c>
      <c r="H85" s="609" t="s">
        <v>39</v>
      </c>
      <c r="I85" s="609" t="s">
        <v>39</v>
      </c>
      <c r="J85" s="609" t="s">
        <v>39</v>
      </c>
      <c r="K85" s="609" t="s">
        <v>39</v>
      </c>
    </row>
    <row r="86" spans="1:11" s="651" customFormat="1" ht="21.75" customHeight="1">
      <c r="A86" s="652" t="s">
        <v>111</v>
      </c>
      <c r="B86" s="604">
        <v>8</v>
      </c>
      <c r="C86" s="604">
        <v>1</v>
      </c>
      <c r="D86" s="604">
        <v>3</v>
      </c>
      <c r="E86" s="604">
        <v>3</v>
      </c>
      <c r="F86" s="604">
        <v>1</v>
      </c>
      <c r="G86" s="605" t="s">
        <v>39</v>
      </c>
      <c r="H86" s="605" t="s">
        <v>39</v>
      </c>
      <c r="I86" s="605" t="s">
        <v>39</v>
      </c>
      <c r="J86" s="605" t="s">
        <v>39</v>
      </c>
      <c r="K86" s="605" t="s">
        <v>39</v>
      </c>
    </row>
    <row r="87" spans="1:11" s="651" customFormat="1" ht="21.75" customHeight="1">
      <c r="A87" s="650" t="s">
        <v>110</v>
      </c>
      <c r="B87" s="608">
        <v>2</v>
      </c>
      <c r="C87" s="608">
        <v>1</v>
      </c>
      <c r="D87" s="608">
        <v>1</v>
      </c>
      <c r="E87" s="609" t="s">
        <v>39</v>
      </c>
      <c r="F87" s="609" t="s">
        <v>39</v>
      </c>
      <c r="G87" s="609" t="s">
        <v>39</v>
      </c>
      <c r="H87" s="609" t="s">
        <v>39</v>
      </c>
      <c r="I87" s="609" t="s">
        <v>39</v>
      </c>
      <c r="J87" s="609" t="s">
        <v>39</v>
      </c>
      <c r="K87" s="609" t="s">
        <v>39</v>
      </c>
    </row>
    <row r="88" spans="1:11" s="651" customFormat="1" ht="21.75" customHeight="1">
      <c r="A88" s="652" t="s">
        <v>109</v>
      </c>
      <c r="B88" s="604">
        <v>6</v>
      </c>
      <c r="C88" s="605" t="s">
        <v>39</v>
      </c>
      <c r="D88" s="604">
        <v>2</v>
      </c>
      <c r="E88" s="604">
        <v>3</v>
      </c>
      <c r="F88" s="604">
        <v>1</v>
      </c>
      <c r="G88" s="605" t="s">
        <v>39</v>
      </c>
      <c r="H88" s="605" t="s">
        <v>39</v>
      </c>
      <c r="I88" s="605" t="s">
        <v>39</v>
      </c>
      <c r="J88" s="605" t="s">
        <v>39</v>
      </c>
      <c r="K88" s="605" t="s">
        <v>39</v>
      </c>
    </row>
    <row r="89" spans="1:11">
      <c r="A89" s="650" t="s">
        <v>82</v>
      </c>
      <c r="B89" s="608">
        <v>8</v>
      </c>
      <c r="C89" s="608">
        <v>1</v>
      </c>
      <c r="D89" s="608">
        <v>3</v>
      </c>
      <c r="E89" s="608">
        <v>3</v>
      </c>
      <c r="F89" s="608">
        <v>1</v>
      </c>
      <c r="G89" s="609" t="s">
        <v>39</v>
      </c>
      <c r="H89" s="609" t="s">
        <v>39</v>
      </c>
      <c r="I89" s="609" t="s">
        <v>39</v>
      </c>
      <c r="J89" s="609" t="s">
        <v>39</v>
      </c>
      <c r="K89" s="609" t="s">
        <v>39</v>
      </c>
    </row>
    <row r="90" spans="1:11">
      <c r="A90" s="654" t="s">
        <v>110</v>
      </c>
      <c r="B90" s="604">
        <v>2</v>
      </c>
      <c r="C90" s="604">
        <v>1</v>
      </c>
      <c r="D90" s="604">
        <v>1</v>
      </c>
      <c r="E90" s="605" t="s">
        <v>39</v>
      </c>
      <c r="F90" s="605" t="s">
        <v>39</v>
      </c>
      <c r="G90" s="605" t="s">
        <v>39</v>
      </c>
      <c r="H90" s="605" t="s">
        <v>39</v>
      </c>
      <c r="I90" s="605" t="s">
        <v>39</v>
      </c>
      <c r="J90" s="605" t="s">
        <v>39</v>
      </c>
      <c r="K90" s="605" t="s">
        <v>39</v>
      </c>
    </row>
    <row r="91" spans="1:11" s="656" customFormat="1">
      <c r="A91" s="655" t="s">
        <v>109</v>
      </c>
      <c r="B91" s="608">
        <v>6</v>
      </c>
      <c r="C91" s="609" t="s">
        <v>39</v>
      </c>
      <c r="D91" s="608">
        <v>2</v>
      </c>
      <c r="E91" s="608">
        <v>3</v>
      </c>
      <c r="F91" s="608">
        <v>1</v>
      </c>
      <c r="G91" s="609" t="s">
        <v>39</v>
      </c>
      <c r="H91" s="609" t="s">
        <v>39</v>
      </c>
      <c r="I91" s="609" t="s">
        <v>39</v>
      </c>
      <c r="J91" s="609" t="s">
        <v>39</v>
      </c>
      <c r="K91" s="609" t="s">
        <v>39</v>
      </c>
    </row>
    <row r="92" spans="1:11" s="656" customFormat="1" ht="12">
      <c r="A92" s="638"/>
      <c r="B92" s="657"/>
      <c r="C92" s="658"/>
      <c r="D92" s="657"/>
      <c r="E92" s="658"/>
      <c r="F92" s="658"/>
      <c r="G92" s="658"/>
    </row>
    <row r="93" spans="1:11" s="656" customFormat="1" ht="30" customHeight="1">
      <c r="A93" s="1130" t="s">
        <v>108</v>
      </c>
      <c r="B93" s="1130"/>
      <c r="C93" s="1130"/>
      <c r="D93" s="1130"/>
      <c r="E93" s="1130"/>
      <c r="F93" s="1130"/>
      <c r="G93" s="1130"/>
    </row>
  </sheetData>
  <mergeCells count="5">
    <mergeCell ref="A3:A4"/>
    <mergeCell ref="A93:G93"/>
    <mergeCell ref="B3:B4"/>
    <mergeCell ref="C3:K3"/>
    <mergeCell ref="A1:K1"/>
  </mergeCells>
  <hyperlinks>
    <hyperlink ref="L1" location="INDICE!A32" display="INDICE"/>
  </hyperlinks>
  <printOptions horizontalCentered="1"/>
  <pageMargins left="0.51181102362204722" right="0.51181102362204722" top="1.1023622047244095" bottom="0.51181102362204722" header="0.11811023622047245" footer="0.23622047244094491"/>
  <pageSetup paperSize="9" scale="53" firstPageNumber="47" orientation="landscape" useFirstPageNumber="1" r:id="rId1"/>
  <headerFooter scaleWithDoc="0">
    <oddHeader>&amp;C&amp;G</oddHeader>
    <oddFooter>&amp;C&amp;12 &amp;P</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R110"/>
  <sheetViews>
    <sheetView showGridLines="0" zoomScale="90" zoomScaleNormal="90" zoomScalePageLayoutView="62" workbookViewId="0">
      <selection activeCell="C4" sqref="C4:Q4"/>
    </sheetView>
  </sheetViews>
  <sheetFormatPr baseColWidth="10" defaultColWidth="9.140625" defaultRowHeight="12.75"/>
  <cols>
    <col min="1" max="1" width="20.7109375" style="641" customWidth="1"/>
    <col min="2" max="2" width="11.140625" style="642" customWidth="1"/>
    <col min="3" max="3" width="11.5703125" style="642" bestFit="1" customWidth="1"/>
    <col min="4" max="4" width="10.5703125" style="642" bestFit="1" customWidth="1"/>
    <col min="5" max="5" width="11.7109375" style="642" bestFit="1" customWidth="1"/>
    <col min="6" max="6" width="10.5703125" style="642" bestFit="1" customWidth="1"/>
    <col min="7" max="7" width="10.5703125" style="642" customWidth="1"/>
    <col min="8" max="8" width="11" style="642" customWidth="1"/>
    <col min="9" max="9" width="10.5703125" style="642" customWidth="1"/>
    <col min="10" max="10" width="11.5703125" style="642" customWidth="1"/>
    <col min="11" max="11" width="11.85546875" style="642" bestFit="1" customWidth="1"/>
    <col min="12" max="12" width="13.140625" style="642" bestFit="1" customWidth="1"/>
    <col min="13" max="15" width="11.5703125" style="642" customWidth="1"/>
    <col min="16" max="16" width="13" style="642" bestFit="1" customWidth="1"/>
    <col min="17" max="17" width="11.5703125" style="642" customWidth="1"/>
    <col min="18" max="16384" width="9.140625" style="622"/>
  </cols>
  <sheetData>
    <row r="1" spans="1:18" ht="45.75" customHeight="1">
      <c r="A1" s="1142" t="s">
        <v>1465</v>
      </c>
      <c r="B1" s="1142"/>
      <c r="C1" s="1142"/>
      <c r="D1" s="1142"/>
      <c r="E1" s="1142"/>
      <c r="F1" s="1142"/>
      <c r="G1" s="1142"/>
      <c r="H1" s="1142"/>
      <c r="I1" s="1142"/>
      <c r="J1" s="1142"/>
      <c r="K1" s="1142"/>
      <c r="L1" s="1142"/>
      <c r="M1" s="1142"/>
      <c r="N1" s="1142"/>
      <c r="O1" s="1142"/>
      <c r="P1" s="1142"/>
      <c r="Q1" s="1142"/>
      <c r="R1" s="264" t="s">
        <v>577</v>
      </c>
    </row>
    <row r="2" spans="1:18" s="642" customFormat="1" ht="5.25" customHeight="1">
      <c r="A2" s="641"/>
      <c r="B2" s="660"/>
      <c r="C2" s="660"/>
      <c r="D2" s="660"/>
      <c r="E2" s="660"/>
      <c r="F2" s="660"/>
      <c r="G2" s="660"/>
      <c r="H2" s="660"/>
      <c r="I2" s="660"/>
      <c r="J2" s="660"/>
      <c r="K2" s="660"/>
      <c r="L2" s="660"/>
      <c r="M2" s="660"/>
      <c r="N2" s="660"/>
      <c r="O2" s="660"/>
      <c r="P2" s="660"/>
      <c r="Q2" s="660"/>
    </row>
    <row r="3" spans="1:18" s="629" customFormat="1" ht="66.75" customHeight="1">
      <c r="A3" s="661" t="s">
        <v>119</v>
      </c>
      <c r="B3" s="661" t="s">
        <v>1009</v>
      </c>
      <c r="C3" s="661" t="s">
        <v>982</v>
      </c>
      <c r="D3" s="661" t="s">
        <v>983</v>
      </c>
      <c r="E3" s="661" t="s">
        <v>984</v>
      </c>
      <c r="F3" s="661" t="s">
        <v>985</v>
      </c>
      <c r="G3" s="661" t="s">
        <v>986</v>
      </c>
      <c r="H3" s="661" t="s">
        <v>118</v>
      </c>
      <c r="I3" s="661" t="s">
        <v>6</v>
      </c>
      <c r="J3" s="661" t="s">
        <v>5</v>
      </c>
      <c r="K3" s="661" t="s">
        <v>1010</v>
      </c>
      <c r="L3" s="661" t="s">
        <v>1011</v>
      </c>
      <c r="M3" s="661" t="s">
        <v>994</v>
      </c>
      <c r="N3" s="661" t="s">
        <v>1012</v>
      </c>
      <c r="O3" s="661" t="s">
        <v>1013</v>
      </c>
      <c r="P3" s="661" t="s">
        <v>1014</v>
      </c>
      <c r="Q3" s="661" t="s">
        <v>1015</v>
      </c>
    </row>
    <row r="4" spans="1:18" s="662" customFormat="1" ht="22.5" customHeight="1">
      <c r="A4" s="650" t="s">
        <v>79</v>
      </c>
      <c r="B4" s="608">
        <v>119466</v>
      </c>
      <c r="C4" s="608">
        <v>19334</v>
      </c>
      <c r="D4" s="608">
        <v>7036</v>
      </c>
      <c r="E4" s="608">
        <v>1188</v>
      </c>
      <c r="F4" s="608">
        <v>4252</v>
      </c>
      <c r="G4" s="608">
        <v>3308</v>
      </c>
      <c r="H4" s="608">
        <v>4162</v>
      </c>
      <c r="I4" s="608">
        <v>2120</v>
      </c>
      <c r="J4" s="608">
        <v>15776</v>
      </c>
      <c r="K4" s="608">
        <v>3832</v>
      </c>
      <c r="L4" s="608">
        <v>6470</v>
      </c>
      <c r="M4" s="608">
        <v>18466</v>
      </c>
      <c r="N4" s="608">
        <v>4522</v>
      </c>
      <c r="O4" s="608">
        <v>1724</v>
      </c>
      <c r="P4" s="608">
        <v>13484</v>
      </c>
      <c r="Q4" s="608">
        <v>13792</v>
      </c>
    </row>
    <row r="5" spans="1:18" s="662" customFormat="1" ht="22.5" customHeight="1">
      <c r="A5" s="652" t="s">
        <v>110</v>
      </c>
      <c r="B5" s="604">
        <v>108645</v>
      </c>
      <c r="C5" s="604">
        <v>18785</v>
      </c>
      <c r="D5" s="604">
        <v>6013</v>
      </c>
      <c r="E5" s="604">
        <v>1170</v>
      </c>
      <c r="F5" s="604">
        <v>4129</v>
      </c>
      <c r="G5" s="604">
        <v>2031</v>
      </c>
      <c r="H5" s="604">
        <v>2961</v>
      </c>
      <c r="I5" s="604">
        <v>1616</v>
      </c>
      <c r="J5" s="604">
        <v>14193</v>
      </c>
      <c r="K5" s="604">
        <v>3590</v>
      </c>
      <c r="L5" s="604">
        <v>6232</v>
      </c>
      <c r="M5" s="604">
        <v>16845</v>
      </c>
      <c r="N5" s="604">
        <v>4204</v>
      </c>
      <c r="O5" s="604">
        <v>1044</v>
      </c>
      <c r="P5" s="604">
        <v>12739</v>
      </c>
      <c r="Q5" s="604">
        <v>13093</v>
      </c>
    </row>
    <row r="6" spans="1:18" s="662" customFormat="1" ht="21.75" customHeight="1">
      <c r="A6" s="650" t="s">
        <v>109</v>
      </c>
      <c r="B6" s="608">
        <v>10821</v>
      </c>
      <c r="C6" s="608">
        <v>549</v>
      </c>
      <c r="D6" s="608">
        <v>1023</v>
      </c>
      <c r="E6" s="608">
        <v>18</v>
      </c>
      <c r="F6" s="608">
        <v>123</v>
      </c>
      <c r="G6" s="608">
        <v>1277</v>
      </c>
      <c r="H6" s="608">
        <v>1201</v>
      </c>
      <c r="I6" s="608">
        <v>504</v>
      </c>
      <c r="J6" s="608">
        <v>1583</v>
      </c>
      <c r="K6" s="608">
        <v>242</v>
      </c>
      <c r="L6" s="608">
        <v>238</v>
      </c>
      <c r="M6" s="608">
        <v>1621</v>
      </c>
      <c r="N6" s="608">
        <v>318</v>
      </c>
      <c r="O6" s="608">
        <v>680</v>
      </c>
      <c r="P6" s="608">
        <v>745</v>
      </c>
      <c r="Q6" s="608">
        <v>699</v>
      </c>
    </row>
    <row r="7" spans="1:18" s="663" customFormat="1" ht="21.75" customHeight="1">
      <c r="A7" s="652" t="s">
        <v>114</v>
      </c>
      <c r="B7" s="604">
        <v>59827</v>
      </c>
      <c r="C7" s="604">
        <v>10474</v>
      </c>
      <c r="D7" s="604">
        <v>3520</v>
      </c>
      <c r="E7" s="604">
        <v>868</v>
      </c>
      <c r="F7" s="604">
        <v>2051</v>
      </c>
      <c r="G7" s="604">
        <v>1199</v>
      </c>
      <c r="H7" s="604">
        <v>2046</v>
      </c>
      <c r="I7" s="604">
        <v>711</v>
      </c>
      <c r="J7" s="604">
        <v>8838</v>
      </c>
      <c r="K7" s="604">
        <v>2031</v>
      </c>
      <c r="L7" s="604">
        <v>3320</v>
      </c>
      <c r="M7" s="604">
        <v>8342</v>
      </c>
      <c r="N7" s="604">
        <v>2241</v>
      </c>
      <c r="O7" s="604">
        <v>902</v>
      </c>
      <c r="P7" s="604">
        <v>6565</v>
      </c>
      <c r="Q7" s="604">
        <v>6719</v>
      </c>
    </row>
    <row r="8" spans="1:18" s="663" customFormat="1" ht="21.75" customHeight="1">
      <c r="A8" s="650" t="s">
        <v>110</v>
      </c>
      <c r="B8" s="608">
        <v>53596</v>
      </c>
      <c r="C8" s="608">
        <v>10038</v>
      </c>
      <c r="D8" s="608">
        <v>2955</v>
      </c>
      <c r="E8" s="608">
        <v>850</v>
      </c>
      <c r="F8" s="608">
        <v>1978</v>
      </c>
      <c r="G8" s="608">
        <v>592</v>
      </c>
      <c r="H8" s="608">
        <v>1444</v>
      </c>
      <c r="I8" s="608">
        <v>506</v>
      </c>
      <c r="J8" s="608">
        <v>7906</v>
      </c>
      <c r="K8" s="608">
        <v>1861</v>
      </c>
      <c r="L8" s="608">
        <v>3150</v>
      </c>
      <c r="M8" s="608">
        <v>7377</v>
      </c>
      <c r="N8" s="608">
        <v>2097</v>
      </c>
      <c r="O8" s="608">
        <v>487</v>
      </c>
      <c r="P8" s="608">
        <v>6098</v>
      </c>
      <c r="Q8" s="608">
        <v>6257</v>
      </c>
    </row>
    <row r="9" spans="1:18" s="662" customFormat="1" ht="21.75" customHeight="1">
      <c r="A9" s="652" t="s">
        <v>109</v>
      </c>
      <c r="B9" s="604">
        <v>6231</v>
      </c>
      <c r="C9" s="604">
        <v>436</v>
      </c>
      <c r="D9" s="604">
        <v>565</v>
      </c>
      <c r="E9" s="604">
        <v>18</v>
      </c>
      <c r="F9" s="604">
        <v>73</v>
      </c>
      <c r="G9" s="604">
        <v>607</v>
      </c>
      <c r="H9" s="604">
        <v>602</v>
      </c>
      <c r="I9" s="604">
        <v>205</v>
      </c>
      <c r="J9" s="604">
        <v>932</v>
      </c>
      <c r="K9" s="604">
        <v>170</v>
      </c>
      <c r="L9" s="604">
        <v>170</v>
      </c>
      <c r="M9" s="604">
        <v>965</v>
      </c>
      <c r="N9" s="604">
        <v>144</v>
      </c>
      <c r="O9" s="604">
        <v>415</v>
      </c>
      <c r="P9" s="604">
        <v>467</v>
      </c>
      <c r="Q9" s="604">
        <v>462</v>
      </c>
    </row>
    <row r="10" spans="1:18" s="663" customFormat="1">
      <c r="A10" s="650" t="s">
        <v>13</v>
      </c>
      <c r="B10" s="608">
        <v>6913</v>
      </c>
      <c r="C10" s="608">
        <v>1464</v>
      </c>
      <c r="D10" s="608">
        <v>544</v>
      </c>
      <c r="E10" s="608">
        <v>56</v>
      </c>
      <c r="F10" s="608">
        <v>221</v>
      </c>
      <c r="G10" s="608">
        <v>149</v>
      </c>
      <c r="H10" s="608">
        <v>264</v>
      </c>
      <c r="I10" s="608">
        <v>17</v>
      </c>
      <c r="J10" s="608">
        <v>1019</v>
      </c>
      <c r="K10" s="608">
        <v>318</v>
      </c>
      <c r="L10" s="608">
        <v>400</v>
      </c>
      <c r="M10" s="608">
        <v>837</v>
      </c>
      <c r="N10" s="608">
        <v>188</v>
      </c>
      <c r="O10" s="608">
        <v>62</v>
      </c>
      <c r="P10" s="608">
        <v>677</v>
      </c>
      <c r="Q10" s="608">
        <v>697</v>
      </c>
    </row>
    <row r="11" spans="1:18" s="663" customFormat="1">
      <c r="A11" s="654" t="s">
        <v>110</v>
      </c>
      <c r="B11" s="604">
        <v>6384</v>
      </c>
      <c r="C11" s="604">
        <v>1461</v>
      </c>
      <c r="D11" s="604">
        <v>442</v>
      </c>
      <c r="E11" s="604">
        <v>56</v>
      </c>
      <c r="F11" s="604">
        <v>221</v>
      </c>
      <c r="G11" s="604">
        <v>65</v>
      </c>
      <c r="H11" s="604">
        <v>168</v>
      </c>
      <c r="I11" s="604">
        <v>12</v>
      </c>
      <c r="J11" s="604">
        <v>915</v>
      </c>
      <c r="K11" s="604">
        <v>312</v>
      </c>
      <c r="L11" s="604">
        <v>393</v>
      </c>
      <c r="M11" s="604">
        <v>776</v>
      </c>
      <c r="N11" s="604">
        <v>173</v>
      </c>
      <c r="O11" s="604">
        <v>40</v>
      </c>
      <c r="P11" s="604">
        <v>661</v>
      </c>
      <c r="Q11" s="604">
        <v>689</v>
      </c>
    </row>
    <row r="12" spans="1:18" s="662" customFormat="1" ht="21.75" customHeight="1">
      <c r="A12" s="655" t="s">
        <v>109</v>
      </c>
      <c r="B12" s="608">
        <v>529</v>
      </c>
      <c r="C12" s="608">
        <v>3</v>
      </c>
      <c r="D12" s="608">
        <v>102</v>
      </c>
      <c r="E12" s="608" t="s">
        <v>39</v>
      </c>
      <c r="F12" s="608" t="s">
        <v>39</v>
      </c>
      <c r="G12" s="608">
        <v>84</v>
      </c>
      <c r="H12" s="608">
        <v>96</v>
      </c>
      <c r="I12" s="608">
        <v>5</v>
      </c>
      <c r="J12" s="608">
        <v>104</v>
      </c>
      <c r="K12" s="608">
        <v>6</v>
      </c>
      <c r="L12" s="608">
        <v>7</v>
      </c>
      <c r="M12" s="608">
        <v>61</v>
      </c>
      <c r="N12" s="608">
        <v>15</v>
      </c>
      <c r="O12" s="608">
        <v>22</v>
      </c>
      <c r="P12" s="608">
        <v>16</v>
      </c>
      <c r="Q12" s="608">
        <v>8</v>
      </c>
    </row>
    <row r="13" spans="1:18" s="663" customFormat="1">
      <c r="A13" s="652" t="s">
        <v>14</v>
      </c>
      <c r="B13" s="604">
        <v>1278</v>
      </c>
      <c r="C13" s="604">
        <v>77</v>
      </c>
      <c r="D13" s="604">
        <v>115</v>
      </c>
      <c r="E13" s="604">
        <v>2</v>
      </c>
      <c r="F13" s="604">
        <v>50</v>
      </c>
      <c r="G13" s="604">
        <v>52</v>
      </c>
      <c r="H13" s="604">
        <v>83</v>
      </c>
      <c r="I13" s="604">
        <v>26</v>
      </c>
      <c r="J13" s="604">
        <v>240</v>
      </c>
      <c r="K13" s="604">
        <v>36</v>
      </c>
      <c r="L13" s="604">
        <v>48</v>
      </c>
      <c r="M13" s="604">
        <v>180</v>
      </c>
      <c r="N13" s="604">
        <v>55</v>
      </c>
      <c r="O13" s="604">
        <v>80</v>
      </c>
      <c r="P13" s="604">
        <v>109</v>
      </c>
      <c r="Q13" s="604">
        <v>125</v>
      </c>
    </row>
    <row r="14" spans="1:18" s="663" customFormat="1">
      <c r="A14" s="655" t="s">
        <v>110</v>
      </c>
      <c r="B14" s="608">
        <v>1069</v>
      </c>
      <c r="C14" s="608">
        <v>77</v>
      </c>
      <c r="D14" s="608">
        <v>85</v>
      </c>
      <c r="E14" s="608">
        <v>2</v>
      </c>
      <c r="F14" s="608">
        <v>50</v>
      </c>
      <c r="G14" s="608">
        <v>32</v>
      </c>
      <c r="H14" s="608">
        <v>57</v>
      </c>
      <c r="I14" s="608">
        <v>21</v>
      </c>
      <c r="J14" s="608">
        <v>200</v>
      </c>
      <c r="K14" s="608">
        <v>33</v>
      </c>
      <c r="L14" s="608">
        <v>44</v>
      </c>
      <c r="M14" s="608">
        <v>157</v>
      </c>
      <c r="N14" s="608">
        <v>51</v>
      </c>
      <c r="O14" s="608">
        <v>41</v>
      </c>
      <c r="P14" s="608">
        <v>101</v>
      </c>
      <c r="Q14" s="608">
        <v>118</v>
      </c>
    </row>
    <row r="15" spans="1:18" s="662" customFormat="1" ht="21.75" customHeight="1">
      <c r="A15" s="654" t="s">
        <v>109</v>
      </c>
      <c r="B15" s="604">
        <v>209</v>
      </c>
      <c r="C15" s="604" t="s">
        <v>39</v>
      </c>
      <c r="D15" s="604">
        <v>30</v>
      </c>
      <c r="E15" s="604" t="s">
        <v>39</v>
      </c>
      <c r="F15" s="604" t="s">
        <v>39</v>
      </c>
      <c r="G15" s="604">
        <v>20</v>
      </c>
      <c r="H15" s="604">
        <v>26</v>
      </c>
      <c r="I15" s="604">
        <v>5</v>
      </c>
      <c r="J15" s="604">
        <v>40</v>
      </c>
      <c r="K15" s="604">
        <v>3</v>
      </c>
      <c r="L15" s="604">
        <v>4</v>
      </c>
      <c r="M15" s="604">
        <v>23</v>
      </c>
      <c r="N15" s="604">
        <v>4</v>
      </c>
      <c r="O15" s="604">
        <v>39</v>
      </c>
      <c r="P15" s="604">
        <v>8</v>
      </c>
      <c r="Q15" s="604">
        <v>7</v>
      </c>
    </row>
    <row r="16" spans="1:18" s="663" customFormat="1">
      <c r="A16" s="650" t="s">
        <v>15</v>
      </c>
      <c r="B16" s="608">
        <v>1759</v>
      </c>
      <c r="C16" s="608">
        <v>199</v>
      </c>
      <c r="D16" s="608">
        <v>217</v>
      </c>
      <c r="E16" s="608">
        <v>2</v>
      </c>
      <c r="F16" s="608">
        <v>34</v>
      </c>
      <c r="G16" s="608">
        <v>49</v>
      </c>
      <c r="H16" s="608">
        <v>101</v>
      </c>
      <c r="I16" s="608">
        <v>6</v>
      </c>
      <c r="J16" s="608">
        <v>251</v>
      </c>
      <c r="K16" s="608">
        <v>64</v>
      </c>
      <c r="L16" s="608">
        <v>60</v>
      </c>
      <c r="M16" s="608">
        <v>316</v>
      </c>
      <c r="N16" s="608">
        <v>55</v>
      </c>
      <c r="O16" s="608">
        <v>48</v>
      </c>
      <c r="P16" s="608">
        <v>147</v>
      </c>
      <c r="Q16" s="608">
        <v>210</v>
      </c>
    </row>
    <row r="17" spans="1:17" s="663" customFormat="1">
      <c r="A17" s="654" t="s">
        <v>110</v>
      </c>
      <c r="B17" s="604">
        <v>1487</v>
      </c>
      <c r="C17" s="604">
        <v>199</v>
      </c>
      <c r="D17" s="604">
        <v>172</v>
      </c>
      <c r="E17" s="604">
        <v>2</v>
      </c>
      <c r="F17" s="604">
        <v>34</v>
      </c>
      <c r="G17" s="604">
        <v>18</v>
      </c>
      <c r="H17" s="604">
        <v>54</v>
      </c>
      <c r="I17" s="604">
        <v>5</v>
      </c>
      <c r="J17" s="604">
        <v>200</v>
      </c>
      <c r="K17" s="604">
        <v>54</v>
      </c>
      <c r="L17" s="604">
        <v>60</v>
      </c>
      <c r="M17" s="604">
        <v>264</v>
      </c>
      <c r="N17" s="604">
        <v>52</v>
      </c>
      <c r="O17" s="604">
        <v>19</v>
      </c>
      <c r="P17" s="604">
        <v>145</v>
      </c>
      <c r="Q17" s="604">
        <v>209</v>
      </c>
    </row>
    <row r="18" spans="1:17" s="662" customFormat="1" ht="21.75" customHeight="1">
      <c r="A18" s="655" t="s">
        <v>109</v>
      </c>
      <c r="B18" s="608">
        <v>272</v>
      </c>
      <c r="C18" s="608" t="s">
        <v>39</v>
      </c>
      <c r="D18" s="608">
        <v>45</v>
      </c>
      <c r="E18" s="608" t="s">
        <v>39</v>
      </c>
      <c r="F18" s="608" t="s">
        <v>39</v>
      </c>
      <c r="G18" s="608">
        <v>31</v>
      </c>
      <c r="H18" s="608">
        <v>47</v>
      </c>
      <c r="I18" s="608">
        <v>1</v>
      </c>
      <c r="J18" s="608">
        <v>51</v>
      </c>
      <c r="K18" s="608">
        <v>10</v>
      </c>
      <c r="L18" s="608" t="s">
        <v>39</v>
      </c>
      <c r="M18" s="608">
        <v>52</v>
      </c>
      <c r="N18" s="608">
        <v>3</v>
      </c>
      <c r="O18" s="608">
        <v>29</v>
      </c>
      <c r="P18" s="608">
        <v>2</v>
      </c>
      <c r="Q18" s="608">
        <v>1</v>
      </c>
    </row>
    <row r="19" spans="1:17" s="663" customFormat="1">
      <c r="A19" s="652" t="s">
        <v>16</v>
      </c>
      <c r="B19" s="604">
        <v>1207</v>
      </c>
      <c r="C19" s="604">
        <v>68</v>
      </c>
      <c r="D19" s="604">
        <v>72</v>
      </c>
      <c r="E19" s="604">
        <v>1</v>
      </c>
      <c r="F19" s="604">
        <v>35</v>
      </c>
      <c r="G19" s="604">
        <v>65</v>
      </c>
      <c r="H19" s="604">
        <v>79</v>
      </c>
      <c r="I19" s="604">
        <v>67</v>
      </c>
      <c r="J19" s="604">
        <v>241</v>
      </c>
      <c r="K19" s="604">
        <v>46</v>
      </c>
      <c r="L19" s="604">
        <v>58</v>
      </c>
      <c r="M19" s="604">
        <v>150</v>
      </c>
      <c r="N19" s="604">
        <v>88</v>
      </c>
      <c r="O19" s="604">
        <v>22</v>
      </c>
      <c r="P19" s="604">
        <v>107</v>
      </c>
      <c r="Q19" s="604">
        <v>108</v>
      </c>
    </row>
    <row r="20" spans="1:17" s="663" customFormat="1">
      <c r="A20" s="655" t="s">
        <v>110</v>
      </c>
      <c r="B20" s="608">
        <v>937</v>
      </c>
      <c r="C20" s="608">
        <v>65</v>
      </c>
      <c r="D20" s="608">
        <v>55</v>
      </c>
      <c r="E20" s="608">
        <v>1</v>
      </c>
      <c r="F20" s="608">
        <v>35</v>
      </c>
      <c r="G20" s="608">
        <v>24</v>
      </c>
      <c r="H20" s="608">
        <v>38</v>
      </c>
      <c r="I20" s="608">
        <v>35</v>
      </c>
      <c r="J20" s="608">
        <v>188</v>
      </c>
      <c r="K20" s="608">
        <v>40</v>
      </c>
      <c r="L20" s="608">
        <v>57</v>
      </c>
      <c r="M20" s="608">
        <v>113</v>
      </c>
      <c r="N20" s="608">
        <v>84</v>
      </c>
      <c r="O20" s="608">
        <v>8</v>
      </c>
      <c r="P20" s="608">
        <v>100</v>
      </c>
      <c r="Q20" s="608">
        <v>94</v>
      </c>
    </row>
    <row r="21" spans="1:17" s="662" customFormat="1" ht="21.75" customHeight="1">
      <c r="A21" s="654" t="s">
        <v>109</v>
      </c>
      <c r="B21" s="604">
        <v>270</v>
      </c>
      <c r="C21" s="604">
        <v>3</v>
      </c>
      <c r="D21" s="604">
        <v>17</v>
      </c>
      <c r="E21" s="604" t="s">
        <v>39</v>
      </c>
      <c r="F21" s="604" t="s">
        <v>39</v>
      </c>
      <c r="G21" s="604">
        <v>41</v>
      </c>
      <c r="H21" s="604">
        <v>41</v>
      </c>
      <c r="I21" s="604">
        <v>32</v>
      </c>
      <c r="J21" s="604">
        <v>53</v>
      </c>
      <c r="K21" s="604">
        <v>6</v>
      </c>
      <c r="L21" s="604">
        <v>1</v>
      </c>
      <c r="M21" s="604">
        <v>37</v>
      </c>
      <c r="N21" s="604">
        <v>4</v>
      </c>
      <c r="O21" s="604">
        <v>14</v>
      </c>
      <c r="P21" s="604">
        <v>7</v>
      </c>
      <c r="Q21" s="604">
        <v>14</v>
      </c>
    </row>
    <row r="22" spans="1:17" s="663" customFormat="1">
      <c r="A22" s="650" t="s">
        <v>17</v>
      </c>
      <c r="B22" s="608">
        <v>2379</v>
      </c>
      <c r="C22" s="608">
        <v>317</v>
      </c>
      <c r="D22" s="608">
        <v>162</v>
      </c>
      <c r="E22" s="608">
        <v>4</v>
      </c>
      <c r="F22" s="608">
        <v>83</v>
      </c>
      <c r="G22" s="608">
        <v>102</v>
      </c>
      <c r="H22" s="608">
        <v>156</v>
      </c>
      <c r="I22" s="608">
        <v>52</v>
      </c>
      <c r="J22" s="608">
        <v>251</v>
      </c>
      <c r="K22" s="608">
        <v>174</v>
      </c>
      <c r="L22" s="608">
        <v>98</v>
      </c>
      <c r="M22" s="608">
        <v>311</v>
      </c>
      <c r="N22" s="608">
        <v>84</v>
      </c>
      <c r="O22" s="608">
        <v>108</v>
      </c>
      <c r="P22" s="608">
        <v>204</v>
      </c>
      <c r="Q22" s="608">
        <v>273</v>
      </c>
    </row>
    <row r="23" spans="1:17" s="663" customFormat="1">
      <c r="A23" s="654" t="s">
        <v>110</v>
      </c>
      <c r="B23" s="604">
        <v>1970</v>
      </c>
      <c r="C23" s="604">
        <v>304</v>
      </c>
      <c r="D23" s="604">
        <v>133</v>
      </c>
      <c r="E23" s="604">
        <v>4</v>
      </c>
      <c r="F23" s="604">
        <v>83</v>
      </c>
      <c r="G23" s="604">
        <v>52</v>
      </c>
      <c r="H23" s="604">
        <v>110</v>
      </c>
      <c r="I23" s="604">
        <v>30</v>
      </c>
      <c r="J23" s="604">
        <v>196</v>
      </c>
      <c r="K23" s="604">
        <v>165</v>
      </c>
      <c r="L23" s="604">
        <v>91</v>
      </c>
      <c r="M23" s="604">
        <v>239</v>
      </c>
      <c r="N23" s="604">
        <v>77</v>
      </c>
      <c r="O23" s="604">
        <v>47</v>
      </c>
      <c r="P23" s="604">
        <v>196</v>
      </c>
      <c r="Q23" s="604">
        <v>243</v>
      </c>
    </row>
    <row r="24" spans="1:17" s="662" customFormat="1" ht="21.75" customHeight="1">
      <c r="A24" s="655" t="s">
        <v>109</v>
      </c>
      <c r="B24" s="608">
        <v>409</v>
      </c>
      <c r="C24" s="608">
        <v>13</v>
      </c>
      <c r="D24" s="608">
        <v>29</v>
      </c>
      <c r="E24" s="608" t="s">
        <v>39</v>
      </c>
      <c r="F24" s="608" t="s">
        <v>39</v>
      </c>
      <c r="G24" s="608">
        <v>50</v>
      </c>
      <c r="H24" s="608">
        <v>46</v>
      </c>
      <c r="I24" s="608">
        <v>22</v>
      </c>
      <c r="J24" s="608">
        <v>55</v>
      </c>
      <c r="K24" s="608">
        <v>9</v>
      </c>
      <c r="L24" s="608">
        <v>7</v>
      </c>
      <c r="M24" s="608">
        <v>72</v>
      </c>
      <c r="N24" s="608">
        <v>7</v>
      </c>
      <c r="O24" s="608">
        <v>61</v>
      </c>
      <c r="P24" s="608">
        <v>8</v>
      </c>
      <c r="Q24" s="608">
        <v>30</v>
      </c>
    </row>
    <row r="25" spans="1:17" s="663" customFormat="1">
      <c r="A25" s="652" t="s">
        <v>18</v>
      </c>
      <c r="B25" s="604">
        <v>3303</v>
      </c>
      <c r="C25" s="604">
        <v>462</v>
      </c>
      <c r="D25" s="604">
        <v>199</v>
      </c>
      <c r="E25" s="604">
        <v>4</v>
      </c>
      <c r="F25" s="604">
        <v>164</v>
      </c>
      <c r="G25" s="604">
        <v>118</v>
      </c>
      <c r="H25" s="604">
        <v>142</v>
      </c>
      <c r="I25" s="604">
        <v>56</v>
      </c>
      <c r="J25" s="604">
        <v>460</v>
      </c>
      <c r="K25" s="604">
        <v>128</v>
      </c>
      <c r="L25" s="604">
        <v>174</v>
      </c>
      <c r="M25" s="604">
        <v>509</v>
      </c>
      <c r="N25" s="604">
        <v>129</v>
      </c>
      <c r="O25" s="604">
        <v>83</v>
      </c>
      <c r="P25" s="604">
        <v>307</v>
      </c>
      <c r="Q25" s="604">
        <v>368</v>
      </c>
    </row>
    <row r="26" spans="1:17" s="663" customFormat="1">
      <c r="A26" s="655" t="s">
        <v>110</v>
      </c>
      <c r="B26" s="608">
        <v>2849</v>
      </c>
      <c r="C26" s="608">
        <v>429</v>
      </c>
      <c r="D26" s="608">
        <v>169</v>
      </c>
      <c r="E26" s="608">
        <v>4</v>
      </c>
      <c r="F26" s="608">
        <v>161</v>
      </c>
      <c r="G26" s="608">
        <v>56</v>
      </c>
      <c r="H26" s="608">
        <v>86</v>
      </c>
      <c r="I26" s="608">
        <v>32</v>
      </c>
      <c r="J26" s="608">
        <v>397</v>
      </c>
      <c r="K26" s="608">
        <v>115</v>
      </c>
      <c r="L26" s="608">
        <v>163</v>
      </c>
      <c r="M26" s="608">
        <v>421</v>
      </c>
      <c r="N26" s="608">
        <v>124</v>
      </c>
      <c r="O26" s="608">
        <v>33</v>
      </c>
      <c r="P26" s="608">
        <v>300</v>
      </c>
      <c r="Q26" s="608">
        <v>359</v>
      </c>
    </row>
    <row r="27" spans="1:17" s="662" customFormat="1" ht="21.75" customHeight="1">
      <c r="A27" s="654" t="s">
        <v>109</v>
      </c>
      <c r="B27" s="604">
        <v>454</v>
      </c>
      <c r="C27" s="604">
        <v>33</v>
      </c>
      <c r="D27" s="604">
        <v>30</v>
      </c>
      <c r="E27" s="604" t="s">
        <v>39</v>
      </c>
      <c r="F27" s="604">
        <v>3</v>
      </c>
      <c r="G27" s="604">
        <v>62</v>
      </c>
      <c r="H27" s="604">
        <v>56</v>
      </c>
      <c r="I27" s="604">
        <v>24</v>
      </c>
      <c r="J27" s="604">
        <v>63</v>
      </c>
      <c r="K27" s="604">
        <v>13</v>
      </c>
      <c r="L27" s="604">
        <v>11</v>
      </c>
      <c r="M27" s="604">
        <v>88</v>
      </c>
      <c r="N27" s="604">
        <v>5</v>
      </c>
      <c r="O27" s="604">
        <v>50</v>
      </c>
      <c r="P27" s="604">
        <v>7</v>
      </c>
      <c r="Q27" s="604">
        <v>9</v>
      </c>
    </row>
    <row r="28" spans="1:17" s="663" customFormat="1">
      <c r="A28" s="650" t="s">
        <v>19</v>
      </c>
      <c r="B28" s="608">
        <v>2989</v>
      </c>
      <c r="C28" s="608">
        <v>376</v>
      </c>
      <c r="D28" s="608">
        <v>139</v>
      </c>
      <c r="E28" s="608">
        <v>11</v>
      </c>
      <c r="F28" s="608">
        <v>155</v>
      </c>
      <c r="G28" s="608">
        <v>122</v>
      </c>
      <c r="H28" s="608">
        <v>119</v>
      </c>
      <c r="I28" s="608">
        <v>37</v>
      </c>
      <c r="J28" s="608">
        <v>525</v>
      </c>
      <c r="K28" s="608">
        <v>81</v>
      </c>
      <c r="L28" s="608">
        <v>155</v>
      </c>
      <c r="M28" s="608">
        <v>373</v>
      </c>
      <c r="N28" s="608">
        <v>127</v>
      </c>
      <c r="O28" s="608">
        <v>116</v>
      </c>
      <c r="P28" s="608">
        <v>268</v>
      </c>
      <c r="Q28" s="608">
        <v>385</v>
      </c>
    </row>
    <row r="29" spans="1:17" s="663" customFormat="1">
      <c r="A29" s="654" t="s">
        <v>110</v>
      </c>
      <c r="B29" s="604">
        <v>2539</v>
      </c>
      <c r="C29" s="604">
        <v>373</v>
      </c>
      <c r="D29" s="604">
        <v>106</v>
      </c>
      <c r="E29" s="604">
        <v>11</v>
      </c>
      <c r="F29" s="604">
        <v>155</v>
      </c>
      <c r="G29" s="604">
        <v>55</v>
      </c>
      <c r="H29" s="604">
        <v>74</v>
      </c>
      <c r="I29" s="604">
        <v>27</v>
      </c>
      <c r="J29" s="604">
        <v>439</v>
      </c>
      <c r="K29" s="604">
        <v>78</v>
      </c>
      <c r="L29" s="604">
        <v>140</v>
      </c>
      <c r="M29" s="604">
        <v>306</v>
      </c>
      <c r="N29" s="604">
        <v>116</v>
      </c>
      <c r="O29" s="604">
        <v>61</v>
      </c>
      <c r="P29" s="604">
        <v>218</v>
      </c>
      <c r="Q29" s="604">
        <v>380</v>
      </c>
    </row>
    <row r="30" spans="1:17" s="662" customFormat="1" ht="21.75" customHeight="1">
      <c r="A30" s="655" t="s">
        <v>109</v>
      </c>
      <c r="B30" s="608">
        <v>450</v>
      </c>
      <c r="C30" s="608">
        <v>3</v>
      </c>
      <c r="D30" s="608">
        <v>33</v>
      </c>
      <c r="E30" s="608" t="s">
        <v>39</v>
      </c>
      <c r="F30" s="608" t="s">
        <v>39</v>
      </c>
      <c r="G30" s="608">
        <v>67</v>
      </c>
      <c r="H30" s="608">
        <v>45</v>
      </c>
      <c r="I30" s="608">
        <v>10</v>
      </c>
      <c r="J30" s="608">
        <v>86</v>
      </c>
      <c r="K30" s="608">
        <v>3</v>
      </c>
      <c r="L30" s="608">
        <v>15</v>
      </c>
      <c r="M30" s="608">
        <v>67</v>
      </c>
      <c r="N30" s="608">
        <v>11</v>
      </c>
      <c r="O30" s="608">
        <v>55</v>
      </c>
      <c r="P30" s="608">
        <v>50</v>
      </c>
      <c r="Q30" s="608">
        <v>5</v>
      </c>
    </row>
    <row r="31" spans="1:17" s="663" customFormat="1">
      <c r="A31" s="652" t="s">
        <v>20</v>
      </c>
      <c r="B31" s="604">
        <v>4317</v>
      </c>
      <c r="C31" s="604">
        <v>702</v>
      </c>
      <c r="D31" s="604">
        <v>272</v>
      </c>
      <c r="E31" s="604">
        <v>23</v>
      </c>
      <c r="F31" s="604">
        <v>137</v>
      </c>
      <c r="G31" s="604">
        <v>156</v>
      </c>
      <c r="H31" s="604">
        <v>178</v>
      </c>
      <c r="I31" s="604">
        <v>30</v>
      </c>
      <c r="J31" s="604">
        <v>573</v>
      </c>
      <c r="K31" s="604">
        <v>125</v>
      </c>
      <c r="L31" s="604">
        <v>206</v>
      </c>
      <c r="M31" s="604">
        <v>641</v>
      </c>
      <c r="N31" s="604">
        <v>148</v>
      </c>
      <c r="O31" s="604">
        <v>106</v>
      </c>
      <c r="P31" s="604">
        <v>506</v>
      </c>
      <c r="Q31" s="604">
        <v>514</v>
      </c>
    </row>
    <row r="32" spans="1:17" s="663" customFormat="1">
      <c r="A32" s="655" t="s">
        <v>110</v>
      </c>
      <c r="B32" s="608">
        <v>3793</v>
      </c>
      <c r="C32" s="608">
        <v>692</v>
      </c>
      <c r="D32" s="608">
        <v>203</v>
      </c>
      <c r="E32" s="608">
        <v>23</v>
      </c>
      <c r="F32" s="608">
        <v>133</v>
      </c>
      <c r="G32" s="608">
        <v>86</v>
      </c>
      <c r="H32" s="608">
        <v>113</v>
      </c>
      <c r="I32" s="608">
        <v>25</v>
      </c>
      <c r="J32" s="608">
        <v>478</v>
      </c>
      <c r="K32" s="608">
        <v>120</v>
      </c>
      <c r="L32" s="608">
        <v>200</v>
      </c>
      <c r="M32" s="608">
        <v>540</v>
      </c>
      <c r="N32" s="608">
        <v>133</v>
      </c>
      <c r="O32" s="608">
        <v>55</v>
      </c>
      <c r="P32" s="608">
        <v>491</v>
      </c>
      <c r="Q32" s="608">
        <v>501</v>
      </c>
    </row>
    <row r="33" spans="1:17" s="662" customFormat="1" ht="21.75" customHeight="1">
      <c r="A33" s="654" t="s">
        <v>109</v>
      </c>
      <c r="B33" s="604">
        <v>524</v>
      </c>
      <c r="C33" s="604">
        <v>10</v>
      </c>
      <c r="D33" s="604">
        <v>69</v>
      </c>
      <c r="E33" s="604" t="s">
        <v>39</v>
      </c>
      <c r="F33" s="604">
        <v>4</v>
      </c>
      <c r="G33" s="604">
        <v>70</v>
      </c>
      <c r="H33" s="604">
        <v>65</v>
      </c>
      <c r="I33" s="604">
        <v>5</v>
      </c>
      <c r="J33" s="604">
        <v>95</v>
      </c>
      <c r="K33" s="604">
        <v>5</v>
      </c>
      <c r="L33" s="604">
        <v>6</v>
      </c>
      <c r="M33" s="604">
        <v>101</v>
      </c>
      <c r="N33" s="604">
        <v>15</v>
      </c>
      <c r="O33" s="604">
        <v>51</v>
      </c>
      <c r="P33" s="604">
        <v>15</v>
      </c>
      <c r="Q33" s="604">
        <v>13</v>
      </c>
    </row>
    <row r="34" spans="1:17" s="663" customFormat="1">
      <c r="A34" s="650" t="s">
        <v>21</v>
      </c>
      <c r="B34" s="608">
        <v>29728</v>
      </c>
      <c r="C34" s="608">
        <v>5632</v>
      </c>
      <c r="D34" s="608">
        <v>1426</v>
      </c>
      <c r="E34" s="608">
        <v>716</v>
      </c>
      <c r="F34" s="608">
        <v>961</v>
      </c>
      <c r="G34" s="608">
        <v>192</v>
      </c>
      <c r="H34" s="608">
        <v>746</v>
      </c>
      <c r="I34" s="608">
        <v>302</v>
      </c>
      <c r="J34" s="608">
        <v>4608</v>
      </c>
      <c r="K34" s="608">
        <v>882</v>
      </c>
      <c r="L34" s="608">
        <v>1871</v>
      </c>
      <c r="M34" s="608">
        <v>4183</v>
      </c>
      <c r="N34" s="608">
        <v>1175</v>
      </c>
      <c r="O34" s="608">
        <v>131</v>
      </c>
      <c r="P34" s="608">
        <v>3564</v>
      </c>
      <c r="Q34" s="608">
        <v>3339</v>
      </c>
    </row>
    <row r="35" spans="1:17" s="663" customFormat="1">
      <c r="A35" s="654" t="s">
        <v>110</v>
      </c>
      <c r="B35" s="604">
        <v>27435</v>
      </c>
      <c r="C35" s="604">
        <v>5319</v>
      </c>
      <c r="D35" s="604">
        <v>1276</v>
      </c>
      <c r="E35" s="604">
        <v>698</v>
      </c>
      <c r="F35" s="604">
        <v>905</v>
      </c>
      <c r="G35" s="604">
        <v>91</v>
      </c>
      <c r="H35" s="604">
        <v>636</v>
      </c>
      <c r="I35" s="604">
        <v>230</v>
      </c>
      <c r="J35" s="604">
        <v>4329</v>
      </c>
      <c r="K35" s="604">
        <v>782</v>
      </c>
      <c r="L35" s="604">
        <v>1775</v>
      </c>
      <c r="M35" s="604">
        <v>3819</v>
      </c>
      <c r="N35" s="604">
        <v>1108</v>
      </c>
      <c r="O35" s="604">
        <v>100</v>
      </c>
      <c r="P35" s="604">
        <v>3290</v>
      </c>
      <c r="Q35" s="604">
        <v>3077</v>
      </c>
    </row>
    <row r="36" spans="1:17" s="662" customFormat="1" ht="21.75" customHeight="1">
      <c r="A36" s="655" t="s">
        <v>109</v>
      </c>
      <c r="B36" s="608">
        <v>2293</v>
      </c>
      <c r="C36" s="608">
        <v>313</v>
      </c>
      <c r="D36" s="608">
        <v>150</v>
      </c>
      <c r="E36" s="608">
        <v>18</v>
      </c>
      <c r="F36" s="608">
        <v>56</v>
      </c>
      <c r="G36" s="608">
        <v>101</v>
      </c>
      <c r="H36" s="608">
        <v>110</v>
      </c>
      <c r="I36" s="608">
        <v>72</v>
      </c>
      <c r="J36" s="608">
        <v>279</v>
      </c>
      <c r="K36" s="608">
        <v>100</v>
      </c>
      <c r="L36" s="608">
        <v>96</v>
      </c>
      <c r="M36" s="608">
        <v>364</v>
      </c>
      <c r="N36" s="608">
        <v>67</v>
      </c>
      <c r="O36" s="608">
        <v>31</v>
      </c>
      <c r="P36" s="608">
        <v>274</v>
      </c>
      <c r="Q36" s="608">
        <v>262</v>
      </c>
    </row>
    <row r="37" spans="1:17" s="663" customFormat="1">
      <c r="A37" s="652" t="s">
        <v>22</v>
      </c>
      <c r="B37" s="604">
        <v>3520</v>
      </c>
      <c r="C37" s="604">
        <v>653</v>
      </c>
      <c r="D37" s="604">
        <v>211</v>
      </c>
      <c r="E37" s="604">
        <v>43</v>
      </c>
      <c r="F37" s="604">
        <v>159</v>
      </c>
      <c r="G37" s="604">
        <v>85</v>
      </c>
      <c r="H37" s="604">
        <v>129</v>
      </c>
      <c r="I37" s="604">
        <v>57</v>
      </c>
      <c r="J37" s="604">
        <v>498</v>
      </c>
      <c r="K37" s="604">
        <v>106</v>
      </c>
      <c r="L37" s="604">
        <v>167</v>
      </c>
      <c r="M37" s="604">
        <v>473</v>
      </c>
      <c r="N37" s="604">
        <v>87</v>
      </c>
      <c r="O37" s="604">
        <v>105</v>
      </c>
      <c r="P37" s="604">
        <v>331</v>
      </c>
      <c r="Q37" s="604">
        <v>416</v>
      </c>
    </row>
    <row r="38" spans="1:17" s="663" customFormat="1">
      <c r="A38" s="655" t="s">
        <v>110</v>
      </c>
      <c r="B38" s="608">
        <v>2940</v>
      </c>
      <c r="C38" s="608">
        <v>607</v>
      </c>
      <c r="D38" s="608">
        <v>164</v>
      </c>
      <c r="E38" s="608">
        <v>43</v>
      </c>
      <c r="F38" s="608">
        <v>150</v>
      </c>
      <c r="G38" s="608">
        <v>31</v>
      </c>
      <c r="H38" s="608">
        <v>73</v>
      </c>
      <c r="I38" s="608">
        <v>33</v>
      </c>
      <c r="J38" s="608">
        <v>414</v>
      </c>
      <c r="K38" s="608">
        <v>94</v>
      </c>
      <c r="L38" s="608">
        <v>145</v>
      </c>
      <c r="M38" s="608">
        <v>393</v>
      </c>
      <c r="N38" s="608">
        <v>81</v>
      </c>
      <c r="O38" s="608">
        <v>49</v>
      </c>
      <c r="P38" s="608">
        <v>305</v>
      </c>
      <c r="Q38" s="608">
        <v>358</v>
      </c>
    </row>
    <row r="39" spans="1:17" s="662" customFormat="1" ht="30" customHeight="1">
      <c r="A39" s="654" t="s">
        <v>109</v>
      </c>
      <c r="B39" s="604">
        <v>580</v>
      </c>
      <c r="C39" s="604">
        <v>46</v>
      </c>
      <c r="D39" s="604">
        <v>47</v>
      </c>
      <c r="E39" s="604" t="s">
        <v>39</v>
      </c>
      <c r="F39" s="604">
        <v>9</v>
      </c>
      <c r="G39" s="604">
        <v>54</v>
      </c>
      <c r="H39" s="604">
        <v>56</v>
      </c>
      <c r="I39" s="604">
        <v>24</v>
      </c>
      <c r="J39" s="604">
        <v>84</v>
      </c>
      <c r="K39" s="604">
        <v>12</v>
      </c>
      <c r="L39" s="604">
        <v>22</v>
      </c>
      <c r="M39" s="604">
        <v>80</v>
      </c>
      <c r="N39" s="604">
        <v>6</v>
      </c>
      <c r="O39" s="604">
        <v>56</v>
      </c>
      <c r="P39" s="604">
        <v>26</v>
      </c>
      <c r="Q39" s="604">
        <v>58</v>
      </c>
    </row>
    <row r="40" spans="1:17" s="663" customFormat="1" ht="25.5">
      <c r="A40" s="650" t="s">
        <v>23</v>
      </c>
      <c r="B40" s="608">
        <v>2434</v>
      </c>
      <c r="C40" s="608">
        <v>524</v>
      </c>
      <c r="D40" s="608">
        <v>163</v>
      </c>
      <c r="E40" s="608">
        <v>6</v>
      </c>
      <c r="F40" s="608">
        <v>52</v>
      </c>
      <c r="G40" s="608">
        <v>109</v>
      </c>
      <c r="H40" s="608">
        <v>49</v>
      </c>
      <c r="I40" s="608">
        <v>61</v>
      </c>
      <c r="J40" s="608">
        <v>172</v>
      </c>
      <c r="K40" s="608">
        <v>71</v>
      </c>
      <c r="L40" s="608">
        <v>83</v>
      </c>
      <c r="M40" s="608">
        <v>369</v>
      </c>
      <c r="N40" s="608">
        <v>105</v>
      </c>
      <c r="O40" s="608">
        <v>41</v>
      </c>
      <c r="P40" s="608">
        <v>345</v>
      </c>
      <c r="Q40" s="608">
        <v>284</v>
      </c>
    </row>
    <row r="41" spans="1:17" s="663" customFormat="1">
      <c r="A41" s="654" t="s">
        <v>110</v>
      </c>
      <c r="B41" s="604">
        <v>2193</v>
      </c>
      <c r="C41" s="604">
        <v>512</v>
      </c>
      <c r="D41" s="604">
        <v>150</v>
      </c>
      <c r="E41" s="604">
        <v>6</v>
      </c>
      <c r="F41" s="604">
        <v>51</v>
      </c>
      <c r="G41" s="604">
        <v>82</v>
      </c>
      <c r="H41" s="604">
        <v>35</v>
      </c>
      <c r="I41" s="604">
        <v>56</v>
      </c>
      <c r="J41" s="604">
        <v>150</v>
      </c>
      <c r="K41" s="604">
        <v>68</v>
      </c>
      <c r="L41" s="604">
        <v>82</v>
      </c>
      <c r="M41" s="604">
        <v>349</v>
      </c>
      <c r="N41" s="604">
        <v>98</v>
      </c>
      <c r="O41" s="604">
        <v>34</v>
      </c>
      <c r="P41" s="604">
        <v>291</v>
      </c>
      <c r="Q41" s="604">
        <v>229</v>
      </c>
    </row>
    <row r="42" spans="1:17" s="662" customFormat="1" ht="21.75" customHeight="1">
      <c r="A42" s="655" t="s">
        <v>109</v>
      </c>
      <c r="B42" s="608">
        <v>241</v>
      </c>
      <c r="C42" s="608">
        <v>12</v>
      </c>
      <c r="D42" s="608">
        <v>13</v>
      </c>
      <c r="E42" s="608" t="s">
        <v>39</v>
      </c>
      <c r="F42" s="608">
        <v>1</v>
      </c>
      <c r="G42" s="608">
        <v>27</v>
      </c>
      <c r="H42" s="608">
        <v>14</v>
      </c>
      <c r="I42" s="608">
        <v>5</v>
      </c>
      <c r="J42" s="608">
        <v>22</v>
      </c>
      <c r="K42" s="608">
        <v>3</v>
      </c>
      <c r="L42" s="608">
        <v>1</v>
      </c>
      <c r="M42" s="608">
        <v>20</v>
      </c>
      <c r="N42" s="608">
        <v>7</v>
      </c>
      <c r="O42" s="608">
        <v>7</v>
      </c>
      <c r="P42" s="608">
        <v>54</v>
      </c>
      <c r="Q42" s="608">
        <v>55</v>
      </c>
    </row>
    <row r="43" spans="1:17" s="662" customFormat="1" ht="21.75" customHeight="1">
      <c r="A43" s="652" t="s">
        <v>113</v>
      </c>
      <c r="B43" s="604">
        <v>53232</v>
      </c>
      <c r="C43" s="604">
        <v>8462</v>
      </c>
      <c r="D43" s="604">
        <v>3073</v>
      </c>
      <c r="E43" s="604">
        <v>316</v>
      </c>
      <c r="F43" s="604">
        <v>1946</v>
      </c>
      <c r="G43" s="604">
        <v>1562</v>
      </c>
      <c r="H43" s="604">
        <v>1651</v>
      </c>
      <c r="I43" s="604">
        <v>1225</v>
      </c>
      <c r="J43" s="604">
        <v>5956</v>
      </c>
      <c r="K43" s="604">
        <v>1596</v>
      </c>
      <c r="L43" s="604">
        <v>2848</v>
      </c>
      <c r="M43" s="604">
        <v>9257</v>
      </c>
      <c r="N43" s="604">
        <v>1970</v>
      </c>
      <c r="O43" s="604">
        <v>639</v>
      </c>
      <c r="P43" s="604">
        <v>6255</v>
      </c>
      <c r="Q43" s="604">
        <v>6476</v>
      </c>
    </row>
    <row r="44" spans="1:17" s="662" customFormat="1" ht="21.75" customHeight="1">
      <c r="A44" s="650" t="s">
        <v>110</v>
      </c>
      <c r="B44" s="608">
        <v>49942</v>
      </c>
      <c r="C44" s="608">
        <v>8353</v>
      </c>
      <c r="D44" s="608">
        <v>2747</v>
      </c>
      <c r="E44" s="608">
        <v>316</v>
      </c>
      <c r="F44" s="608">
        <v>1896</v>
      </c>
      <c r="G44" s="608">
        <v>1120</v>
      </c>
      <c r="H44" s="608">
        <v>1285</v>
      </c>
      <c r="I44" s="608">
        <v>1000</v>
      </c>
      <c r="J44" s="608">
        <v>5520</v>
      </c>
      <c r="K44" s="608">
        <v>1540</v>
      </c>
      <c r="L44" s="608">
        <v>2792</v>
      </c>
      <c r="M44" s="608">
        <v>8810</v>
      </c>
      <c r="N44" s="608">
        <v>1844</v>
      </c>
      <c r="O44" s="608">
        <v>454</v>
      </c>
      <c r="P44" s="608">
        <v>6013</v>
      </c>
      <c r="Q44" s="608">
        <v>6252</v>
      </c>
    </row>
    <row r="45" spans="1:17" s="662" customFormat="1" ht="21.75" customHeight="1">
      <c r="A45" s="652" t="s">
        <v>109</v>
      </c>
      <c r="B45" s="604">
        <v>3290</v>
      </c>
      <c r="C45" s="604">
        <v>109</v>
      </c>
      <c r="D45" s="604">
        <v>326</v>
      </c>
      <c r="E45" s="604" t="s">
        <v>39</v>
      </c>
      <c r="F45" s="604">
        <v>50</v>
      </c>
      <c r="G45" s="604">
        <v>442</v>
      </c>
      <c r="H45" s="604">
        <v>366</v>
      </c>
      <c r="I45" s="604">
        <v>225</v>
      </c>
      <c r="J45" s="604">
        <v>436</v>
      </c>
      <c r="K45" s="604">
        <v>56</v>
      </c>
      <c r="L45" s="604">
        <v>56</v>
      </c>
      <c r="M45" s="604">
        <v>447</v>
      </c>
      <c r="N45" s="604">
        <v>126</v>
      </c>
      <c r="O45" s="604">
        <v>185</v>
      </c>
      <c r="P45" s="604">
        <v>242</v>
      </c>
      <c r="Q45" s="604">
        <v>224</v>
      </c>
    </row>
    <row r="46" spans="1:17" s="663" customFormat="1">
      <c r="A46" s="650" t="s">
        <v>25</v>
      </c>
      <c r="B46" s="608">
        <v>5299</v>
      </c>
      <c r="C46" s="608">
        <v>997</v>
      </c>
      <c r="D46" s="608">
        <v>301</v>
      </c>
      <c r="E46" s="608">
        <v>2</v>
      </c>
      <c r="F46" s="608">
        <v>228</v>
      </c>
      <c r="G46" s="608">
        <v>169</v>
      </c>
      <c r="H46" s="608">
        <v>196</v>
      </c>
      <c r="I46" s="608">
        <v>127</v>
      </c>
      <c r="J46" s="608">
        <v>629</v>
      </c>
      <c r="K46" s="608">
        <v>265</v>
      </c>
      <c r="L46" s="608">
        <v>227</v>
      </c>
      <c r="M46" s="608">
        <v>696</v>
      </c>
      <c r="N46" s="608">
        <v>184</v>
      </c>
      <c r="O46" s="608">
        <v>85</v>
      </c>
      <c r="P46" s="608">
        <v>541</v>
      </c>
      <c r="Q46" s="608">
        <v>652</v>
      </c>
    </row>
    <row r="47" spans="1:17" s="663" customFormat="1">
      <c r="A47" s="654" t="s">
        <v>110</v>
      </c>
      <c r="B47" s="604">
        <v>4983</v>
      </c>
      <c r="C47" s="604">
        <v>997</v>
      </c>
      <c r="D47" s="604">
        <v>270</v>
      </c>
      <c r="E47" s="604">
        <v>2</v>
      </c>
      <c r="F47" s="604">
        <v>228</v>
      </c>
      <c r="G47" s="604">
        <v>113</v>
      </c>
      <c r="H47" s="604">
        <v>139</v>
      </c>
      <c r="I47" s="604">
        <v>104</v>
      </c>
      <c r="J47" s="604">
        <v>566</v>
      </c>
      <c r="K47" s="604">
        <v>254</v>
      </c>
      <c r="L47" s="604">
        <v>225</v>
      </c>
      <c r="M47" s="604">
        <v>661</v>
      </c>
      <c r="N47" s="604">
        <v>180</v>
      </c>
      <c r="O47" s="604">
        <v>72</v>
      </c>
      <c r="P47" s="604">
        <v>524</v>
      </c>
      <c r="Q47" s="604">
        <v>648</v>
      </c>
    </row>
    <row r="48" spans="1:17" s="662" customFormat="1" ht="21.75" customHeight="1">
      <c r="A48" s="655" t="s">
        <v>109</v>
      </c>
      <c r="B48" s="608">
        <v>316</v>
      </c>
      <c r="C48" s="608" t="s">
        <v>39</v>
      </c>
      <c r="D48" s="608">
        <v>31</v>
      </c>
      <c r="E48" s="608" t="s">
        <v>39</v>
      </c>
      <c r="F48" s="608" t="s">
        <v>39</v>
      </c>
      <c r="G48" s="608">
        <v>56</v>
      </c>
      <c r="H48" s="608">
        <v>57</v>
      </c>
      <c r="I48" s="608">
        <v>23</v>
      </c>
      <c r="J48" s="608">
        <v>63</v>
      </c>
      <c r="K48" s="608">
        <v>11</v>
      </c>
      <c r="L48" s="608">
        <v>2</v>
      </c>
      <c r="M48" s="608">
        <v>35</v>
      </c>
      <c r="N48" s="608">
        <v>4</v>
      </c>
      <c r="O48" s="608">
        <v>13</v>
      </c>
      <c r="P48" s="608">
        <v>17</v>
      </c>
      <c r="Q48" s="608">
        <v>4</v>
      </c>
    </row>
    <row r="49" spans="1:17" s="663" customFormat="1">
      <c r="A49" s="652" t="s">
        <v>26</v>
      </c>
      <c r="B49" s="604">
        <v>3121</v>
      </c>
      <c r="C49" s="604">
        <v>304</v>
      </c>
      <c r="D49" s="604">
        <v>181</v>
      </c>
      <c r="E49" s="604">
        <v>9</v>
      </c>
      <c r="F49" s="604">
        <v>108</v>
      </c>
      <c r="G49" s="604">
        <v>180</v>
      </c>
      <c r="H49" s="604">
        <v>133</v>
      </c>
      <c r="I49" s="604">
        <v>150</v>
      </c>
      <c r="J49" s="604">
        <v>381</v>
      </c>
      <c r="K49" s="604">
        <v>92</v>
      </c>
      <c r="L49" s="604">
        <v>138</v>
      </c>
      <c r="M49" s="604">
        <v>474</v>
      </c>
      <c r="N49" s="604">
        <v>132</v>
      </c>
      <c r="O49" s="604">
        <v>75</v>
      </c>
      <c r="P49" s="604">
        <v>347</v>
      </c>
      <c r="Q49" s="604">
        <v>417</v>
      </c>
    </row>
    <row r="50" spans="1:17" s="663" customFormat="1">
      <c r="A50" s="655" t="s">
        <v>110</v>
      </c>
      <c r="B50" s="608">
        <v>2447</v>
      </c>
      <c r="C50" s="608">
        <v>297</v>
      </c>
      <c r="D50" s="608">
        <v>135</v>
      </c>
      <c r="E50" s="608">
        <v>9</v>
      </c>
      <c r="F50" s="608">
        <v>104</v>
      </c>
      <c r="G50" s="608">
        <v>92</v>
      </c>
      <c r="H50" s="608">
        <v>52</v>
      </c>
      <c r="I50" s="608">
        <v>70</v>
      </c>
      <c r="J50" s="608">
        <v>290</v>
      </c>
      <c r="K50" s="608">
        <v>82</v>
      </c>
      <c r="L50" s="608">
        <v>130</v>
      </c>
      <c r="M50" s="608">
        <v>352</v>
      </c>
      <c r="N50" s="608">
        <v>116</v>
      </c>
      <c r="O50" s="608">
        <v>27</v>
      </c>
      <c r="P50" s="608">
        <v>310</v>
      </c>
      <c r="Q50" s="608">
        <v>381</v>
      </c>
    </row>
    <row r="51" spans="1:17" s="662" customFormat="1" ht="21.75" customHeight="1">
      <c r="A51" s="654" t="s">
        <v>109</v>
      </c>
      <c r="B51" s="604">
        <v>674</v>
      </c>
      <c r="C51" s="604">
        <v>7</v>
      </c>
      <c r="D51" s="604">
        <v>46</v>
      </c>
      <c r="E51" s="604" t="s">
        <v>39</v>
      </c>
      <c r="F51" s="604">
        <v>4</v>
      </c>
      <c r="G51" s="604">
        <v>88</v>
      </c>
      <c r="H51" s="604">
        <v>81</v>
      </c>
      <c r="I51" s="604">
        <v>80</v>
      </c>
      <c r="J51" s="604">
        <v>91</v>
      </c>
      <c r="K51" s="604">
        <v>10</v>
      </c>
      <c r="L51" s="604">
        <v>8</v>
      </c>
      <c r="M51" s="604">
        <v>122</v>
      </c>
      <c r="N51" s="604">
        <v>16</v>
      </c>
      <c r="O51" s="604">
        <v>48</v>
      </c>
      <c r="P51" s="604">
        <v>37</v>
      </c>
      <c r="Q51" s="604">
        <v>36</v>
      </c>
    </row>
    <row r="52" spans="1:17" s="663" customFormat="1">
      <c r="A52" s="650" t="s">
        <v>27</v>
      </c>
      <c r="B52" s="608">
        <v>29798</v>
      </c>
      <c r="C52" s="608">
        <v>5111</v>
      </c>
      <c r="D52" s="608">
        <v>1477</v>
      </c>
      <c r="E52" s="608">
        <v>244</v>
      </c>
      <c r="F52" s="608">
        <v>1055</v>
      </c>
      <c r="G52" s="608">
        <v>550</v>
      </c>
      <c r="H52" s="608">
        <v>761</v>
      </c>
      <c r="I52" s="608">
        <v>593</v>
      </c>
      <c r="J52" s="608">
        <v>3073</v>
      </c>
      <c r="K52" s="608">
        <v>903</v>
      </c>
      <c r="L52" s="608">
        <v>1769</v>
      </c>
      <c r="M52" s="608">
        <v>5767</v>
      </c>
      <c r="N52" s="608">
        <v>1023</v>
      </c>
      <c r="O52" s="608">
        <v>204</v>
      </c>
      <c r="P52" s="608">
        <v>3638</v>
      </c>
      <c r="Q52" s="608">
        <v>3630</v>
      </c>
    </row>
    <row r="53" spans="1:17" s="663" customFormat="1">
      <c r="A53" s="654" t="s">
        <v>110</v>
      </c>
      <c r="B53" s="604">
        <v>29316</v>
      </c>
      <c r="C53" s="604">
        <v>5096</v>
      </c>
      <c r="D53" s="604">
        <v>1409</v>
      </c>
      <c r="E53" s="604">
        <v>244</v>
      </c>
      <c r="F53" s="604">
        <v>1052</v>
      </c>
      <c r="G53" s="604">
        <v>461</v>
      </c>
      <c r="H53" s="604">
        <v>702</v>
      </c>
      <c r="I53" s="604">
        <v>543</v>
      </c>
      <c r="J53" s="604">
        <v>3030</v>
      </c>
      <c r="K53" s="604">
        <v>899</v>
      </c>
      <c r="L53" s="604">
        <v>1764</v>
      </c>
      <c r="M53" s="604">
        <v>5710</v>
      </c>
      <c r="N53" s="604">
        <v>1006</v>
      </c>
      <c r="O53" s="604">
        <v>193</v>
      </c>
      <c r="P53" s="604">
        <v>3608</v>
      </c>
      <c r="Q53" s="604">
        <v>3599</v>
      </c>
    </row>
    <row r="54" spans="1:17" s="662" customFormat="1" ht="21.75" customHeight="1">
      <c r="A54" s="655" t="s">
        <v>109</v>
      </c>
      <c r="B54" s="608">
        <v>482</v>
      </c>
      <c r="C54" s="608">
        <v>15</v>
      </c>
      <c r="D54" s="608">
        <v>68</v>
      </c>
      <c r="E54" s="608" t="s">
        <v>39</v>
      </c>
      <c r="F54" s="608">
        <v>3</v>
      </c>
      <c r="G54" s="608">
        <v>89</v>
      </c>
      <c r="H54" s="608">
        <v>59</v>
      </c>
      <c r="I54" s="608">
        <v>50</v>
      </c>
      <c r="J54" s="608">
        <v>43</v>
      </c>
      <c r="K54" s="608">
        <v>4</v>
      </c>
      <c r="L54" s="608">
        <v>5</v>
      </c>
      <c r="M54" s="608">
        <v>57</v>
      </c>
      <c r="N54" s="608">
        <v>17</v>
      </c>
      <c r="O54" s="608">
        <v>11</v>
      </c>
      <c r="P54" s="608">
        <v>30</v>
      </c>
      <c r="Q54" s="608">
        <v>31</v>
      </c>
    </row>
    <row r="55" spans="1:17" s="663" customFormat="1">
      <c r="A55" s="652" t="s">
        <v>28</v>
      </c>
      <c r="B55" s="604">
        <v>4067</v>
      </c>
      <c r="C55" s="604">
        <v>594</v>
      </c>
      <c r="D55" s="604">
        <v>377</v>
      </c>
      <c r="E55" s="604">
        <v>3</v>
      </c>
      <c r="F55" s="604">
        <v>103</v>
      </c>
      <c r="G55" s="604">
        <v>130</v>
      </c>
      <c r="H55" s="604">
        <v>168</v>
      </c>
      <c r="I55" s="604">
        <v>166</v>
      </c>
      <c r="J55" s="604">
        <v>399</v>
      </c>
      <c r="K55" s="604">
        <v>75</v>
      </c>
      <c r="L55" s="604">
        <v>239</v>
      </c>
      <c r="M55" s="604">
        <v>635</v>
      </c>
      <c r="N55" s="604">
        <v>191</v>
      </c>
      <c r="O55" s="604">
        <v>70</v>
      </c>
      <c r="P55" s="604">
        <v>446</v>
      </c>
      <c r="Q55" s="604">
        <v>471</v>
      </c>
    </row>
    <row r="56" spans="1:17" s="663" customFormat="1">
      <c r="A56" s="655" t="s">
        <v>110</v>
      </c>
      <c r="B56" s="608">
        <v>3563</v>
      </c>
      <c r="C56" s="608">
        <v>570</v>
      </c>
      <c r="D56" s="608">
        <v>320</v>
      </c>
      <c r="E56" s="608">
        <v>3</v>
      </c>
      <c r="F56" s="608">
        <v>94</v>
      </c>
      <c r="G56" s="608">
        <v>93</v>
      </c>
      <c r="H56" s="608">
        <v>123</v>
      </c>
      <c r="I56" s="608">
        <v>130</v>
      </c>
      <c r="J56" s="608">
        <v>340</v>
      </c>
      <c r="K56" s="608">
        <v>63</v>
      </c>
      <c r="L56" s="608">
        <v>222</v>
      </c>
      <c r="M56" s="608">
        <v>581</v>
      </c>
      <c r="N56" s="608">
        <v>173</v>
      </c>
      <c r="O56" s="608">
        <v>51</v>
      </c>
      <c r="P56" s="608">
        <v>383</v>
      </c>
      <c r="Q56" s="608">
        <v>417</v>
      </c>
    </row>
    <row r="57" spans="1:17" s="662" customFormat="1" ht="21.75" customHeight="1">
      <c r="A57" s="654" t="s">
        <v>109</v>
      </c>
      <c r="B57" s="604">
        <v>504</v>
      </c>
      <c r="C57" s="604">
        <v>24</v>
      </c>
      <c r="D57" s="604">
        <v>57</v>
      </c>
      <c r="E57" s="604" t="s">
        <v>39</v>
      </c>
      <c r="F57" s="604">
        <v>9</v>
      </c>
      <c r="G57" s="604">
        <v>37</v>
      </c>
      <c r="H57" s="604">
        <v>45</v>
      </c>
      <c r="I57" s="604">
        <v>36</v>
      </c>
      <c r="J57" s="604">
        <v>59</v>
      </c>
      <c r="K57" s="604">
        <v>12</v>
      </c>
      <c r="L57" s="604">
        <v>17</v>
      </c>
      <c r="M57" s="604">
        <v>54</v>
      </c>
      <c r="N57" s="604">
        <v>18</v>
      </c>
      <c r="O57" s="604">
        <v>19</v>
      </c>
      <c r="P57" s="604">
        <v>63</v>
      </c>
      <c r="Q57" s="604">
        <v>54</v>
      </c>
    </row>
    <row r="58" spans="1:17" s="663" customFormat="1">
      <c r="A58" s="650" t="s">
        <v>29</v>
      </c>
      <c r="B58" s="608">
        <v>9101</v>
      </c>
      <c r="C58" s="608">
        <v>1268</v>
      </c>
      <c r="D58" s="608">
        <v>553</v>
      </c>
      <c r="E58" s="608">
        <v>58</v>
      </c>
      <c r="F58" s="608">
        <v>385</v>
      </c>
      <c r="G58" s="608">
        <v>427</v>
      </c>
      <c r="H58" s="608">
        <v>308</v>
      </c>
      <c r="I58" s="608">
        <v>104</v>
      </c>
      <c r="J58" s="608">
        <v>1310</v>
      </c>
      <c r="K58" s="608">
        <v>207</v>
      </c>
      <c r="L58" s="608">
        <v>408</v>
      </c>
      <c r="M58" s="608">
        <v>1406</v>
      </c>
      <c r="N58" s="608">
        <v>355</v>
      </c>
      <c r="O58" s="608">
        <v>183</v>
      </c>
      <c r="P58" s="608">
        <v>1067</v>
      </c>
      <c r="Q58" s="608">
        <v>1062</v>
      </c>
    </row>
    <row r="59" spans="1:17" s="663" customFormat="1">
      <c r="A59" s="654" t="s">
        <v>110</v>
      </c>
      <c r="B59" s="604">
        <v>8354</v>
      </c>
      <c r="C59" s="604">
        <v>1267</v>
      </c>
      <c r="D59" s="604">
        <v>467</v>
      </c>
      <c r="E59" s="604">
        <v>58</v>
      </c>
      <c r="F59" s="604">
        <v>385</v>
      </c>
      <c r="G59" s="604">
        <v>298</v>
      </c>
      <c r="H59" s="604">
        <v>223</v>
      </c>
      <c r="I59" s="604">
        <v>96</v>
      </c>
      <c r="J59" s="604">
        <v>1191</v>
      </c>
      <c r="K59" s="604">
        <v>197</v>
      </c>
      <c r="L59" s="604">
        <v>404</v>
      </c>
      <c r="M59" s="604">
        <v>1297</v>
      </c>
      <c r="N59" s="604">
        <v>311</v>
      </c>
      <c r="O59" s="604">
        <v>99</v>
      </c>
      <c r="P59" s="604">
        <v>1034</v>
      </c>
      <c r="Q59" s="604">
        <v>1027</v>
      </c>
    </row>
    <row r="60" spans="1:17" s="662" customFormat="1" ht="21.75" customHeight="1">
      <c r="A60" s="655" t="s">
        <v>109</v>
      </c>
      <c r="B60" s="608">
        <v>747</v>
      </c>
      <c r="C60" s="608">
        <v>1</v>
      </c>
      <c r="D60" s="608">
        <v>86</v>
      </c>
      <c r="E60" s="608" t="s">
        <v>39</v>
      </c>
      <c r="F60" s="608" t="s">
        <v>39</v>
      </c>
      <c r="G60" s="608">
        <v>129</v>
      </c>
      <c r="H60" s="608">
        <v>85</v>
      </c>
      <c r="I60" s="608">
        <v>8</v>
      </c>
      <c r="J60" s="608">
        <v>119</v>
      </c>
      <c r="K60" s="608">
        <v>10</v>
      </c>
      <c r="L60" s="608">
        <v>4</v>
      </c>
      <c r="M60" s="608">
        <v>109</v>
      </c>
      <c r="N60" s="608">
        <v>44</v>
      </c>
      <c r="O60" s="608">
        <v>84</v>
      </c>
      <c r="P60" s="608">
        <v>33</v>
      </c>
      <c r="Q60" s="608">
        <v>35</v>
      </c>
    </row>
    <row r="61" spans="1:17" s="663" customFormat="1">
      <c r="A61" s="652" t="s">
        <v>30</v>
      </c>
      <c r="B61" s="604">
        <v>1846</v>
      </c>
      <c r="C61" s="604">
        <v>188</v>
      </c>
      <c r="D61" s="604">
        <v>184</v>
      </c>
      <c r="E61" s="604" t="s">
        <v>39</v>
      </c>
      <c r="F61" s="604">
        <v>67</v>
      </c>
      <c r="G61" s="604">
        <v>106</v>
      </c>
      <c r="H61" s="604">
        <v>85</v>
      </c>
      <c r="I61" s="604">
        <v>85</v>
      </c>
      <c r="J61" s="604">
        <v>164</v>
      </c>
      <c r="K61" s="604">
        <v>54</v>
      </c>
      <c r="L61" s="604">
        <v>67</v>
      </c>
      <c r="M61" s="604">
        <v>279</v>
      </c>
      <c r="N61" s="604">
        <v>85</v>
      </c>
      <c r="O61" s="604">
        <v>22</v>
      </c>
      <c r="P61" s="604">
        <v>216</v>
      </c>
      <c r="Q61" s="604">
        <v>244</v>
      </c>
    </row>
    <row r="62" spans="1:17" s="663" customFormat="1">
      <c r="A62" s="655" t="s">
        <v>110</v>
      </c>
      <c r="B62" s="608">
        <v>1279</v>
      </c>
      <c r="C62" s="608">
        <v>126</v>
      </c>
      <c r="D62" s="608">
        <v>146</v>
      </c>
      <c r="E62" s="608" t="s">
        <v>39</v>
      </c>
      <c r="F62" s="608">
        <v>33</v>
      </c>
      <c r="G62" s="608">
        <v>63</v>
      </c>
      <c r="H62" s="608">
        <v>46</v>
      </c>
      <c r="I62" s="608">
        <v>57</v>
      </c>
      <c r="J62" s="608">
        <v>103</v>
      </c>
      <c r="K62" s="608">
        <v>45</v>
      </c>
      <c r="L62" s="608">
        <v>47</v>
      </c>
      <c r="M62" s="608">
        <v>209</v>
      </c>
      <c r="N62" s="608">
        <v>58</v>
      </c>
      <c r="O62" s="608">
        <v>12</v>
      </c>
      <c r="P62" s="608">
        <v>154</v>
      </c>
      <c r="Q62" s="608">
        <v>180</v>
      </c>
    </row>
    <row r="63" spans="1:17" s="662" customFormat="1">
      <c r="A63" s="654" t="s">
        <v>109</v>
      </c>
      <c r="B63" s="604">
        <v>567</v>
      </c>
      <c r="C63" s="604">
        <v>62</v>
      </c>
      <c r="D63" s="604">
        <v>38</v>
      </c>
      <c r="E63" s="604" t="s">
        <v>39</v>
      </c>
      <c r="F63" s="604">
        <v>34</v>
      </c>
      <c r="G63" s="604">
        <v>43</v>
      </c>
      <c r="H63" s="604">
        <v>39</v>
      </c>
      <c r="I63" s="604">
        <v>28</v>
      </c>
      <c r="J63" s="604">
        <v>61</v>
      </c>
      <c r="K63" s="604">
        <v>9</v>
      </c>
      <c r="L63" s="604">
        <v>20</v>
      </c>
      <c r="M63" s="604">
        <v>70</v>
      </c>
      <c r="N63" s="604">
        <v>27</v>
      </c>
      <c r="O63" s="604">
        <v>10</v>
      </c>
      <c r="P63" s="604">
        <v>62</v>
      </c>
      <c r="Q63" s="604">
        <v>64</v>
      </c>
    </row>
    <row r="64" spans="1:17" s="662" customFormat="1" ht="21.75" customHeight="1">
      <c r="A64" s="650" t="s">
        <v>112</v>
      </c>
      <c r="B64" s="608">
        <v>6108</v>
      </c>
      <c r="C64" s="608">
        <v>370</v>
      </c>
      <c r="D64" s="608">
        <v>435</v>
      </c>
      <c r="E64" s="608">
        <v>4</v>
      </c>
      <c r="F64" s="608">
        <v>233</v>
      </c>
      <c r="G64" s="608">
        <v>510</v>
      </c>
      <c r="H64" s="608">
        <v>440</v>
      </c>
      <c r="I64" s="608">
        <v>180</v>
      </c>
      <c r="J64" s="608">
        <v>941</v>
      </c>
      <c r="K64" s="608">
        <v>201</v>
      </c>
      <c r="L64" s="608">
        <v>292</v>
      </c>
      <c r="M64" s="608">
        <v>850</v>
      </c>
      <c r="N64" s="608">
        <v>299</v>
      </c>
      <c r="O64" s="608">
        <v>180</v>
      </c>
      <c r="P64" s="608">
        <v>617</v>
      </c>
      <c r="Q64" s="608">
        <v>556</v>
      </c>
    </row>
    <row r="65" spans="1:17" s="662" customFormat="1">
      <c r="A65" s="652" t="s">
        <v>110</v>
      </c>
      <c r="B65" s="604">
        <v>4831</v>
      </c>
      <c r="C65" s="604">
        <v>366</v>
      </c>
      <c r="D65" s="604">
        <v>304</v>
      </c>
      <c r="E65" s="604">
        <v>4</v>
      </c>
      <c r="F65" s="604">
        <v>233</v>
      </c>
      <c r="G65" s="604">
        <v>289</v>
      </c>
      <c r="H65" s="604">
        <v>212</v>
      </c>
      <c r="I65" s="604">
        <v>106</v>
      </c>
      <c r="J65" s="604">
        <v>729</v>
      </c>
      <c r="K65" s="604">
        <v>185</v>
      </c>
      <c r="L65" s="604">
        <v>280</v>
      </c>
      <c r="M65" s="604">
        <v>647</v>
      </c>
      <c r="N65" s="604">
        <v>251</v>
      </c>
      <c r="O65" s="604">
        <v>100</v>
      </c>
      <c r="P65" s="604">
        <v>582</v>
      </c>
      <c r="Q65" s="604">
        <v>543</v>
      </c>
    </row>
    <row r="66" spans="1:17" s="662" customFormat="1">
      <c r="A66" s="650" t="s">
        <v>109</v>
      </c>
      <c r="B66" s="608">
        <v>1277</v>
      </c>
      <c r="C66" s="608">
        <v>4</v>
      </c>
      <c r="D66" s="608">
        <v>131</v>
      </c>
      <c r="E66" s="608" t="s">
        <v>39</v>
      </c>
      <c r="F66" s="608" t="s">
        <v>39</v>
      </c>
      <c r="G66" s="608">
        <v>221</v>
      </c>
      <c r="H66" s="608">
        <v>228</v>
      </c>
      <c r="I66" s="608">
        <v>74</v>
      </c>
      <c r="J66" s="608">
        <v>212</v>
      </c>
      <c r="K66" s="608">
        <v>16</v>
      </c>
      <c r="L66" s="608">
        <v>12</v>
      </c>
      <c r="M66" s="608">
        <v>203</v>
      </c>
      <c r="N66" s="608">
        <v>48</v>
      </c>
      <c r="O66" s="608">
        <v>80</v>
      </c>
      <c r="P66" s="608">
        <v>35</v>
      </c>
      <c r="Q66" s="608">
        <v>13</v>
      </c>
    </row>
    <row r="67" spans="1:17" s="663" customFormat="1">
      <c r="A67" s="652" t="s">
        <v>78</v>
      </c>
      <c r="B67" s="604">
        <v>1577</v>
      </c>
      <c r="C67" s="604">
        <v>87</v>
      </c>
      <c r="D67" s="604">
        <v>121</v>
      </c>
      <c r="E67" s="604" t="s">
        <v>39</v>
      </c>
      <c r="F67" s="604">
        <v>77</v>
      </c>
      <c r="G67" s="604">
        <v>89</v>
      </c>
      <c r="H67" s="604">
        <v>100</v>
      </c>
      <c r="I67" s="604">
        <v>10</v>
      </c>
      <c r="J67" s="604">
        <v>232</v>
      </c>
      <c r="K67" s="604">
        <v>54</v>
      </c>
      <c r="L67" s="604">
        <v>53</v>
      </c>
      <c r="M67" s="604">
        <v>234</v>
      </c>
      <c r="N67" s="604">
        <v>94</v>
      </c>
      <c r="O67" s="604">
        <v>74</v>
      </c>
      <c r="P67" s="604">
        <v>181</v>
      </c>
      <c r="Q67" s="604">
        <v>171</v>
      </c>
    </row>
    <row r="68" spans="1:17" s="663" customFormat="1">
      <c r="A68" s="655" t="s">
        <v>110</v>
      </c>
      <c r="B68" s="608">
        <v>1275</v>
      </c>
      <c r="C68" s="608">
        <v>86</v>
      </c>
      <c r="D68" s="608">
        <v>72</v>
      </c>
      <c r="E68" s="608" t="s">
        <v>39</v>
      </c>
      <c r="F68" s="608">
        <v>77</v>
      </c>
      <c r="G68" s="608">
        <v>48</v>
      </c>
      <c r="H68" s="608">
        <v>45</v>
      </c>
      <c r="I68" s="608">
        <v>8</v>
      </c>
      <c r="J68" s="608">
        <v>188</v>
      </c>
      <c r="K68" s="608">
        <v>51</v>
      </c>
      <c r="L68" s="608">
        <v>50</v>
      </c>
      <c r="M68" s="608">
        <v>171</v>
      </c>
      <c r="N68" s="608">
        <v>85</v>
      </c>
      <c r="O68" s="608">
        <v>54</v>
      </c>
      <c r="P68" s="608">
        <v>171</v>
      </c>
      <c r="Q68" s="608">
        <v>169</v>
      </c>
    </row>
    <row r="69" spans="1:17" s="662" customFormat="1" ht="21.75" customHeight="1">
      <c r="A69" s="654" t="s">
        <v>109</v>
      </c>
      <c r="B69" s="604">
        <v>302</v>
      </c>
      <c r="C69" s="604">
        <v>1</v>
      </c>
      <c r="D69" s="604">
        <v>49</v>
      </c>
      <c r="E69" s="604" t="s">
        <v>39</v>
      </c>
      <c r="F69" s="604" t="s">
        <v>39</v>
      </c>
      <c r="G69" s="604">
        <v>41</v>
      </c>
      <c r="H69" s="604">
        <v>55</v>
      </c>
      <c r="I69" s="604">
        <v>2</v>
      </c>
      <c r="J69" s="604">
        <v>44</v>
      </c>
      <c r="K69" s="604">
        <v>3</v>
      </c>
      <c r="L69" s="604">
        <v>3</v>
      </c>
      <c r="M69" s="604">
        <v>63</v>
      </c>
      <c r="N69" s="604">
        <v>9</v>
      </c>
      <c r="O69" s="604">
        <v>20</v>
      </c>
      <c r="P69" s="604">
        <v>10</v>
      </c>
      <c r="Q69" s="604">
        <v>2</v>
      </c>
    </row>
    <row r="70" spans="1:17" s="663" customFormat="1">
      <c r="A70" s="650" t="s">
        <v>84</v>
      </c>
      <c r="B70" s="608">
        <v>1184</v>
      </c>
      <c r="C70" s="608">
        <v>64</v>
      </c>
      <c r="D70" s="608">
        <v>64</v>
      </c>
      <c r="E70" s="608" t="s">
        <v>39</v>
      </c>
      <c r="F70" s="608">
        <v>57</v>
      </c>
      <c r="G70" s="608">
        <v>120</v>
      </c>
      <c r="H70" s="608">
        <v>68</v>
      </c>
      <c r="I70" s="608">
        <v>53</v>
      </c>
      <c r="J70" s="608">
        <v>179</v>
      </c>
      <c r="K70" s="608">
        <v>26</v>
      </c>
      <c r="L70" s="608">
        <v>69</v>
      </c>
      <c r="M70" s="608">
        <v>127</v>
      </c>
      <c r="N70" s="608">
        <v>79</v>
      </c>
      <c r="O70" s="608">
        <v>47</v>
      </c>
      <c r="P70" s="608">
        <v>114</v>
      </c>
      <c r="Q70" s="608">
        <v>117</v>
      </c>
    </row>
    <row r="71" spans="1:17" s="663" customFormat="1">
      <c r="A71" s="654" t="s">
        <v>110</v>
      </c>
      <c r="B71" s="604">
        <v>920</v>
      </c>
      <c r="C71" s="604">
        <v>63</v>
      </c>
      <c r="D71" s="604">
        <v>47</v>
      </c>
      <c r="E71" s="604" t="s">
        <v>39</v>
      </c>
      <c r="F71" s="604">
        <v>57</v>
      </c>
      <c r="G71" s="604">
        <v>68</v>
      </c>
      <c r="H71" s="604">
        <v>30</v>
      </c>
      <c r="I71" s="604">
        <v>31</v>
      </c>
      <c r="J71" s="604">
        <v>149</v>
      </c>
      <c r="K71" s="604">
        <v>26</v>
      </c>
      <c r="L71" s="604">
        <v>64</v>
      </c>
      <c r="M71" s="604">
        <v>102</v>
      </c>
      <c r="N71" s="604">
        <v>62</v>
      </c>
      <c r="O71" s="604">
        <v>16</v>
      </c>
      <c r="P71" s="604">
        <v>97</v>
      </c>
      <c r="Q71" s="604">
        <v>108</v>
      </c>
    </row>
    <row r="72" spans="1:17" s="662" customFormat="1" ht="21.75" customHeight="1">
      <c r="A72" s="655" t="s">
        <v>109</v>
      </c>
      <c r="B72" s="608">
        <v>264</v>
      </c>
      <c r="C72" s="608">
        <v>1</v>
      </c>
      <c r="D72" s="608">
        <v>17</v>
      </c>
      <c r="E72" s="608" t="s">
        <v>39</v>
      </c>
      <c r="F72" s="608" t="s">
        <v>39</v>
      </c>
      <c r="G72" s="608">
        <v>52</v>
      </c>
      <c r="H72" s="608">
        <v>38</v>
      </c>
      <c r="I72" s="608">
        <v>22</v>
      </c>
      <c r="J72" s="608">
        <v>30</v>
      </c>
      <c r="K72" s="608" t="s">
        <v>39</v>
      </c>
      <c r="L72" s="608">
        <v>5</v>
      </c>
      <c r="M72" s="608">
        <v>25</v>
      </c>
      <c r="N72" s="608">
        <v>17</v>
      </c>
      <c r="O72" s="608">
        <v>31</v>
      </c>
      <c r="P72" s="608">
        <v>17</v>
      </c>
      <c r="Q72" s="608">
        <v>9</v>
      </c>
    </row>
    <row r="73" spans="1:17" s="663" customFormat="1">
      <c r="A73" s="652" t="s">
        <v>77</v>
      </c>
      <c r="B73" s="604">
        <v>561</v>
      </c>
      <c r="C73" s="604">
        <v>33</v>
      </c>
      <c r="D73" s="604">
        <v>35</v>
      </c>
      <c r="E73" s="604" t="s">
        <v>39</v>
      </c>
      <c r="F73" s="604">
        <v>5</v>
      </c>
      <c r="G73" s="604">
        <v>53</v>
      </c>
      <c r="H73" s="604">
        <v>65</v>
      </c>
      <c r="I73" s="604">
        <v>31</v>
      </c>
      <c r="J73" s="604">
        <v>115</v>
      </c>
      <c r="K73" s="604">
        <v>16</v>
      </c>
      <c r="L73" s="604">
        <v>26</v>
      </c>
      <c r="M73" s="604">
        <v>76</v>
      </c>
      <c r="N73" s="604">
        <v>22</v>
      </c>
      <c r="O73" s="604">
        <v>20</v>
      </c>
      <c r="P73" s="604">
        <v>41</v>
      </c>
      <c r="Q73" s="604">
        <v>23</v>
      </c>
    </row>
    <row r="74" spans="1:17" s="663" customFormat="1">
      <c r="A74" s="655" t="s">
        <v>110</v>
      </c>
      <c r="B74" s="608">
        <v>394</v>
      </c>
      <c r="C74" s="608">
        <v>33</v>
      </c>
      <c r="D74" s="608">
        <v>24</v>
      </c>
      <c r="E74" s="608" t="s">
        <v>39</v>
      </c>
      <c r="F74" s="608">
        <v>5</v>
      </c>
      <c r="G74" s="608">
        <v>21</v>
      </c>
      <c r="H74" s="608">
        <v>34</v>
      </c>
      <c r="I74" s="608">
        <v>13</v>
      </c>
      <c r="J74" s="608">
        <v>90</v>
      </c>
      <c r="K74" s="608">
        <v>14</v>
      </c>
      <c r="L74" s="608">
        <v>26</v>
      </c>
      <c r="M74" s="608">
        <v>47</v>
      </c>
      <c r="N74" s="608">
        <v>20</v>
      </c>
      <c r="O74" s="608">
        <v>5</v>
      </c>
      <c r="P74" s="608">
        <v>40</v>
      </c>
      <c r="Q74" s="608">
        <v>22</v>
      </c>
    </row>
    <row r="75" spans="1:17" s="662" customFormat="1" ht="21.75" customHeight="1">
      <c r="A75" s="654" t="s">
        <v>109</v>
      </c>
      <c r="B75" s="604">
        <v>167</v>
      </c>
      <c r="C75" s="604" t="s">
        <v>39</v>
      </c>
      <c r="D75" s="604">
        <v>11</v>
      </c>
      <c r="E75" s="604" t="s">
        <v>39</v>
      </c>
      <c r="F75" s="604" t="s">
        <v>39</v>
      </c>
      <c r="G75" s="604">
        <v>32</v>
      </c>
      <c r="H75" s="604">
        <v>31</v>
      </c>
      <c r="I75" s="604">
        <v>18</v>
      </c>
      <c r="J75" s="604">
        <v>25</v>
      </c>
      <c r="K75" s="604">
        <v>2</v>
      </c>
      <c r="L75" s="604" t="s">
        <v>39</v>
      </c>
      <c r="M75" s="604">
        <v>29</v>
      </c>
      <c r="N75" s="604">
        <v>2</v>
      </c>
      <c r="O75" s="604">
        <v>15</v>
      </c>
      <c r="P75" s="604">
        <v>1</v>
      </c>
      <c r="Q75" s="604">
        <v>1</v>
      </c>
    </row>
    <row r="76" spans="1:17" s="663" customFormat="1">
      <c r="A76" s="650" t="s">
        <v>83</v>
      </c>
      <c r="B76" s="608">
        <v>793</v>
      </c>
      <c r="C76" s="608">
        <v>41</v>
      </c>
      <c r="D76" s="608">
        <v>80</v>
      </c>
      <c r="E76" s="608" t="s">
        <v>39</v>
      </c>
      <c r="F76" s="608">
        <v>29</v>
      </c>
      <c r="G76" s="608">
        <v>69</v>
      </c>
      <c r="H76" s="608">
        <v>78</v>
      </c>
      <c r="I76" s="608">
        <v>5</v>
      </c>
      <c r="J76" s="608">
        <v>122</v>
      </c>
      <c r="K76" s="608">
        <v>20</v>
      </c>
      <c r="L76" s="608">
        <v>26</v>
      </c>
      <c r="M76" s="608">
        <v>118</v>
      </c>
      <c r="N76" s="608">
        <v>30</v>
      </c>
      <c r="O76" s="608">
        <v>24</v>
      </c>
      <c r="P76" s="608">
        <v>81</v>
      </c>
      <c r="Q76" s="608">
        <v>70</v>
      </c>
    </row>
    <row r="77" spans="1:17" s="663" customFormat="1">
      <c r="A77" s="654" t="s">
        <v>110</v>
      </c>
      <c r="B77" s="604">
        <v>644</v>
      </c>
      <c r="C77" s="604">
        <v>41</v>
      </c>
      <c r="D77" s="604">
        <v>57</v>
      </c>
      <c r="E77" s="604" t="s">
        <v>39</v>
      </c>
      <c r="F77" s="604">
        <v>29</v>
      </c>
      <c r="G77" s="604">
        <v>42</v>
      </c>
      <c r="H77" s="604">
        <v>41</v>
      </c>
      <c r="I77" s="604">
        <v>5</v>
      </c>
      <c r="J77" s="604">
        <v>87</v>
      </c>
      <c r="K77" s="604">
        <v>20</v>
      </c>
      <c r="L77" s="604">
        <v>26</v>
      </c>
      <c r="M77" s="604">
        <v>99</v>
      </c>
      <c r="N77" s="604">
        <v>24</v>
      </c>
      <c r="O77" s="604">
        <v>22</v>
      </c>
      <c r="P77" s="604">
        <v>81</v>
      </c>
      <c r="Q77" s="604">
        <v>70</v>
      </c>
    </row>
    <row r="78" spans="1:17" s="662" customFormat="1" ht="21.75" customHeight="1">
      <c r="A78" s="655" t="s">
        <v>109</v>
      </c>
      <c r="B78" s="608">
        <v>149</v>
      </c>
      <c r="C78" s="608" t="s">
        <v>39</v>
      </c>
      <c r="D78" s="608">
        <v>23</v>
      </c>
      <c r="E78" s="608" t="s">
        <v>39</v>
      </c>
      <c r="F78" s="608" t="s">
        <v>39</v>
      </c>
      <c r="G78" s="608">
        <v>27</v>
      </c>
      <c r="H78" s="608">
        <v>37</v>
      </c>
      <c r="I78" s="608" t="s">
        <v>39</v>
      </c>
      <c r="J78" s="608">
        <v>35</v>
      </c>
      <c r="K78" s="608" t="s">
        <v>39</v>
      </c>
      <c r="L78" s="608" t="s">
        <v>39</v>
      </c>
      <c r="M78" s="608">
        <v>19</v>
      </c>
      <c r="N78" s="608">
        <v>6</v>
      </c>
      <c r="O78" s="608">
        <v>2</v>
      </c>
      <c r="P78" s="608" t="s">
        <v>39</v>
      </c>
      <c r="Q78" s="608" t="s">
        <v>39</v>
      </c>
    </row>
    <row r="79" spans="1:17" s="663" customFormat="1">
      <c r="A79" s="652" t="s">
        <v>76</v>
      </c>
      <c r="B79" s="604">
        <v>971</v>
      </c>
      <c r="C79" s="604">
        <v>86</v>
      </c>
      <c r="D79" s="604">
        <v>89</v>
      </c>
      <c r="E79" s="604" t="s">
        <v>39</v>
      </c>
      <c r="F79" s="604">
        <v>20</v>
      </c>
      <c r="G79" s="604">
        <v>75</v>
      </c>
      <c r="H79" s="604">
        <v>58</v>
      </c>
      <c r="I79" s="604">
        <v>42</v>
      </c>
      <c r="J79" s="604">
        <v>126</v>
      </c>
      <c r="K79" s="604">
        <v>37</v>
      </c>
      <c r="L79" s="604">
        <v>67</v>
      </c>
      <c r="M79" s="604">
        <v>151</v>
      </c>
      <c r="N79" s="604">
        <v>45</v>
      </c>
      <c r="O79" s="604" t="s">
        <v>39</v>
      </c>
      <c r="P79" s="604">
        <v>88</v>
      </c>
      <c r="Q79" s="604">
        <v>87</v>
      </c>
    </row>
    <row r="80" spans="1:17" s="663" customFormat="1">
      <c r="A80" s="655" t="s">
        <v>110</v>
      </c>
      <c r="B80" s="608">
        <v>794</v>
      </c>
      <c r="C80" s="608">
        <v>86</v>
      </c>
      <c r="D80" s="608">
        <v>71</v>
      </c>
      <c r="E80" s="608" t="s">
        <v>39</v>
      </c>
      <c r="F80" s="608">
        <v>20</v>
      </c>
      <c r="G80" s="608">
        <v>49</v>
      </c>
      <c r="H80" s="608">
        <v>31</v>
      </c>
      <c r="I80" s="608">
        <v>25</v>
      </c>
      <c r="J80" s="608">
        <v>91</v>
      </c>
      <c r="K80" s="608">
        <v>37</v>
      </c>
      <c r="L80" s="608">
        <v>64</v>
      </c>
      <c r="M80" s="608">
        <v>120</v>
      </c>
      <c r="N80" s="608">
        <v>31</v>
      </c>
      <c r="O80" s="608" t="s">
        <v>39</v>
      </c>
      <c r="P80" s="608">
        <v>82</v>
      </c>
      <c r="Q80" s="608">
        <v>87</v>
      </c>
    </row>
    <row r="81" spans="1:17" s="662" customFormat="1" ht="21.75" customHeight="1">
      <c r="A81" s="654" t="s">
        <v>109</v>
      </c>
      <c r="B81" s="604">
        <v>177</v>
      </c>
      <c r="C81" s="604" t="s">
        <v>39</v>
      </c>
      <c r="D81" s="604">
        <v>18</v>
      </c>
      <c r="E81" s="604" t="s">
        <v>39</v>
      </c>
      <c r="F81" s="604" t="s">
        <v>39</v>
      </c>
      <c r="G81" s="604">
        <v>26</v>
      </c>
      <c r="H81" s="604">
        <v>27</v>
      </c>
      <c r="I81" s="604">
        <v>17</v>
      </c>
      <c r="J81" s="604">
        <v>35</v>
      </c>
      <c r="K81" s="604" t="s">
        <v>39</v>
      </c>
      <c r="L81" s="604">
        <v>3</v>
      </c>
      <c r="M81" s="604">
        <v>31</v>
      </c>
      <c r="N81" s="604">
        <v>14</v>
      </c>
      <c r="O81" s="604" t="s">
        <v>39</v>
      </c>
      <c r="P81" s="604">
        <v>6</v>
      </c>
      <c r="Q81" s="604" t="s">
        <v>39</v>
      </c>
    </row>
    <row r="82" spans="1:17" s="663" customFormat="1">
      <c r="A82" s="650" t="s">
        <v>75</v>
      </c>
      <c r="B82" s="608">
        <v>1022</v>
      </c>
      <c r="C82" s="608">
        <v>59</v>
      </c>
      <c r="D82" s="608">
        <v>46</v>
      </c>
      <c r="E82" s="608">
        <v>4</v>
      </c>
      <c r="F82" s="608">
        <v>45</v>
      </c>
      <c r="G82" s="608">
        <v>104</v>
      </c>
      <c r="H82" s="608">
        <v>71</v>
      </c>
      <c r="I82" s="608">
        <v>39</v>
      </c>
      <c r="J82" s="608">
        <v>167</v>
      </c>
      <c r="K82" s="608">
        <v>48</v>
      </c>
      <c r="L82" s="608">
        <v>51</v>
      </c>
      <c r="M82" s="608">
        <v>144</v>
      </c>
      <c r="N82" s="608">
        <v>29</v>
      </c>
      <c r="O82" s="608">
        <v>15</v>
      </c>
      <c r="P82" s="608">
        <v>112</v>
      </c>
      <c r="Q82" s="608">
        <v>88</v>
      </c>
    </row>
    <row r="83" spans="1:17" s="663" customFormat="1">
      <c r="A83" s="654" t="s">
        <v>110</v>
      </c>
      <c r="B83" s="604">
        <v>804</v>
      </c>
      <c r="C83" s="604">
        <v>57</v>
      </c>
      <c r="D83" s="604">
        <v>33</v>
      </c>
      <c r="E83" s="604">
        <v>4</v>
      </c>
      <c r="F83" s="604">
        <v>45</v>
      </c>
      <c r="G83" s="604">
        <v>61</v>
      </c>
      <c r="H83" s="604">
        <v>31</v>
      </c>
      <c r="I83" s="604">
        <v>24</v>
      </c>
      <c r="J83" s="604">
        <v>124</v>
      </c>
      <c r="K83" s="604">
        <v>37</v>
      </c>
      <c r="L83" s="604">
        <v>50</v>
      </c>
      <c r="M83" s="604">
        <v>108</v>
      </c>
      <c r="N83" s="604">
        <v>29</v>
      </c>
      <c r="O83" s="604">
        <v>3</v>
      </c>
      <c r="P83" s="604">
        <v>111</v>
      </c>
      <c r="Q83" s="604">
        <v>87</v>
      </c>
    </row>
    <row r="84" spans="1:17" s="662" customFormat="1" ht="21.75" customHeight="1">
      <c r="A84" s="655" t="s">
        <v>109</v>
      </c>
      <c r="B84" s="608">
        <v>218</v>
      </c>
      <c r="C84" s="608">
        <v>2</v>
      </c>
      <c r="D84" s="608">
        <v>13</v>
      </c>
      <c r="E84" s="608" t="s">
        <v>39</v>
      </c>
      <c r="F84" s="608" t="s">
        <v>39</v>
      </c>
      <c r="G84" s="608">
        <v>43</v>
      </c>
      <c r="H84" s="608">
        <v>40</v>
      </c>
      <c r="I84" s="608">
        <v>15</v>
      </c>
      <c r="J84" s="608">
        <v>43</v>
      </c>
      <c r="K84" s="608">
        <v>11</v>
      </c>
      <c r="L84" s="608">
        <v>1</v>
      </c>
      <c r="M84" s="608">
        <v>36</v>
      </c>
      <c r="N84" s="608" t="s">
        <v>39</v>
      </c>
      <c r="O84" s="608">
        <v>12</v>
      </c>
      <c r="P84" s="608">
        <v>1</v>
      </c>
      <c r="Q84" s="608">
        <v>1</v>
      </c>
    </row>
    <row r="85" spans="1:17" s="662" customFormat="1" ht="21.75" customHeight="1">
      <c r="A85" s="652" t="s">
        <v>111</v>
      </c>
      <c r="B85" s="604">
        <v>299</v>
      </c>
      <c r="C85" s="604">
        <v>28</v>
      </c>
      <c r="D85" s="604">
        <v>8</v>
      </c>
      <c r="E85" s="604" t="s">
        <v>39</v>
      </c>
      <c r="F85" s="604">
        <v>22</v>
      </c>
      <c r="G85" s="604">
        <v>37</v>
      </c>
      <c r="H85" s="604">
        <v>25</v>
      </c>
      <c r="I85" s="604">
        <v>4</v>
      </c>
      <c r="J85" s="604">
        <v>41</v>
      </c>
      <c r="K85" s="604">
        <v>4</v>
      </c>
      <c r="L85" s="604">
        <v>10</v>
      </c>
      <c r="M85" s="604">
        <v>17</v>
      </c>
      <c r="N85" s="604">
        <v>12</v>
      </c>
      <c r="O85" s="604">
        <v>3</v>
      </c>
      <c r="P85" s="604">
        <v>47</v>
      </c>
      <c r="Q85" s="604">
        <v>41</v>
      </c>
    </row>
    <row r="86" spans="1:17" s="662" customFormat="1" ht="21.75" customHeight="1">
      <c r="A86" s="650" t="s">
        <v>110</v>
      </c>
      <c r="B86" s="608">
        <v>276</v>
      </c>
      <c r="C86" s="608">
        <v>28</v>
      </c>
      <c r="D86" s="608">
        <v>7</v>
      </c>
      <c r="E86" s="608" t="s">
        <v>39</v>
      </c>
      <c r="F86" s="608">
        <v>22</v>
      </c>
      <c r="G86" s="608">
        <v>30</v>
      </c>
      <c r="H86" s="608">
        <v>20</v>
      </c>
      <c r="I86" s="608">
        <v>4</v>
      </c>
      <c r="J86" s="608">
        <v>38</v>
      </c>
      <c r="K86" s="608">
        <v>4</v>
      </c>
      <c r="L86" s="608">
        <v>10</v>
      </c>
      <c r="M86" s="608">
        <v>11</v>
      </c>
      <c r="N86" s="608">
        <v>12</v>
      </c>
      <c r="O86" s="608">
        <v>3</v>
      </c>
      <c r="P86" s="608">
        <v>46</v>
      </c>
      <c r="Q86" s="608">
        <v>41</v>
      </c>
    </row>
    <row r="87" spans="1:17" s="662" customFormat="1" ht="21.75" customHeight="1">
      <c r="A87" s="652" t="s">
        <v>109</v>
      </c>
      <c r="B87" s="604">
        <v>23</v>
      </c>
      <c r="C87" s="604" t="s">
        <v>39</v>
      </c>
      <c r="D87" s="604">
        <v>1</v>
      </c>
      <c r="E87" s="604" t="s">
        <v>39</v>
      </c>
      <c r="F87" s="604" t="s">
        <v>39</v>
      </c>
      <c r="G87" s="604">
        <v>7</v>
      </c>
      <c r="H87" s="604">
        <v>5</v>
      </c>
      <c r="I87" s="604" t="s">
        <v>39</v>
      </c>
      <c r="J87" s="604">
        <v>3</v>
      </c>
      <c r="K87" s="604" t="s">
        <v>39</v>
      </c>
      <c r="L87" s="604" t="s">
        <v>39</v>
      </c>
      <c r="M87" s="604">
        <v>6</v>
      </c>
      <c r="N87" s="604" t="s">
        <v>39</v>
      </c>
      <c r="O87" s="604" t="s">
        <v>39</v>
      </c>
      <c r="P87" s="604">
        <v>1</v>
      </c>
      <c r="Q87" s="604" t="s">
        <v>39</v>
      </c>
    </row>
    <row r="88" spans="1:17" s="663" customFormat="1">
      <c r="A88" s="650" t="s">
        <v>82</v>
      </c>
      <c r="B88" s="608">
        <v>299</v>
      </c>
      <c r="C88" s="608">
        <v>28</v>
      </c>
      <c r="D88" s="608">
        <v>8</v>
      </c>
      <c r="E88" s="608" t="s">
        <v>39</v>
      </c>
      <c r="F88" s="608">
        <v>22</v>
      </c>
      <c r="G88" s="608">
        <v>37</v>
      </c>
      <c r="H88" s="608">
        <v>25</v>
      </c>
      <c r="I88" s="608">
        <v>4</v>
      </c>
      <c r="J88" s="608">
        <v>41</v>
      </c>
      <c r="K88" s="608">
        <v>4</v>
      </c>
      <c r="L88" s="608">
        <v>10</v>
      </c>
      <c r="M88" s="608">
        <v>17</v>
      </c>
      <c r="N88" s="608">
        <v>12</v>
      </c>
      <c r="O88" s="608">
        <v>3</v>
      </c>
      <c r="P88" s="608">
        <v>47</v>
      </c>
      <c r="Q88" s="608">
        <v>41</v>
      </c>
    </row>
    <row r="89" spans="1:17" s="663" customFormat="1">
      <c r="A89" s="654" t="s">
        <v>110</v>
      </c>
      <c r="B89" s="604">
        <v>276</v>
      </c>
      <c r="C89" s="604">
        <v>28</v>
      </c>
      <c r="D89" s="604">
        <v>7</v>
      </c>
      <c r="E89" s="604" t="s">
        <v>39</v>
      </c>
      <c r="F89" s="604">
        <v>22</v>
      </c>
      <c r="G89" s="604">
        <v>30</v>
      </c>
      <c r="H89" s="604">
        <v>20</v>
      </c>
      <c r="I89" s="604">
        <v>4</v>
      </c>
      <c r="J89" s="604">
        <v>38</v>
      </c>
      <c r="K89" s="604">
        <v>4</v>
      </c>
      <c r="L89" s="604">
        <v>10</v>
      </c>
      <c r="M89" s="604">
        <v>11</v>
      </c>
      <c r="N89" s="604">
        <v>12</v>
      </c>
      <c r="O89" s="604">
        <v>3</v>
      </c>
      <c r="P89" s="604">
        <v>46</v>
      </c>
      <c r="Q89" s="604">
        <v>41</v>
      </c>
    </row>
    <row r="90" spans="1:17" s="515" customFormat="1" ht="15">
      <c r="A90" s="655" t="s">
        <v>109</v>
      </c>
      <c r="B90" s="608">
        <v>23</v>
      </c>
      <c r="C90" s="608" t="s">
        <v>39</v>
      </c>
      <c r="D90" s="608">
        <v>1</v>
      </c>
      <c r="E90" s="608" t="s">
        <v>39</v>
      </c>
      <c r="F90" s="608" t="s">
        <v>39</v>
      </c>
      <c r="G90" s="608">
        <v>7</v>
      </c>
      <c r="H90" s="608">
        <v>5</v>
      </c>
      <c r="I90" s="608" t="s">
        <v>39</v>
      </c>
      <c r="J90" s="608">
        <v>3</v>
      </c>
      <c r="K90" s="608" t="s">
        <v>39</v>
      </c>
      <c r="L90" s="608" t="s">
        <v>39</v>
      </c>
      <c r="M90" s="608">
        <v>6</v>
      </c>
      <c r="N90" s="608" t="s">
        <v>39</v>
      </c>
      <c r="O90" s="608" t="s">
        <v>39</v>
      </c>
      <c r="P90" s="608">
        <v>1</v>
      </c>
      <c r="Q90" s="608" t="s">
        <v>39</v>
      </c>
    </row>
    <row r="91" spans="1:17" s="515" customFormat="1" ht="15"/>
    <row r="92" spans="1:17" s="663" customFormat="1" ht="85.5" customHeight="1">
      <c r="A92" s="1141" t="s">
        <v>614</v>
      </c>
      <c r="B92" s="1141"/>
      <c r="C92" s="1141"/>
      <c r="D92" s="1141"/>
      <c r="E92" s="1141"/>
      <c r="F92" s="1141"/>
      <c r="G92" s="1141"/>
      <c r="H92" s="1141"/>
      <c r="I92" s="1141"/>
      <c r="J92" s="1141"/>
      <c r="K92" s="1141"/>
      <c r="L92" s="1141"/>
      <c r="M92" s="1141"/>
      <c r="N92" s="1141"/>
      <c r="O92" s="1141"/>
      <c r="P92" s="1141"/>
      <c r="Q92" s="1141"/>
    </row>
    <row r="94" spans="1:17" ht="29.1" customHeight="1"/>
    <row r="95" spans="1:17" ht="36" customHeight="1"/>
    <row r="96" spans="1:17"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68.099999999999994" customHeight="1"/>
  </sheetData>
  <mergeCells count="2">
    <mergeCell ref="A92:Q92"/>
    <mergeCell ref="A1:Q1"/>
  </mergeCells>
  <hyperlinks>
    <hyperlink ref="R1" location="INDICE!A32" display="INDICE"/>
  </hyperlinks>
  <printOptions horizontalCentered="1"/>
  <pageMargins left="0.51181102362204722" right="0.51181102362204722" top="1.1023622047244095" bottom="0.51181102362204722" header="0.11811023622047245" footer="0.23622047244094491"/>
  <pageSetup paperSize="9" scale="66" firstPageNumber="49" orientation="landscape" useFirstPageNumber="1" r:id="rId1"/>
  <headerFooter scaleWithDoc="0">
    <oddHeader>&amp;C&amp;G</oddHeader>
    <oddFooter>&amp;C&amp;12 &amp;P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5:R146"/>
  <sheetViews>
    <sheetView showGridLines="0" tabSelected="1" zoomScale="80" zoomScaleNormal="80" workbookViewId="0">
      <pane ySplit="7" topLeftCell="A8" activePane="bottomLeft" state="frozen"/>
      <selection sqref="A1:U1"/>
      <selection pane="bottomLeft" activeCell="A8" sqref="A8"/>
    </sheetView>
  </sheetViews>
  <sheetFormatPr baseColWidth="10" defaultRowHeight="15"/>
  <cols>
    <col min="1" max="1" width="11.42578125" style="515"/>
    <col min="2" max="2" width="14.28515625" style="517" customWidth="1"/>
    <col min="3" max="16384" width="11.42578125" style="515"/>
  </cols>
  <sheetData>
    <row r="5" spans="1:18">
      <c r="B5" s="804"/>
      <c r="C5" s="804"/>
      <c r="D5" s="804"/>
      <c r="E5" s="804"/>
      <c r="F5" s="804"/>
      <c r="G5" s="804"/>
      <c r="H5" s="804"/>
      <c r="I5" s="804"/>
      <c r="J5" s="804"/>
      <c r="K5" s="804"/>
      <c r="L5" s="804"/>
      <c r="M5" s="804"/>
      <c r="N5" s="804"/>
      <c r="O5" s="804"/>
      <c r="P5" s="804"/>
      <c r="Q5" s="804"/>
      <c r="R5" s="804"/>
    </row>
    <row r="6" spans="1:18">
      <c r="B6" s="1030"/>
      <c r="C6" s="1030"/>
      <c r="D6" s="1030"/>
      <c r="E6" s="1030"/>
      <c r="F6" s="1030"/>
      <c r="G6" s="1030"/>
      <c r="H6" s="1030"/>
      <c r="I6" s="1030"/>
      <c r="J6" s="1030"/>
      <c r="K6" s="1030"/>
      <c r="L6" s="1030"/>
      <c r="M6" s="1030"/>
      <c r="N6" s="1030"/>
      <c r="O6" s="1030"/>
      <c r="P6" s="1030"/>
      <c r="Q6" s="1030"/>
      <c r="R6" s="1030"/>
    </row>
    <row r="7" spans="1:18">
      <c r="A7" s="1031" t="s">
        <v>1441</v>
      </c>
      <c r="B7" s="1031"/>
      <c r="C7" s="1031"/>
      <c r="D7" s="1031"/>
      <c r="E7" s="1031"/>
      <c r="F7" s="1031"/>
      <c r="G7" s="1031"/>
      <c r="H7" s="1031"/>
      <c r="I7" s="1031"/>
      <c r="J7" s="1031"/>
      <c r="K7" s="1031"/>
      <c r="L7" s="1031"/>
      <c r="M7" s="1031"/>
      <c r="N7" s="1031"/>
      <c r="O7" s="1031"/>
      <c r="P7" s="1031"/>
      <c r="Q7" s="1031"/>
    </row>
    <row r="8" spans="1:18" ht="14.25" customHeight="1">
      <c r="A8" s="519" t="s">
        <v>729</v>
      </c>
      <c r="B8" s="805" t="s">
        <v>730</v>
      </c>
      <c r="C8" s="518"/>
      <c r="D8" s="518"/>
      <c r="E8" s="518"/>
      <c r="F8" s="518"/>
      <c r="G8" s="518"/>
      <c r="H8" s="518"/>
      <c r="I8" s="518"/>
      <c r="J8" s="518"/>
      <c r="K8" s="518"/>
      <c r="L8" s="518"/>
      <c r="M8" s="518"/>
      <c r="N8" s="518"/>
      <c r="O8" s="518"/>
      <c r="P8" s="518"/>
      <c r="Q8" s="518"/>
      <c r="R8" s="735"/>
    </row>
    <row r="9" spans="1:18">
      <c r="A9" s="520" t="s">
        <v>731</v>
      </c>
      <c r="B9" s="1032" t="s">
        <v>1206</v>
      </c>
      <c r="C9" s="1032"/>
      <c r="D9" s="1032"/>
      <c r="E9" s="1032"/>
      <c r="F9" s="1032"/>
      <c r="G9" s="1032"/>
      <c r="H9" s="1032"/>
      <c r="I9" s="1032"/>
      <c r="J9" s="1032"/>
      <c r="K9" s="1032"/>
      <c r="L9" s="1032"/>
      <c r="M9" s="1032"/>
      <c r="N9" s="1032"/>
      <c r="O9" s="1032"/>
      <c r="P9" s="1032"/>
      <c r="Q9" s="1032"/>
    </row>
    <row r="10" spans="1:18">
      <c r="A10" s="806" t="s">
        <v>732</v>
      </c>
      <c r="B10" s="521" t="s">
        <v>1207</v>
      </c>
    </row>
    <row r="11" spans="1:18">
      <c r="A11" s="806" t="s">
        <v>733</v>
      </c>
      <c r="B11" s="508" t="s">
        <v>1208</v>
      </c>
    </row>
    <row r="12" spans="1:18">
      <c r="A12" s="519" t="s">
        <v>1209</v>
      </c>
      <c r="B12" s="807" t="s">
        <v>1210</v>
      </c>
      <c r="C12" s="808"/>
      <c r="D12" s="808"/>
      <c r="E12" s="808"/>
      <c r="F12" s="808"/>
      <c r="G12" s="808"/>
      <c r="H12" s="808"/>
      <c r="I12" s="808"/>
      <c r="J12" s="808"/>
      <c r="K12" s="808"/>
      <c r="L12" s="808"/>
      <c r="M12" s="808"/>
      <c r="N12" s="808"/>
      <c r="O12" s="808"/>
      <c r="P12" s="808"/>
      <c r="Q12" s="808"/>
    </row>
    <row r="13" spans="1:18">
      <c r="A13" s="809" t="s">
        <v>1211</v>
      </c>
      <c r="B13" s="736" t="s">
        <v>1212</v>
      </c>
      <c r="C13" s="810"/>
      <c r="D13" s="810"/>
      <c r="E13" s="810"/>
      <c r="F13" s="810"/>
      <c r="G13" s="810"/>
      <c r="H13" s="810"/>
      <c r="I13" s="810"/>
      <c r="J13" s="810"/>
      <c r="K13" s="810"/>
      <c r="L13" s="810"/>
      <c r="M13" s="810"/>
      <c r="N13" s="810"/>
      <c r="O13" s="810"/>
      <c r="P13" s="810"/>
      <c r="Q13" s="810"/>
    </row>
    <row r="14" spans="1:18" s="812" customFormat="1">
      <c r="A14" s="811" t="s">
        <v>1213</v>
      </c>
      <c r="B14" s="508" t="s">
        <v>1214</v>
      </c>
    </row>
    <row r="15" spans="1:18" s="812" customFormat="1">
      <c r="A15" s="811" t="s">
        <v>1215</v>
      </c>
      <c r="B15" s="508" t="s">
        <v>1216</v>
      </c>
    </row>
    <row r="16" spans="1:18" s="812" customFormat="1">
      <c r="A16" s="811" t="s">
        <v>1217</v>
      </c>
      <c r="B16" s="508" t="s">
        <v>1218</v>
      </c>
    </row>
    <row r="17" spans="1:17" s="812" customFormat="1">
      <c r="A17" s="811" t="s">
        <v>1219</v>
      </c>
      <c r="B17" s="508" t="s">
        <v>1220</v>
      </c>
    </row>
    <row r="18" spans="1:17" s="812" customFormat="1">
      <c r="A18" s="811" t="s">
        <v>1221</v>
      </c>
      <c r="B18" s="508" t="s">
        <v>1222</v>
      </c>
    </row>
    <row r="19" spans="1:17" s="812" customFormat="1">
      <c r="A19" s="811" t="s">
        <v>1223</v>
      </c>
      <c r="B19" s="508" t="s">
        <v>1224</v>
      </c>
    </row>
    <row r="20" spans="1:17" s="812" customFormat="1">
      <c r="A20" s="811" t="s">
        <v>1225</v>
      </c>
      <c r="B20" s="508" t="s">
        <v>1226</v>
      </c>
    </row>
    <row r="21" spans="1:17" s="812" customFormat="1">
      <c r="A21" s="811" t="s">
        <v>1227</v>
      </c>
      <c r="B21" s="508" t="s">
        <v>1229</v>
      </c>
    </row>
    <row r="22" spans="1:17" s="812" customFormat="1">
      <c r="A22" s="811" t="s">
        <v>1228</v>
      </c>
      <c r="B22" s="508" t="s">
        <v>1231</v>
      </c>
    </row>
    <row r="23" spans="1:17" s="812" customFormat="1">
      <c r="A23" s="811" t="s">
        <v>1230</v>
      </c>
      <c r="B23" s="508" t="s">
        <v>1233</v>
      </c>
    </row>
    <row r="24" spans="1:17" s="812" customFormat="1">
      <c r="A24" s="811" t="s">
        <v>1232</v>
      </c>
      <c r="B24" s="508" t="s">
        <v>1235</v>
      </c>
    </row>
    <row r="25" spans="1:17" s="812" customFormat="1">
      <c r="A25" s="811" t="s">
        <v>1234</v>
      </c>
      <c r="B25" s="508" t="s">
        <v>1236</v>
      </c>
    </row>
    <row r="26" spans="1:17" s="812" customFormat="1">
      <c r="A26" s="519" t="s">
        <v>1237</v>
      </c>
      <c r="B26" s="807" t="s">
        <v>1238</v>
      </c>
      <c r="C26" s="808"/>
      <c r="D26" s="808"/>
      <c r="E26" s="808"/>
      <c r="F26" s="808"/>
      <c r="G26" s="808"/>
      <c r="H26" s="808"/>
      <c r="I26" s="808"/>
      <c r="J26" s="808"/>
      <c r="K26" s="808"/>
      <c r="L26" s="808"/>
      <c r="M26" s="808"/>
      <c r="N26" s="808"/>
      <c r="O26" s="808"/>
      <c r="P26" s="808"/>
      <c r="Q26" s="808"/>
    </row>
    <row r="27" spans="1:17" s="812" customFormat="1">
      <c r="A27" s="809" t="s">
        <v>1239</v>
      </c>
      <c r="B27" s="736" t="s">
        <v>1240</v>
      </c>
      <c r="C27" s="810"/>
      <c r="D27" s="810"/>
      <c r="E27" s="810"/>
      <c r="F27" s="810"/>
      <c r="G27" s="810"/>
      <c r="H27" s="810"/>
      <c r="I27" s="810"/>
      <c r="J27" s="810"/>
      <c r="K27" s="810"/>
      <c r="L27" s="810"/>
      <c r="M27" s="810"/>
      <c r="N27" s="810"/>
      <c r="O27" s="810"/>
      <c r="P27" s="810"/>
      <c r="Q27" s="810"/>
    </row>
    <row r="28" spans="1:17" s="812" customFormat="1">
      <c r="A28" s="811" t="s">
        <v>1241</v>
      </c>
      <c r="B28" s="508" t="s">
        <v>1216</v>
      </c>
    </row>
    <row r="29" spans="1:17" s="812" customFormat="1">
      <c r="A29" s="811" t="s">
        <v>1242</v>
      </c>
      <c r="B29" s="508" t="s">
        <v>1226</v>
      </c>
    </row>
    <row r="30" spans="1:17" s="812" customFormat="1">
      <c r="A30" s="519" t="s">
        <v>1243</v>
      </c>
      <c r="B30" s="807" t="s">
        <v>1244</v>
      </c>
      <c r="C30" s="808"/>
      <c r="D30" s="808"/>
      <c r="E30" s="808"/>
      <c r="F30" s="808"/>
      <c r="G30" s="808"/>
      <c r="H30" s="808"/>
      <c r="I30" s="808"/>
      <c r="J30" s="808"/>
      <c r="K30" s="808"/>
      <c r="L30" s="808"/>
      <c r="M30" s="808"/>
      <c r="N30" s="808"/>
      <c r="O30" s="808"/>
      <c r="P30" s="808"/>
      <c r="Q30" s="808"/>
    </row>
    <row r="31" spans="1:17" s="812" customFormat="1">
      <c r="A31" s="809" t="s">
        <v>1245</v>
      </c>
      <c r="B31" s="736" t="s">
        <v>1246</v>
      </c>
      <c r="C31" s="810"/>
      <c r="D31" s="810"/>
      <c r="E31" s="810"/>
      <c r="F31" s="810"/>
      <c r="G31" s="810"/>
      <c r="H31" s="810"/>
      <c r="I31" s="810"/>
      <c r="J31" s="810"/>
      <c r="K31" s="810"/>
      <c r="L31" s="810"/>
      <c r="M31" s="810"/>
      <c r="N31" s="810"/>
      <c r="O31" s="810"/>
      <c r="P31" s="810"/>
      <c r="Q31" s="810"/>
    </row>
    <row r="32" spans="1:17" s="812" customFormat="1">
      <c r="A32" s="813" t="s">
        <v>1247</v>
      </c>
      <c r="B32" s="508" t="s">
        <v>1248</v>
      </c>
    </row>
    <row r="33" spans="1:2" s="812" customFormat="1">
      <c r="A33" s="813" t="s">
        <v>1249</v>
      </c>
      <c r="B33" s="508" t="s">
        <v>1250</v>
      </c>
    </row>
    <row r="34" spans="1:2">
      <c r="A34" s="813" t="s">
        <v>1251</v>
      </c>
      <c r="B34" s="508" t="s">
        <v>1252</v>
      </c>
    </row>
    <row r="35" spans="1:2">
      <c r="A35" s="813" t="s">
        <v>1253</v>
      </c>
      <c r="B35" s="508" t="s">
        <v>1254</v>
      </c>
    </row>
    <row r="36" spans="1:2">
      <c r="A36" s="813" t="s">
        <v>1255</v>
      </c>
      <c r="B36" s="508" t="s">
        <v>1256</v>
      </c>
    </row>
    <row r="37" spans="1:2">
      <c r="A37" s="813" t="s">
        <v>1257</v>
      </c>
      <c r="B37" s="508" t="s">
        <v>1258</v>
      </c>
    </row>
    <row r="38" spans="1:2">
      <c r="A38" s="813" t="s">
        <v>1259</v>
      </c>
      <c r="B38" s="508" t="s">
        <v>1260</v>
      </c>
    </row>
    <row r="39" spans="1:2">
      <c r="A39" s="813" t="s">
        <v>1261</v>
      </c>
      <c r="B39" s="508" t="s">
        <v>1262</v>
      </c>
    </row>
    <row r="40" spans="1:2">
      <c r="A40" s="813" t="s">
        <v>1263</v>
      </c>
      <c r="B40" s="508" t="s">
        <v>1264</v>
      </c>
    </row>
    <row r="41" spans="1:2">
      <c r="A41" s="813" t="s">
        <v>1265</v>
      </c>
      <c r="B41" s="508" t="s">
        <v>1266</v>
      </c>
    </row>
    <row r="42" spans="1:2">
      <c r="A42" s="813" t="s">
        <v>1267</v>
      </c>
      <c r="B42" s="508" t="s">
        <v>1268</v>
      </c>
    </row>
    <row r="43" spans="1:2">
      <c r="A43" s="813" t="s">
        <v>1269</v>
      </c>
      <c r="B43" s="508" t="s">
        <v>1270</v>
      </c>
    </row>
    <row r="44" spans="1:2">
      <c r="A44" s="813" t="s">
        <v>1271</v>
      </c>
      <c r="B44" s="508" t="s">
        <v>1272</v>
      </c>
    </row>
    <row r="45" spans="1:2">
      <c r="A45" s="813" t="s">
        <v>1273</v>
      </c>
      <c r="B45" s="508" t="s">
        <v>1274</v>
      </c>
    </row>
    <row r="46" spans="1:2">
      <c r="A46" s="813" t="s">
        <v>1275</v>
      </c>
      <c r="B46" s="508" t="s">
        <v>1276</v>
      </c>
    </row>
    <row r="47" spans="1:2">
      <c r="A47" s="813" t="s">
        <v>1277</v>
      </c>
      <c r="B47" s="508" t="s">
        <v>1278</v>
      </c>
    </row>
    <row r="48" spans="1:2">
      <c r="A48" s="813" t="s">
        <v>1279</v>
      </c>
      <c r="B48" s="508" t="s">
        <v>1280</v>
      </c>
    </row>
    <row r="49" spans="1:2">
      <c r="A49" s="813" t="s">
        <v>1281</v>
      </c>
      <c r="B49" s="508" t="s">
        <v>1282</v>
      </c>
    </row>
    <row r="50" spans="1:2">
      <c r="A50" s="813" t="s">
        <v>1283</v>
      </c>
      <c r="B50" s="508" t="s">
        <v>1282</v>
      </c>
    </row>
    <row r="51" spans="1:2">
      <c r="A51" s="813" t="s">
        <v>1284</v>
      </c>
      <c r="B51" s="508" t="s">
        <v>1285</v>
      </c>
    </row>
    <row r="52" spans="1:2">
      <c r="A52" s="813" t="s">
        <v>1286</v>
      </c>
      <c r="B52" s="508" t="s">
        <v>1287</v>
      </c>
    </row>
    <row r="53" spans="1:2">
      <c r="A53" s="813" t="s">
        <v>1288</v>
      </c>
      <c r="B53" s="508" t="s">
        <v>1289</v>
      </c>
    </row>
    <row r="54" spans="1:2">
      <c r="A54" s="813" t="s">
        <v>1290</v>
      </c>
      <c r="B54" s="508" t="s">
        <v>1291</v>
      </c>
    </row>
    <row r="55" spans="1:2">
      <c r="A55" s="813" t="s">
        <v>1292</v>
      </c>
      <c r="B55" s="508" t="s">
        <v>1293</v>
      </c>
    </row>
    <row r="56" spans="1:2">
      <c r="A56" s="813" t="s">
        <v>1294</v>
      </c>
      <c r="B56" s="508" t="s">
        <v>1295</v>
      </c>
    </row>
    <row r="57" spans="1:2">
      <c r="A57" s="813" t="s">
        <v>1296</v>
      </c>
      <c r="B57" s="508" t="s">
        <v>1297</v>
      </c>
    </row>
    <row r="58" spans="1:2">
      <c r="A58" s="813" t="s">
        <v>1298</v>
      </c>
      <c r="B58" s="508" t="s">
        <v>1297</v>
      </c>
    </row>
    <row r="59" spans="1:2">
      <c r="A59" s="813" t="s">
        <v>1299</v>
      </c>
      <c r="B59" s="508" t="s">
        <v>1300</v>
      </c>
    </row>
    <row r="60" spans="1:2">
      <c r="A60" s="813" t="s">
        <v>1301</v>
      </c>
      <c r="B60" s="508" t="s">
        <v>1302</v>
      </c>
    </row>
    <row r="61" spans="1:2">
      <c r="A61" s="813" t="s">
        <v>1303</v>
      </c>
      <c r="B61" s="508" t="s">
        <v>1304</v>
      </c>
    </row>
    <row r="62" spans="1:2">
      <c r="A62" s="813" t="s">
        <v>1305</v>
      </c>
      <c r="B62" s="508" t="s">
        <v>1306</v>
      </c>
    </row>
    <row r="63" spans="1:2">
      <c r="A63" s="813" t="s">
        <v>1307</v>
      </c>
      <c r="B63" s="508" t="s">
        <v>1308</v>
      </c>
    </row>
    <row r="64" spans="1:2">
      <c r="A64" s="813" t="s">
        <v>1309</v>
      </c>
      <c r="B64" s="508" t="s">
        <v>1310</v>
      </c>
    </row>
    <row r="65" spans="1:2">
      <c r="A65" s="813" t="s">
        <v>1311</v>
      </c>
      <c r="B65" s="508" t="s">
        <v>1312</v>
      </c>
    </row>
    <row r="66" spans="1:2">
      <c r="A66" s="813" t="s">
        <v>1313</v>
      </c>
      <c r="B66" s="508" t="s">
        <v>1314</v>
      </c>
    </row>
    <row r="67" spans="1:2">
      <c r="A67" s="813" t="s">
        <v>1315</v>
      </c>
      <c r="B67" s="508" t="s">
        <v>1316</v>
      </c>
    </row>
    <row r="68" spans="1:2">
      <c r="A68" s="813" t="s">
        <v>1317</v>
      </c>
      <c r="B68" s="508" t="s">
        <v>1318</v>
      </c>
    </row>
    <row r="69" spans="1:2">
      <c r="A69" s="813" t="s">
        <v>1319</v>
      </c>
      <c r="B69" s="508" t="s">
        <v>1320</v>
      </c>
    </row>
    <row r="70" spans="1:2">
      <c r="A70" s="813" t="s">
        <v>1321</v>
      </c>
      <c r="B70" s="508" t="s">
        <v>1322</v>
      </c>
    </row>
    <row r="71" spans="1:2">
      <c r="A71" s="813" t="s">
        <v>1323</v>
      </c>
      <c r="B71" s="508" t="s">
        <v>1324</v>
      </c>
    </row>
    <row r="72" spans="1:2">
      <c r="A72" s="813" t="s">
        <v>1325</v>
      </c>
      <c r="B72" s="508" t="s">
        <v>1326</v>
      </c>
    </row>
    <row r="73" spans="1:2">
      <c r="A73" s="813" t="s">
        <v>1327</v>
      </c>
      <c r="B73" s="508" t="s">
        <v>1328</v>
      </c>
    </row>
    <row r="74" spans="1:2">
      <c r="A74" s="813" t="s">
        <v>1329</v>
      </c>
      <c r="B74" s="508" t="s">
        <v>1330</v>
      </c>
    </row>
    <row r="75" spans="1:2">
      <c r="A75" s="813" t="s">
        <v>1331</v>
      </c>
      <c r="B75" s="508" t="s">
        <v>1332</v>
      </c>
    </row>
    <row r="76" spans="1:2">
      <c r="A76" s="813" t="s">
        <v>1333</v>
      </c>
      <c r="B76" s="508" t="s">
        <v>1334</v>
      </c>
    </row>
    <row r="77" spans="1:2">
      <c r="A77" s="813" t="s">
        <v>1335</v>
      </c>
      <c r="B77" s="508" t="s">
        <v>1336</v>
      </c>
    </row>
    <row r="78" spans="1:2">
      <c r="A78" s="813" t="s">
        <v>1337</v>
      </c>
      <c r="B78" s="508" t="s">
        <v>1338</v>
      </c>
    </row>
    <row r="79" spans="1:2">
      <c r="A79" s="813" t="s">
        <v>1339</v>
      </c>
      <c r="B79" s="508" t="s">
        <v>1338</v>
      </c>
    </row>
    <row r="80" spans="1:2">
      <c r="A80" s="813" t="s">
        <v>1340</v>
      </c>
      <c r="B80" s="508" t="s">
        <v>1341</v>
      </c>
    </row>
    <row r="81" spans="1:2">
      <c r="A81" s="813" t="s">
        <v>1342</v>
      </c>
      <c r="B81" s="508" t="s">
        <v>1343</v>
      </c>
    </row>
    <row r="82" spans="1:2">
      <c r="A82" s="813" t="s">
        <v>1344</v>
      </c>
      <c r="B82" s="508" t="s">
        <v>1345</v>
      </c>
    </row>
    <row r="83" spans="1:2">
      <c r="A83" s="813" t="s">
        <v>1346</v>
      </c>
      <c r="B83" s="508" t="s">
        <v>1347</v>
      </c>
    </row>
    <row r="84" spans="1:2">
      <c r="A84" s="813" t="s">
        <v>1348</v>
      </c>
      <c r="B84" s="508" t="s">
        <v>1349</v>
      </c>
    </row>
    <row r="85" spans="1:2">
      <c r="A85" s="813" t="s">
        <v>1350</v>
      </c>
      <c r="B85" s="508" t="s">
        <v>1351</v>
      </c>
    </row>
    <row r="86" spans="1:2">
      <c r="A86" s="813" t="s">
        <v>1352</v>
      </c>
      <c r="B86" s="508" t="s">
        <v>1353</v>
      </c>
    </row>
    <row r="87" spans="1:2">
      <c r="A87" s="813" t="s">
        <v>1354</v>
      </c>
      <c r="B87" s="508" t="s">
        <v>1353</v>
      </c>
    </row>
    <row r="88" spans="1:2">
      <c r="A88" s="813" t="s">
        <v>1355</v>
      </c>
      <c r="B88" s="508" t="s">
        <v>1356</v>
      </c>
    </row>
    <row r="89" spans="1:2">
      <c r="A89" s="813" t="s">
        <v>1357</v>
      </c>
      <c r="B89" s="508" t="s">
        <v>1358</v>
      </c>
    </row>
    <row r="90" spans="1:2">
      <c r="A90" s="813" t="s">
        <v>1359</v>
      </c>
      <c r="B90" s="508" t="s">
        <v>1360</v>
      </c>
    </row>
    <row r="91" spans="1:2">
      <c r="A91" s="813" t="s">
        <v>1361</v>
      </c>
      <c r="B91" s="508" t="s">
        <v>1360</v>
      </c>
    </row>
    <row r="92" spans="1:2">
      <c r="A92" s="813" t="s">
        <v>1362</v>
      </c>
      <c r="B92" s="508" t="s">
        <v>1363</v>
      </c>
    </row>
    <row r="93" spans="1:2">
      <c r="A93" s="813" t="s">
        <v>1364</v>
      </c>
      <c r="B93" s="508" t="s">
        <v>1365</v>
      </c>
    </row>
    <row r="94" spans="1:2">
      <c r="A94" s="813" t="s">
        <v>1366</v>
      </c>
      <c r="B94" s="508" t="s">
        <v>1367</v>
      </c>
    </row>
    <row r="95" spans="1:2">
      <c r="A95" s="813" t="s">
        <v>1368</v>
      </c>
      <c r="B95" s="508" t="s">
        <v>1369</v>
      </c>
    </row>
    <row r="96" spans="1:2">
      <c r="A96" s="813" t="s">
        <v>1370</v>
      </c>
      <c r="B96" s="508" t="s">
        <v>1371</v>
      </c>
    </row>
    <row r="97" spans="1:17">
      <c r="A97" s="813" t="s">
        <v>1372</v>
      </c>
      <c r="B97" s="508" t="s">
        <v>1373</v>
      </c>
    </row>
    <row r="98" spans="1:17">
      <c r="A98" s="813" t="s">
        <v>1374</v>
      </c>
      <c r="B98" s="508" t="s">
        <v>1375</v>
      </c>
    </row>
    <row r="99" spans="1:17">
      <c r="A99" s="813" t="s">
        <v>1376</v>
      </c>
      <c r="B99" s="508" t="s">
        <v>1377</v>
      </c>
    </row>
    <row r="100" spans="1:17">
      <c r="A100" s="813" t="s">
        <v>1378</v>
      </c>
      <c r="B100" s="508" t="s">
        <v>1379</v>
      </c>
    </row>
    <row r="101" spans="1:17">
      <c r="A101" s="813" t="s">
        <v>1380</v>
      </c>
      <c r="B101" s="508" t="s">
        <v>1381</v>
      </c>
    </row>
    <row r="102" spans="1:17">
      <c r="A102" s="813" t="s">
        <v>1382</v>
      </c>
      <c r="B102" s="508" t="s">
        <v>1383</v>
      </c>
    </row>
    <row r="103" spans="1:17">
      <c r="A103" s="813" t="s">
        <v>1384</v>
      </c>
      <c r="B103" s="508" t="s">
        <v>1385</v>
      </c>
    </row>
    <row r="104" spans="1:17">
      <c r="A104" s="813" t="s">
        <v>1386</v>
      </c>
      <c r="B104" s="508" t="s">
        <v>1385</v>
      </c>
    </row>
    <row r="105" spans="1:17">
      <c r="A105" s="813" t="s">
        <v>1387</v>
      </c>
      <c r="B105" s="508" t="s">
        <v>1388</v>
      </c>
    </row>
    <row r="106" spans="1:17">
      <c r="A106" s="813" t="s">
        <v>1389</v>
      </c>
      <c r="B106" s="508" t="s">
        <v>1390</v>
      </c>
    </row>
    <row r="107" spans="1:17">
      <c r="A107" s="813" t="s">
        <v>1391</v>
      </c>
      <c r="B107" s="508" t="s">
        <v>1392</v>
      </c>
    </row>
    <row r="108" spans="1:17">
      <c r="A108" s="813" t="s">
        <v>1393</v>
      </c>
      <c r="B108" s="508" t="s">
        <v>1394</v>
      </c>
    </row>
    <row r="109" spans="1:17">
      <c r="A109" s="813" t="s">
        <v>1395</v>
      </c>
      <c r="B109" s="508" t="s">
        <v>1396</v>
      </c>
    </row>
    <row r="110" spans="1:17">
      <c r="A110" s="813" t="s">
        <v>1397</v>
      </c>
      <c r="B110" s="508" t="s">
        <v>1398</v>
      </c>
    </row>
    <row r="111" spans="1:17">
      <c r="A111" s="813" t="s">
        <v>1399</v>
      </c>
      <c r="B111" s="508" t="s">
        <v>1400</v>
      </c>
    </row>
    <row r="112" spans="1:17">
      <c r="A112" s="519" t="s">
        <v>1401</v>
      </c>
      <c r="B112" s="807" t="s">
        <v>576</v>
      </c>
      <c r="C112" s="808"/>
      <c r="D112" s="808"/>
      <c r="E112" s="808"/>
      <c r="F112" s="808"/>
      <c r="G112" s="808"/>
      <c r="H112" s="808"/>
      <c r="I112" s="808"/>
      <c r="J112" s="808"/>
      <c r="K112" s="808"/>
      <c r="L112" s="808"/>
      <c r="M112" s="808"/>
      <c r="N112" s="808"/>
      <c r="O112" s="808"/>
      <c r="P112" s="808"/>
      <c r="Q112" s="808"/>
    </row>
    <row r="113" spans="1:17">
      <c r="A113" s="809" t="s">
        <v>1402</v>
      </c>
      <c r="B113" s="736" t="s">
        <v>1403</v>
      </c>
      <c r="C113" s="810"/>
      <c r="D113" s="810"/>
      <c r="E113" s="810"/>
      <c r="F113" s="810"/>
      <c r="G113" s="810"/>
      <c r="H113" s="810"/>
      <c r="I113" s="810"/>
      <c r="J113" s="810"/>
      <c r="K113" s="810"/>
      <c r="L113" s="810"/>
      <c r="M113" s="810"/>
      <c r="N113" s="810"/>
      <c r="O113" s="810"/>
      <c r="P113" s="810"/>
      <c r="Q113" s="810"/>
    </row>
    <row r="114" spans="1:17">
      <c r="A114" s="813" t="s">
        <v>1404</v>
      </c>
      <c r="B114" s="508" t="s">
        <v>1405</v>
      </c>
    </row>
    <row r="115" spans="1:17">
      <c r="A115" s="813" t="s">
        <v>1406</v>
      </c>
      <c r="B115" s="508" t="s">
        <v>1407</v>
      </c>
    </row>
    <row r="116" spans="1:17">
      <c r="A116" s="813" t="s">
        <v>1408</v>
      </c>
      <c r="B116" s="508" t="s">
        <v>1409</v>
      </c>
    </row>
    <row r="117" spans="1:17">
      <c r="A117" s="813" t="s">
        <v>1410</v>
      </c>
      <c r="B117" s="508" t="s">
        <v>1411</v>
      </c>
    </row>
    <row r="118" spans="1:17">
      <c r="A118" s="813" t="s">
        <v>1412</v>
      </c>
      <c r="B118" s="508" t="s">
        <v>1413</v>
      </c>
    </row>
    <row r="119" spans="1:17">
      <c r="A119" s="813" t="s">
        <v>1414</v>
      </c>
      <c r="B119" s="508" t="s">
        <v>1415</v>
      </c>
    </row>
    <row r="120" spans="1:17">
      <c r="A120" s="813" t="s">
        <v>1416</v>
      </c>
      <c r="B120" s="508" t="s">
        <v>1417</v>
      </c>
    </row>
    <row r="121" spans="1:17">
      <c r="A121" s="813" t="s">
        <v>1418</v>
      </c>
      <c r="B121" s="508" t="s">
        <v>1419</v>
      </c>
    </row>
    <row r="122" spans="1:17">
      <c r="A122" s="813" t="s">
        <v>1420</v>
      </c>
      <c r="B122" s="508" t="s">
        <v>1421</v>
      </c>
    </row>
    <row r="123" spans="1:17">
      <c r="A123" s="813" t="s">
        <v>1422</v>
      </c>
      <c r="B123" s="508" t="s">
        <v>1423</v>
      </c>
    </row>
    <row r="124" spans="1:17">
      <c r="A124" s="519" t="s">
        <v>1424</v>
      </c>
      <c r="B124" s="807" t="s">
        <v>580</v>
      </c>
      <c r="C124" s="808"/>
      <c r="D124" s="808"/>
      <c r="E124" s="808"/>
      <c r="F124" s="808"/>
      <c r="G124" s="808"/>
      <c r="H124" s="808"/>
      <c r="I124" s="808"/>
      <c r="J124" s="808"/>
      <c r="K124" s="808"/>
      <c r="L124" s="808"/>
      <c r="M124" s="808"/>
      <c r="N124" s="808"/>
      <c r="O124" s="808"/>
      <c r="P124" s="808"/>
      <c r="Q124" s="808"/>
    </row>
    <row r="125" spans="1:17">
      <c r="A125" s="809" t="s">
        <v>1425</v>
      </c>
      <c r="B125" s="736" t="s">
        <v>1426</v>
      </c>
      <c r="C125" s="810"/>
      <c r="D125" s="810"/>
      <c r="E125" s="810"/>
      <c r="F125" s="810"/>
      <c r="G125" s="810"/>
      <c r="H125" s="810"/>
      <c r="I125" s="810"/>
      <c r="J125" s="810"/>
      <c r="K125" s="810"/>
      <c r="L125" s="810"/>
      <c r="M125" s="810"/>
      <c r="N125" s="810"/>
      <c r="O125" s="810"/>
      <c r="P125" s="810"/>
      <c r="Q125" s="810"/>
    </row>
    <row r="126" spans="1:17">
      <c r="A126" s="813" t="s">
        <v>1427</v>
      </c>
      <c r="B126" s="508" t="s">
        <v>1428</v>
      </c>
    </row>
    <row r="127" spans="1:17">
      <c r="A127" s="814" t="s">
        <v>1429</v>
      </c>
      <c r="B127" s="508" t="s">
        <v>1446</v>
      </c>
    </row>
    <row r="128" spans="1:17">
      <c r="A128" s="814" t="s">
        <v>1430</v>
      </c>
      <c r="B128" s="508" t="s">
        <v>1445</v>
      </c>
    </row>
    <row r="129" spans="1:2">
      <c r="A129" s="814" t="s">
        <v>1431</v>
      </c>
      <c r="B129" s="508" t="s">
        <v>1444</v>
      </c>
    </row>
    <row r="130" spans="1:2">
      <c r="A130" s="894" t="s">
        <v>1442</v>
      </c>
      <c r="B130" s="508" t="s">
        <v>1443</v>
      </c>
    </row>
    <row r="131" spans="1:2">
      <c r="A131" s="508"/>
      <c r="B131" s="508"/>
    </row>
    <row r="132" spans="1:2">
      <c r="A132" s="508"/>
      <c r="B132" s="508"/>
    </row>
    <row r="134" spans="1:2">
      <c r="B134" s="516"/>
    </row>
    <row r="146" spans="2:2">
      <c r="B146" s="516"/>
    </row>
  </sheetData>
  <mergeCells count="3">
    <mergeCell ref="B6:R6"/>
    <mergeCell ref="A7:Q7"/>
    <mergeCell ref="B9:Q9"/>
  </mergeCells>
  <hyperlinks>
    <hyperlink ref="A32" location="'4.1.1'!A1" display="4.1.1"/>
    <hyperlink ref="A114" location="'5.1.1'!A1" display="5.1.1"/>
    <hyperlink ref="A126" location="'6.1.1'!A1" display="6.1.1"/>
    <hyperlink ref="A14" location="'2.1.1'!A1" display="2.1.1"/>
    <hyperlink ref="A28" location="'3.1.1'!A1" display="3.1.1"/>
    <hyperlink ref="A15:A25" location="GRAF1!A1" display="Gráfico N. 1: número de establecimientos de salud con internación y sin internación hospitalaria, período 2003 - 2012. "/>
    <hyperlink ref="A15" location="'2.1.2'!A1" display="2.1.2"/>
    <hyperlink ref="A16" location="'2.1.3'!A1" display="2.1.3"/>
    <hyperlink ref="A17" location="'2.1.4'!A1" display="2.1.4"/>
    <hyperlink ref="A18" location="'2.1.5'!A1" display="2.1.5"/>
    <hyperlink ref="A19" location="'2.1.6 '!A1" display="2.1.6"/>
    <hyperlink ref="A20" location="'2.1.7'!A1" display="2.1.7"/>
    <hyperlink ref="A21" location="'2.1.8'!A1" display="2.1.8"/>
    <hyperlink ref="A22" location="'2.1.9'!A1" display="2.1.9"/>
    <hyperlink ref="A23" location="'2.1.10'!A1" display="2.1.10"/>
    <hyperlink ref="A24" location="'2.1.11'!A1" display="2.1.11"/>
    <hyperlink ref="A25" location="'2.1.12'!A1" display="2.1.12"/>
    <hyperlink ref="A10" location="'1.1.1'!A1" display="1.1.1"/>
    <hyperlink ref="A11" location="'1.1.2'!A1" display="1.1.2"/>
    <hyperlink ref="A29" location="'TAB1'!A1" display="Tabla N. 1: número de establecimientos de salud con internación y sin internación hospitalaria, según entidad a la que pertenecen. Años 2003 y 2012."/>
    <hyperlink ref="A33" location="'4.1.2'!A1" display="4.1.2"/>
    <hyperlink ref="A34" location="'4.1.3'!A1" display="4.1.3"/>
    <hyperlink ref="A35" location="'4.1.4'!A1" display="4.1.4"/>
    <hyperlink ref="A36" location="'4.1.5'!A1" display="4.1.5"/>
    <hyperlink ref="A37" location="'4.1.6'!A1" display="4.1.6"/>
    <hyperlink ref="A38" location="'4.1.7'!A1" display="4.1.7"/>
    <hyperlink ref="A39" location="'4.1.8'!A1" display="4.1.8"/>
    <hyperlink ref="A40" location="'4.1.9'!A1" display="4.1.9"/>
    <hyperlink ref="A41" location="'4.1.10'!A1" display="4.1.10"/>
    <hyperlink ref="A42" location="'4.1.11'!A1" display="4.1.11"/>
    <hyperlink ref="A43" location="'4.1.12'!A1" display="4.1.12"/>
    <hyperlink ref="A44" location="'4.1.13'!A1" display="4.1.13"/>
    <hyperlink ref="A45" location="'4.1.14'!A1" display="4.1.14"/>
    <hyperlink ref="A46" location="'4.1.15'!A1" display="4.1.15"/>
    <hyperlink ref="A47" location="'4.1.16'!A1" display="4.1.16"/>
    <hyperlink ref="A48" location="'4.1.17'!A1" display="4.1.17"/>
    <hyperlink ref="A49" location="'4.1.18.1'!A1" display="4.1.18.1"/>
    <hyperlink ref="A51" location="'4.1.19'!A1" display="4.1.19"/>
    <hyperlink ref="A52" location="'4.1.20'!A1" display="4.1.20"/>
    <hyperlink ref="A53" location="'4.1.21'!A1" display="4.1.21"/>
    <hyperlink ref="A54" location="'4.1.22'!A1" display="4.1.22"/>
    <hyperlink ref="A55" location="'4.1.23'!A1" display="4.1.23"/>
    <hyperlink ref="A56" location="'4.1.24'!A1" display="4.1.24"/>
    <hyperlink ref="A57" location="'4.1.25.1'!A1" display="4.1.25.1"/>
    <hyperlink ref="A59" location="'4.1.26'!A1" display="4.1.26"/>
    <hyperlink ref="A60" location="'4.1.27'!A1" display="4.1.27"/>
    <hyperlink ref="A61" location="'4.1.28'!A1" display="4.1.28"/>
    <hyperlink ref="A62" location="'4.1.29'!A1" display="4.1.29"/>
    <hyperlink ref="A63" location="'4.1.30'!A1" display="4.1.30"/>
    <hyperlink ref="A64" location="'4.1.31'!A1" display="4.1.31"/>
    <hyperlink ref="A65" location="'4.1.32'!A1" display="4.1.32"/>
    <hyperlink ref="A66" location="'4.1.33'!A1" display="4.1.33"/>
    <hyperlink ref="A67" location="'4.1.34'!A1" display="4.1.34"/>
    <hyperlink ref="A68" location="'4.1.35'!A1" display="4.1.35"/>
    <hyperlink ref="A69" location="'4.1.36'!A1" display="4.1.36"/>
    <hyperlink ref="A70" location="'4.1.37'!A1" display="4.1.37"/>
    <hyperlink ref="A71" location="'4.1.38'!A1" display="4.1.38"/>
    <hyperlink ref="A72" location="'4.1.39'!A1" display="4.1.39"/>
    <hyperlink ref="A73" location="'4.1.40'!A1" display="4.1.40"/>
    <hyperlink ref="A74" location="'4.1.41'!A1" display="4.1.41"/>
    <hyperlink ref="A75" location="'4.1.42'!A1" display="4.1.42"/>
    <hyperlink ref="A76" location="'4.1.43'!A1" display="4.1.43"/>
    <hyperlink ref="A77" location="'4.1.44'!A1" display="4.1.44"/>
    <hyperlink ref="A78" location="'4.1.45.1'!A1" display="4.1.45.1"/>
    <hyperlink ref="A80" location="'4.1.46'!A1" display="4.1.46"/>
    <hyperlink ref="A81" location="'4.1.47'!A1" display="4.1.47"/>
    <hyperlink ref="A82" location="'4.1.48'!A1" display="4.1.48"/>
    <hyperlink ref="A83" location="'4.1.49'!A1" display="4.1.49"/>
    <hyperlink ref="A84" location="'4.1.50'!A1" display="4.1.50"/>
    <hyperlink ref="A85" location="'4.1.51'!A1" display="4.1.51"/>
    <hyperlink ref="A86" location="'4.1.52.1'!A1" display="4.1.52.1"/>
    <hyperlink ref="A88" location="'4.1.53'!A1" display="4.1.53"/>
    <hyperlink ref="A89" location="'4.1.54'!A1" display="4.1.54"/>
    <hyperlink ref="A90" location="'4.1.55'!A1" display="4.1.55"/>
    <hyperlink ref="A91" location="'4.1.56'!A1" display="4.1.56"/>
    <hyperlink ref="A92" location="'4.1.57'!A1" display="4.1.57"/>
    <hyperlink ref="A93" location="'4.1.58'!A1" display="4.1.58"/>
    <hyperlink ref="A94" location="'4.1.59'!A1" display="4.1.59"/>
    <hyperlink ref="A95" location="'4.1.60'!A1" display="4.1.60"/>
    <hyperlink ref="A96" location="'4.1.61'!A1" display="4.1.61"/>
    <hyperlink ref="A97" location="'4.1.62'!A1" display="4.1.62"/>
    <hyperlink ref="A98" location="'4.1.63'!A1" display="4.1.63"/>
    <hyperlink ref="A99" location="'4.1.64'!A1" display="4.1.64"/>
    <hyperlink ref="A100" location="'4.1.65'!A1" display="4.1.65"/>
    <hyperlink ref="A101" location="'4.1.66'!A1" display="4.1.66"/>
    <hyperlink ref="A102" location="'4.1.67'!A1" display="4.1.67"/>
    <hyperlink ref="A103" location="'4.1.68.1'!A1" display="4.1.68.1"/>
    <hyperlink ref="A105" location="'4.1.69'!A1" display="4.1.69"/>
    <hyperlink ref="A106" location="'4.1.70'!A1" display="4.1.70"/>
    <hyperlink ref="A107" location="'4.1.71'!A1" display="4.1.71"/>
    <hyperlink ref="A108" location="'4.1.72'!A1" display="4.1.72"/>
    <hyperlink ref="A109" location="'4.1.73'!A1" display="4.1.73"/>
    <hyperlink ref="A110" location="'4.1.74'!A1" display="4.1.74"/>
    <hyperlink ref="A111" location="'4.1.75'!A1" display="4.1.75"/>
    <hyperlink ref="A115:A123" location="'ANX2003'!A1" display="Anexo N. 1: número de médicos, odontólogos, enfermeras, obstetrices, auxiliares de enfermería, que trabajan en establecimientos de salud y tasas según regiones y   provincias año 2003."/>
    <hyperlink ref="A115" location="'5.1.2'!A1" display="5.1.2"/>
    <hyperlink ref="A116" location="'5.1.3'!A1" display="5.1.3"/>
    <hyperlink ref="A117" location="'5.1.4'!A1" display="5.1.4"/>
    <hyperlink ref="A118" location="'5.1.5'!A1" display="5.1.5"/>
    <hyperlink ref="A119" location="'5.1.6'!A1" display="5.1.6"/>
    <hyperlink ref="A120" location="'5.1.7'!A1" display="5.1.7"/>
    <hyperlink ref="A121" location="'5.1.8'!A1" display="5.1.8"/>
    <hyperlink ref="A122" location="'5.1.9'!A1" display="5.1.9"/>
    <hyperlink ref="A123" location="'5.1.10'!A1" display="5.1.10"/>
    <hyperlink ref="A29" location="'3.1.2'!A1" display="3.1.2"/>
    <hyperlink ref="A127" location="'6.1.2'!A1" display="6.1.2"/>
    <hyperlink ref="A128" location="'6.1.3'!A1" display="6.1.3"/>
    <hyperlink ref="A129" location="'6.1.4'!A1" display="6.1.4"/>
    <hyperlink ref="A50" location="'4.1.18.2'!A1" display="4.1.18.2"/>
    <hyperlink ref="A58" location="'4.1.25.2'!A1" display="4.1.25.2"/>
    <hyperlink ref="A79" location="'4.1.45.2'!A1" display="4.1.45.2"/>
    <hyperlink ref="A87" location="'4.1.52.2'!A1" display="4.1.52.2"/>
    <hyperlink ref="A104" location="'4.1.68.2'!A1" display="4.1.68.2"/>
    <hyperlink ref="A130" location="'6.1.5'!A1" display="6.1.5"/>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W39"/>
  <sheetViews>
    <sheetView showGridLines="0" zoomScale="90" zoomScaleNormal="90" zoomScalePageLayoutView="70" workbookViewId="0">
      <selection sqref="A1:V1"/>
    </sheetView>
  </sheetViews>
  <sheetFormatPr baseColWidth="10" defaultColWidth="9.140625" defaultRowHeight="12.75"/>
  <cols>
    <col min="1" max="1" width="27.85546875" style="665" customWidth="1"/>
    <col min="2" max="2" width="10.5703125" style="653" customWidth="1"/>
    <col min="3" max="3" width="6.28515625" style="653" bestFit="1" customWidth="1"/>
    <col min="4" max="4" width="9.42578125" style="653" customWidth="1"/>
    <col min="5" max="8" width="10.5703125" style="653" customWidth="1"/>
    <col min="9" max="9" width="11.7109375" style="653" customWidth="1"/>
    <col min="10" max="11" width="11.5703125" style="653" customWidth="1"/>
    <col min="12" max="12" width="10.28515625" style="653" customWidth="1"/>
    <col min="13" max="19" width="11.5703125" style="653" customWidth="1"/>
    <col min="20" max="20" width="6.28515625" style="653" bestFit="1" customWidth="1"/>
    <col min="21" max="21" width="10.140625" style="653" bestFit="1" customWidth="1"/>
    <col min="22" max="22" width="10.5703125" style="653" bestFit="1" customWidth="1"/>
    <col min="23" max="16384" width="9.140625" style="653"/>
  </cols>
  <sheetData>
    <row r="1" spans="1:23" ht="45" customHeight="1">
      <c r="A1" s="1129" t="s">
        <v>1466</v>
      </c>
      <c r="B1" s="1144"/>
      <c r="C1" s="1144"/>
      <c r="D1" s="1144"/>
      <c r="E1" s="1144"/>
      <c r="F1" s="1144"/>
      <c r="G1" s="1144"/>
      <c r="H1" s="1144"/>
      <c r="I1" s="1144"/>
      <c r="J1" s="1144"/>
      <c r="K1" s="1144"/>
      <c r="L1" s="1144"/>
      <c r="M1" s="1144"/>
      <c r="N1" s="1144"/>
      <c r="O1" s="1144"/>
      <c r="P1" s="1144"/>
      <c r="Q1" s="1144"/>
      <c r="R1" s="1144"/>
      <c r="S1" s="1144"/>
      <c r="T1" s="1144"/>
      <c r="U1" s="1144"/>
      <c r="V1" s="1144"/>
      <c r="W1" s="264" t="s">
        <v>577</v>
      </c>
    </row>
    <row r="2" spans="1:23" ht="1.5" customHeight="1">
      <c r="A2" s="664"/>
      <c r="B2" s="664"/>
      <c r="C2" s="664"/>
      <c r="D2" s="664"/>
      <c r="E2" s="664"/>
      <c r="F2" s="664"/>
      <c r="G2" s="664"/>
      <c r="H2" s="664"/>
      <c r="I2" s="664"/>
      <c r="J2" s="664"/>
      <c r="K2" s="664"/>
      <c r="L2" s="664"/>
      <c r="M2" s="664"/>
      <c r="N2" s="664"/>
      <c r="O2" s="664"/>
      <c r="P2" s="664"/>
      <c r="Q2" s="664"/>
      <c r="R2" s="664"/>
      <c r="S2" s="664"/>
      <c r="T2" s="664"/>
      <c r="U2" s="664"/>
      <c r="V2" s="664"/>
    </row>
    <row r="3" spans="1:23" ht="30" customHeight="1">
      <c r="A3" s="1143" t="s">
        <v>135</v>
      </c>
      <c r="B3" s="1143" t="s">
        <v>134</v>
      </c>
      <c r="C3" s="1143" t="s">
        <v>66</v>
      </c>
      <c r="D3" s="1143" t="s">
        <v>94</v>
      </c>
      <c r="E3" s="1143"/>
      <c r="F3" s="1143"/>
      <c r="G3" s="1143"/>
      <c r="H3" s="1143"/>
      <c r="I3" s="1143"/>
      <c r="J3" s="1143"/>
      <c r="K3" s="1143"/>
      <c r="L3" s="1143"/>
      <c r="M3" s="1143"/>
      <c r="N3" s="1143"/>
      <c r="O3" s="1143"/>
      <c r="P3" s="1143"/>
      <c r="Q3" s="1143"/>
      <c r="R3" s="1143"/>
      <c r="S3" s="1143"/>
      <c r="T3" s="1143" t="s">
        <v>66</v>
      </c>
      <c r="U3" s="1143" t="s">
        <v>133</v>
      </c>
      <c r="V3" s="1143"/>
    </row>
    <row r="4" spans="1:23" s="665" customFormat="1" ht="63.75">
      <c r="A4" s="1145"/>
      <c r="B4" s="1145"/>
      <c r="C4" s="1145"/>
      <c r="D4" s="661" t="s">
        <v>58</v>
      </c>
      <c r="E4" s="661" t="s">
        <v>132</v>
      </c>
      <c r="F4" s="661" t="s">
        <v>56</v>
      </c>
      <c r="G4" s="661" t="s">
        <v>55</v>
      </c>
      <c r="H4" s="661" t="s">
        <v>54</v>
      </c>
      <c r="I4" s="661" t="s">
        <v>131</v>
      </c>
      <c r="J4" s="661" t="s">
        <v>53</v>
      </c>
      <c r="K4" s="661" t="s">
        <v>52</v>
      </c>
      <c r="L4" s="661" t="s">
        <v>51</v>
      </c>
      <c r="M4" s="661" t="s">
        <v>50</v>
      </c>
      <c r="N4" s="661" t="s">
        <v>49</v>
      </c>
      <c r="O4" s="661" t="s">
        <v>130</v>
      </c>
      <c r="P4" s="661" t="s">
        <v>646</v>
      </c>
      <c r="Q4" s="661" t="s">
        <v>47</v>
      </c>
      <c r="R4" s="661" t="s">
        <v>129</v>
      </c>
      <c r="S4" s="661" t="s">
        <v>45</v>
      </c>
      <c r="T4" s="1145"/>
      <c r="U4" s="661" t="s">
        <v>43</v>
      </c>
      <c r="V4" s="661" t="s">
        <v>42</v>
      </c>
    </row>
    <row r="5" spans="1:23" ht="20.25" customHeight="1">
      <c r="A5" s="628" t="s">
        <v>11</v>
      </c>
      <c r="B5" s="608">
        <v>119466</v>
      </c>
      <c r="C5" s="608">
        <v>84690</v>
      </c>
      <c r="D5" s="608">
        <v>53038</v>
      </c>
      <c r="E5" s="608">
        <v>1277</v>
      </c>
      <c r="F5" s="608">
        <v>3531</v>
      </c>
      <c r="G5" s="608">
        <v>305</v>
      </c>
      <c r="H5" s="608">
        <v>182</v>
      </c>
      <c r="I5" s="608">
        <v>12277</v>
      </c>
      <c r="J5" s="608">
        <v>1126</v>
      </c>
      <c r="K5" s="608">
        <v>1103</v>
      </c>
      <c r="L5" s="608">
        <v>677</v>
      </c>
      <c r="M5" s="608">
        <v>224</v>
      </c>
      <c r="N5" s="608">
        <v>1337</v>
      </c>
      <c r="O5" s="608">
        <v>239</v>
      </c>
      <c r="P5" s="608">
        <v>6123</v>
      </c>
      <c r="Q5" s="608">
        <v>45</v>
      </c>
      <c r="R5" s="608">
        <v>3068</v>
      </c>
      <c r="S5" s="608">
        <v>138</v>
      </c>
      <c r="T5" s="608">
        <v>34776</v>
      </c>
      <c r="U5" s="608">
        <v>4172</v>
      </c>
      <c r="V5" s="608">
        <v>30604</v>
      </c>
    </row>
    <row r="6" spans="1:23" ht="20.25" customHeight="1">
      <c r="A6" s="666" t="s">
        <v>982</v>
      </c>
      <c r="B6" s="604">
        <v>19334</v>
      </c>
      <c r="C6" s="604">
        <v>7014</v>
      </c>
      <c r="D6" s="604">
        <v>3213</v>
      </c>
      <c r="E6" s="604">
        <v>167</v>
      </c>
      <c r="F6" s="604">
        <v>396</v>
      </c>
      <c r="G6" s="604">
        <v>16</v>
      </c>
      <c r="H6" s="604">
        <v>15</v>
      </c>
      <c r="I6" s="604">
        <v>1771</v>
      </c>
      <c r="J6" s="604">
        <v>43</v>
      </c>
      <c r="K6" s="604" t="s">
        <v>39</v>
      </c>
      <c r="L6" s="604">
        <v>113</v>
      </c>
      <c r="M6" s="604">
        <v>23</v>
      </c>
      <c r="N6" s="604">
        <v>191</v>
      </c>
      <c r="O6" s="604">
        <v>26</v>
      </c>
      <c r="P6" s="604">
        <v>635</v>
      </c>
      <c r="Q6" s="604" t="s">
        <v>39</v>
      </c>
      <c r="R6" s="604">
        <v>385</v>
      </c>
      <c r="S6" s="604">
        <v>20</v>
      </c>
      <c r="T6" s="604">
        <v>12320</v>
      </c>
      <c r="U6" s="604">
        <v>957</v>
      </c>
      <c r="V6" s="604">
        <v>11363</v>
      </c>
    </row>
    <row r="7" spans="1:23" ht="20.25" customHeight="1">
      <c r="A7" s="638" t="s">
        <v>983</v>
      </c>
      <c r="B7" s="608">
        <v>7036</v>
      </c>
      <c r="C7" s="608">
        <v>5505</v>
      </c>
      <c r="D7" s="608">
        <v>3468</v>
      </c>
      <c r="E7" s="608">
        <v>46</v>
      </c>
      <c r="F7" s="608">
        <v>107</v>
      </c>
      <c r="G7" s="608">
        <v>117</v>
      </c>
      <c r="H7" s="608">
        <v>19</v>
      </c>
      <c r="I7" s="608">
        <v>589</v>
      </c>
      <c r="J7" s="608">
        <v>333</v>
      </c>
      <c r="K7" s="608">
        <v>480</v>
      </c>
      <c r="L7" s="608">
        <v>51</v>
      </c>
      <c r="M7" s="608">
        <v>29</v>
      </c>
      <c r="N7" s="608">
        <v>131</v>
      </c>
      <c r="O7" s="608">
        <v>35</v>
      </c>
      <c r="P7" s="608">
        <v>43</v>
      </c>
      <c r="Q7" s="608">
        <v>2</v>
      </c>
      <c r="R7" s="608">
        <v>43</v>
      </c>
      <c r="S7" s="608">
        <v>12</v>
      </c>
      <c r="T7" s="608">
        <v>1531</v>
      </c>
      <c r="U7" s="608">
        <v>264</v>
      </c>
      <c r="V7" s="608">
        <v>1267</v>
      </c>
    </row>
    <row r="8" spans="1:23" ht="20.25" customHeight="1">
      <c r="A8" s="666" t="s">
        <v>984</v>
      </c>
      <c r="B8" s="604">
        <v>1188</v>
      </c>
      <c r="C8" s="604">
        <v>817</v>
      </c>
      <c r="D8" s="604">
        <v>501</v>
      </c>
      <c r="E8" s="604">
        <v>48</v>
      </c>
      <c r="F8" s="604">
        <v>63</v>
      </c>
      <c r="G8" s="604" t="s">
        <v>39</v>
      </c>
      <c r="H8" s="604" t="s">
        <v>39</v>
      </c>
      <c r="I8" s="604">
        <v>61</v>
      </c>
      <c r="J8" s="604" t="s">
        <v>39</v>
      </c>
      <c r="K8" s="604" t="s">
        <v>39</v>
      </c>
      <c r="L8" s="604">
        <v>2</v>
      </c>
      <c r="M8" s="604" t="s">
        <v>39</v>
      </c>
      <c r="N8" s="604">
        <v>35</v>
      </c>
      <c r="O8" s="604" t="s">
        <v>39</v>
      </c>
      <c r="P8" s="604">
        <v>60</v>
      </c>
      <c r="Q8" s="604" t="s">
        <v>39</v>
      </c>
      <c r="R8" s="604">
        <v>47</v>
      </c>
      <c r="S8" s="604" t="s">
        <v>39</v>
      </c>
      <c r="T8" s="604">
        <v>371</v>
      </c>
      <c r="U8" s="604">
        <v>35</v>
      </c>
      <c r="V8" s="604">
        <v>336</v>
      </c>
    </row>
    <row r="9" spans="1:23" ht="20.25" customHeight="1">
      <c r="A9" s="638" t="s">
        <v>985</v>
      </c>
      <c r="B9" s="608">
        <v>4252</v>
      </c>
      <c r="C9" s="608">
        <v>3016</v>
      </c>
      <c r="D9" s="608">
        <v>1885</v>
      </c>
      <c r="E9" s="608">
        <v>37</v>
      </c>
      <c r="F9" s="608">
        <v>138</v>
      </c>
      <c r="G9" s="608" t="s">
        <v>39</v>
      </c>
      <c r="H9" s="608" t="s">
        <v>39</v>
      </c>
      <c r="I9" s="608">
        <v>584</v>
      </c>
      <c r="J9" s="608" t="s">
        <v>39</v>
      </c>
      <c r="K9" s="608" t="s">
        <v>39</v>
      </c>
      <c r="L9" s="608">
        <v>6</v>
      </c>
      <c r="M9" s="608" t="s">
        <v>39</v>
      </c>
      <c r="N9" s="608">
        <v>28</v>
      </c>
      <c r="O9" s="608" t="s">
        <v>39</v>
      </c>
      <c r="P9" s="608">
        <v>137</v>
      </c>
      <c r="Q9" s="608" t="s">
        <v>39</v>
      </c>
      <c r="R9" s="608">
        <v>196</v>
      </c>
      <c r="S9" s="608">
        <v>5</v>
      </c>
      <c r="T9" s="608">
        <v>1236</v>
      </c>
      <c r="U9" s="608">
        <v>58</v>
      </c>
      <c r="V9" s="608">
        <v>1178</v>
      </c>
    </row>
    <row r="10" spans="1:23" ht="20.25" customHeight="1">
      <c r="A10" s="666" t="s">
        <v>986</v>
      </c>
      <c r="B10" s="604">
        <v>3308</v>
      </c>
      <c r="C10" s="604">
        <v>3291</v>
      </c>
      <c r="D10" s="604">
        <v>2977</v>
      </c>
      <c r="E10" s="604" t="s">
        <v>39</v>
      </c>
      <c r="F10" s="604">
        <v>28</v>
      </c>
      <c r="G10" s="604" t="s">
        <v>39</v>
      </c>
      <c r="H10" s="604" t="s">
        <v>39</v>
      </c>
      <c r="I10" s="604">
        <v>68</v>
      </c>
      <c r="J10" s="604" t="s">
        <v>39</v>
      </c>
      <c r="K10" s="604" t="s">
        <v>39</v>
      </c>
      <c r="L10" s="604">
        <v>1</v>
      </c>
      <c r="M10" s="604" t="s">
        <v>39</v>
      </c>
      <c r="N10" s="604" t="s">
        <v>39</v>
      </c>
      <c r="O10" s="604" t="s">
        <v>39</v>
      </c>
      <c r="P10" s="604">
        <v>213</v>
      </c>
      <c r="Q10" s="604" t="s">
        <v>39</v>
      </c>
      <c r="R10" s="604" t="s">
        <v>39</v>
      </c>
      <c r="S10" s="604">
        <v>4</v>
      </c>
      <c r="T10" s="604">
        <v>17</v>
      </c>
      <c r="U10" s="604">
        <v>14</v>
      </c>
      <c r="V10" s="604">
        <v>3</v>
      </c>
    </row>
    <row r="11" spans="1:23" ht="20.25" customHeight="1">
      <c r="A11" s="638" t="s">
        <v>987</v>
      </c>
      <c r="B11" s="608">
        <v>260</v>
      </c>
      <c r="C11" s="608">
        <v>163</v>
      </c>
      <c r="D11" s="608">
        <v>68</v>
      </c>
      <c r="E11" s="608">
        <v>10</v>
      </c>
      <c r="F11" s="608">
        <v>40</v>
      </c>
      <c r="G11" s="608">
        <v>2</v>
      </c>
      <c r="H11" s="608" t="s">
        <v>39</v>
      </c>
      <c r="I11" s="608">
        <v>25</v>
      </c>
      <c r="J11" s="608">
        <v>2</v>
      </c>
      <c r="K11" s="608" t="s">
        <v>39</v>
      </c>
      <c r="L11" s="608">
        <v>1</v>
      </c>
      <c r="M11" s="608">
        <v>1</v>
      </c>
      <c r="N11" s="608">
        <v>6</v>
      </c>
      <c r="O11" s="608">
        <v>4</v>
      </c>
      <c r="P11" s="608">
        <v>4</v>
      </c>
      <c r="Q11" s="608" t="s">
        <v>39</v>
      </c>
      <c r="R11" s="608" t="s">
        <v>39</v>
      </c>
      <c r="S11" s="608" t="s">
        <v>39</v>
      </c>
      <c r="T11" s="608">
        <v>97</v>
      </c>
      <c r="U11" s="608">
        <v>11</v>
      </c>
      <c r="V11" s="608">
        <v>86</v>
      </c>
    </row>
    <row r="12" spans="1:23" ht="20.25" customHeight="1">
      <c r="A12" s="666" t="s">
        <v>988</v>
      </c>
      <c r="B12" s="604">
        <v>2832</v>
      </c>
      <c r="C12" s="604">
        <v>2607</v>
      </c>
      <c r="D12" s="604">
        <v>1938</v>
      </c>
      <c r="E12" s="604">
        <v>33</v>
      </c>
      <c r="F12" s="604">
        <v>65</v>
      </c>
      <c r="G12" s="604">
        <v>87</v>
      </c>
      <c r="H12" s="604">
        <v>15</v>
      </c>
      <c r="I12" s="604">
        <v>183</v>
      </c>
      <c r="J12" s="604">
        <v>116</v>
      </c>
      <c r="K12" s="604" t="s">
        <v>39</v>
      </c>
      <c r="L12" s="604">
        <v>19</v>
      </c>
      <c r="M12" s="604">
        <v>23</v>
      </c>
      <c r="N12" s="604">
        <v>96</v>
      </c>
      <c r="O12" s="604">
        <v>20</v>
      </c>
      <c r="P12" s="604">
        <v>9</v>
      </c>
      <c r="Q12" s="604">
        <v>1</v>
      </c>
      <c r="R12" s="604" t="s">
        <v>39</v>
      </c>
      <c r="S12" s="604">
        <v>2</v>
      </c>
      <c r="T12" s="604">
        <v>225</v>
      </c>
      <c r="U12" s="604">
        <v>121</v>
      </c>
      <c r="V12" s="604">
        <v>104</v>
      </c>
    </row>
    <row r="13" spans="1:23">
      <c r="A13" s="638" t="s">
        <v>989</v>
      </c>
      <c r="B13" s="608">
        <v>1070</v>
      </c>
      <c r="C13" s="608">
        <v>1069</v>
      </c>
      <c r="D13" s="608">
        <v>1028</v>
      </c>
      <c r="E13" s="608" t="s">
        <v>39</v>
      </c>
      <c r="F13" s="608">
        <v>38</v>
      </c>
      <c r="G13" s="608" t="s">
        <v>39</v>
      </c>
      <c r="H13" s="608" t="s">
        <v>39</v>
      </c>
      <c r="I13" s="608" t="s">
        <v>39</v>
      </c>
      <c r="J13" s="608" t="s">
        <v>39</v>
      </c>
      <c r="K13" s="608" t="s">
        <v>39</v>
      </c>
      <c r="L13" s="608">
        <v>2</v>
      </c>
      <c r="M13" s="608" t="s">
        <v>39</v>
      </c>
      <c r="N13" s="608">
        <v>1</v>
      </c>
      <c r="O13" s="608" t="s">
        <v>39</v>
      </c>
      <c r="P13" s="608" t="s">
        <v>39</v>
      </c>
      <c r="Q13" s="608" t="s">
        <v>39</v>
      </c>
      <c r="R13" s="608" t="s">
        <v>39</v>
      </c>
      <c r="S13" s="608" t="s">
        <v>39</v>
      </c>
      <c r="T13" s="608">
        <v>1</v>
      </c>
      <c r="U13" s="608">
        <v>1</v>
      </c>
      <c r="V13" s="608" t="s">
        <v>39</v>
      </c>
    </row>
    <row r="14" spans="1:23" ht="20.25" customHeight="1">
      <c r="A14" s="666" t="s">
        <v>1177</v>
      </c>
      <c r="B14" s="604">
        <v>1191</v>
      </c>
      <c r="C14" s="604">
        <v>812</v>
      </c>
      <c r="D14" s="604">
        <v>591</v>
      </c>
      <c r="E14" s="604">
        <v>13</v>
      </c>
      <c r="F14" s="604">
        <v>20</v>
      </c>
      <c r="G14" s="604">
        <v>2</v>
      </c>
      <c r="H14" s="604">
        <v>2</v>
      </c>
      <c r="I14" s="604">
        <v>63</v>
      </c>
      <c r="J14" s="604">
        <v>4</v>
      </c>
      <c r="K14" s="604" t="s">
        <v>39</v>
      </c>
      <c r="L14" s="604">
        <v>7</v>
      </c>
      <c r="M14" s="604">
        <v>2</v>
      </c>
      <c r="N14" s="604">
        <v>27</v>
      </c>
      <c r="O14" s="604">
        <v>3</v>
      </c>
      <c r="P14" s="604">
        <v>15</v>
      </c>
      <c r="Q14" s="604" t="s">
        <v>39</v>
      </c>
      <c r="R14" s="604">
        <v>62</v>
      </c>
      <c r="S14" s="604">
        <v>1</v>
      </c>
      <c r="T14" s="604">
        <v>379</v>
      </c>
      <c r="U14" s="604">
        <v>101</v>
      </c>
      <c r="V14" s="604">
        <v>278</v>
      </c>
    </row>
    <row r="15" spans="1:23" ht="20.25" customHeight="1">
      <c r="A15" s="638" t="s">
        <v>128</v>
      </c>
      <c r="B15" s="608">
        <v>2120</v>
      </c>
      <c r="C15" s="608">
        <v>1795</v>
      </c>
      <c r="D15" s="608">
        <v>1686</v>
      </c>
      <c r="E15" s="608">
        <v>2</v>
      </c>
      <c r="F15" s="608">
        <v>5</v>
      </c>
      <c r="G15" s="608" t="s">
        <v>39</v>
      </c>
      <c r="H15" s="608">
        <v>1</v>
      </c>
      <c r="I15" s="608">
        <v>4</v>
      </c>
      <c r="J15" s="608">
        <v>3</v>
      </c>
      <c r="K15" s="608" t="s">
        <v>39</v>
      </c>
      <c r="L15" s="608">
        <v>1</v>
      </c>
      <c r="M15" s="608">
        <v>4</v>
      </c>
      <c r="N15" s="608">
        <v>9</v>
      </c>
      <c r="O15" s="608">
        <v>2</v>
      </c>
      <c r="P15" s="608">
        <v>65</v>
      </c>
      <c r="Q15" s="608" t="s">
        <v>39</v>
      </c>
      <c r="R15" s="608">
        <v>10</v>
      </c>
      <c r="S15" s="608">
        <v>3</v>
      </c>
      <c r="T15" s="608">
        <v>325</v>
      </c>
      <c r="U15" s="608">
        <v>105</v>
      </c>
      <c r="V15" s="608">
        <v>220</v>
      </c>
    </row>
    <row r="16" spans="1:23" ht="20.25" customHeight="1">
      <c r="A16" s="666" t="s">
        <v>5</v>
      </c>
      <c r="B16" s="604">
        <v>15776</v>
      </c>
      <c r="C16" s="604">
        <v>13127</v>
      </c>
      <c r="D16" s="604">
        <v>8178</v>
      </c>
      <c r="E16" s="604">
        <v>296</v>
      </c>
      <c r="F16" s="604">
        <v>467</v>
      </c>
      <c r="G16" s="604">
        <v>14</v>
      </c>
      <c r="H16" s="604">
        <v>7</v>
      </c>
      <c r="I16" s="604">
        <v>2596</v>
      </c>
      <c r="J16" s="604">
        <v>149</v>
      </c>
      <c r="K16" s="604" t="s">
        <v>39</v>
      </c>
      <c r="L16" s="604">
        <v>48</v>
      </c>
      <c r="M16" s="604">
        <v>9</v>
      </c>
      <c r="N16" s="604">
        <v>183</v>
      </c>
      <c r="O16" s="604">
        <v>15</v>
      </c>
      <c r="P16" s="604">
        <v>649</v>
      </c>
      <c r="Q16" s="604">
        <v>2</v>
      </c>
      <c r="R16" s="604">
        <v>505</v>
      </c>
      <c r="S16" s="604">
        <v>9</v>
      </c>
      <c r="T16" s="604">
        <v>2649</v>
      </c>
      <c r="U16" s="604">
        <v>254</v>
      </c>
      <c r="V16" s="604">
        <v>2395</v>
      </c>
    </row>
    <row r="17" spans="1:22" ht="20.25" customHeight="1">
      <c r="A17" s="638" t="s">
        <v>991</v>
      </c>
      <c r="B17" s="608">
        <v>765</v>
      </c>
      <c r="C17" s="608">
        <v>662</v>
      </c>
      <c r="D17" s="608">
        <v>335</v>
      </c>
      <c r="E17" s="608">
        <v>16</v>
      </c>
      <c r="F17" s="608">
        <v>11</v>
      </c>
      <c r="G17" s="608">
        <v>6</v>
      </c>
      <c r="H17" s="608">
        <v>9</v>
      </c>
      <c r="I17" s="608">
        <v>95</v>
      </c>
      <c r="J17" s="608">
        <v>33</v>
      </c>
      <c r="K17" s="608" t="s">
        <v>39</v>
      </c>
      <c r="L17" s="608">
        <v>7</v>
      </c>
      <c r="M17" s="608">
        <v>5</v>
      </c>
      <c r="N17" s="608">
        <v>10</v>
      </c>
      <c r="O17" s="608">
        <v>11</v>
      </c>
      <c r="P17" s="608">
        <v>86</v>
      </c>
      <c r="Q17" s="608" t="s">
        <v>39</v>
      </c>
      <c r="R17" s="608">
        <v>37</v>
      </c>
      <c r="S17" s="608">
        <v>1</v>
      </c>
      <c r="T17" s="608">
        <v>103</v>
      </c>
      <c r="U17" s="608">
        <v>56</v>
      </c>
      <c r="V17" s="608">
        <v>47</v>
      </c>
    </row>
    <row r="18" spans="1:22" ht="20.25" customHeight="1">
      <c r="A18" s="666" t="s">
        <v>992</v>
      </c>
      <c r="B18" s="604">
        <v>6470</v>
      </c>
      <c r="C18" s="604">
        <v>4727</v>
      </c>
      <c r="D18" s="604">
        <v>2135</v>
      </c>
      <c r="E18" s="604">
        <v>133</v>
      </c>
      <c r="F18" s="604">
        <v>366</v>
      </c>
      <c r="G18" s="604">
        <v>4</v>
      </c>
      <c r="H18" s="604">
        <v>17</v>
      </c>
      <c r="I18" s="604">
        <v>1091</v>
      </c>
      <c r="J18" s="604">
        <v>53</v>
      </c>
      <c r="K18" s="604" t="s">
        <v>39</v>
      </c>
      <c r="L18" s="604">
        <v>73</v>
      </c>
      <c r="M18" s="604">
        <v>18</v>
      </c>
      <c r="N18" s="604">
        <v>80</v>
      </c>
      <c r="O18" s="604">
        <v>18</v>
      </c>
      <c r="P18" s="604">
        <v>371</v>
      </c>
      <c r="Q18" s="604">
        <v>12</v>
      </c>
      <c r="R18" s="604">
        <v>348</v>
      </c>
      <c r="S18" s="604">
        <v>8</v>
      </c>
      <c r="T18" s="604">
        <v>1743</v>
      </c>
      <c r="U18" s="604">
        <v>292</v>
      </c>
      <c r="V18" s="604">
        <v>1451</v>
      </c>
    </row>
    <row r="19" spans="1:22" ht="20.25" customHeight="1">
      <c r="A19" s="638" t="s">
        <v>993</v>
      </c>
      <c r="B19" s="608">
        <v>1876</v>
      </c>
      <c r="C19" s="608">
        <v>1334</v>
      </c>
      <c r="D19" s="608">
        <v>955</v>
      </c>
      <c r="E19" s="608">
        <v>27</v>
      </c>
      <c r="F19" s="608">
        <v>48</v>
      </c>
      <c r="G19" s="608">
        <v>25</v>
      </c>
      <c r="H19" s="608">
        <v>14</v>
      </c>
      <c r="I19" s="608">
        <v>106</v>
      </c>
      <c r="J19" s="608">
        <v>22</v>
      </c>
      <c r="K19" s="608" t="s">
        <v>39</v>
      </c>
      <c r="L19" s="608">
        <v>8</v>
      </c>
      <c r="M19" s="608">
        <v>6</v>
      </c>
      <c r="N19" s="608">
        <v>27</v>
      </c>
      <c r="O19" s="608">
        <v>11</v>
      </c>
      <c r="P19" s="608">
        <v>37</v>
      </c>
      <c r="Q19" s="608" t="s">
        <v>39</v>
      </c>
      <c r="R19" s="608">
        <v>48</v>
      </c>
      <c r="S19" s="608" t="s">
        <v>39</v>
      </c>
      <c r="T19" s="608">
        <v>542</v>
      </c>
      <c r="U19" s="608">
        <v>143</v>
      </c>
      <c r="V19" s="608">
        <v>399</v>
      </c>
    </row>
    <row r="20" spans="1:22" ht="20.25" customHeight="1">
      <c r="A20" s="666" t="s">
        <v>994</v>
      </c>
      <c r="B20" s="604">
        <v>18466</v>
      </c>
      <c r="C20" s="604">
        <v>13802</v>
      </c>
      <c r="D20" s="604">
        <v>7585</v>
      </c>
      <c r="E20" s="604">
        <v>160</v>
      </c>
      <c r="F20" s="604">
        <v>543</v>
      </c>
      <c r="G20" s="604">
        <v>15</v>
      </c>
      <c r="H20" s="604">
        <v>11</v>
      </c>
      <c r="I20" s="604">
        <v>1874</v>
      </c>
      <c r="J20" s="604">
        <v>145</v>
      </c>
      <c r="K20" s="604">
        <v>623</v>
      </c>
      <c r="L20" s="604">
        <v>141</v>
      </c>
      <c r="M20" s="604">
        <v>20</v>
      </c>
      <c r="N20" s="604">
        <v>151</v>
      </c>
      <c r="O20" s="604">
        <v>12</v>
      </c>
      <c r="P20" s="604">
        <v>2073</v>
      </c>
      <c r="Q20" s="604">
        <v>2</v>
      </c>
      <c r="R20" s="604">
        <v>428</v>
      </c>
      <c r="S20" s="604">
        <v>19</v>
      </c>
      <c r="T20" s="604">
        <v>4664</v>
      </c>
      <c r="U20" s="604">
        <v>519</v>
      </c>
      <c r="V20" s="604">
        <v>4145</v>
      </c>
    </row>
    <row r="21" spans="1:22" ht="20.25" customHeight="1">
      <c r="A21" s="638" t="s">
        <v>995</v>
      </c>
      <c r="B21" s="608">
        <v>4522</v>
      </c>
      <c r="C21" s="608">
        <v>3746</v>
      </c>
      <c r="D21" s="608">
        <v>2485</v>
      </c>
      <c r="E21" s="608">
        <v>41</v>
      </c>
      <c r="F21" s="608">
        <v>207</v>
      </c>
      <c r="G21" s="608">
        <v>5</v>
      </c>
      <c r="H21" s="608">
        <v>2</v>
      </c>
      <c r="I21" s="608">
        <v>643</v>
      </c>
      <c r="J21" s="608">
        <v>47</v>
      </c>
      <c r="K21" s="608" t="s">
        <v>39</v>
      </c>
      <c r="L21" s="608">
        <v>26</v>
      </c>
      <c r="M21" s="608">
        <v>7</v>
      </c>
      <c r="N21" s="608">
        <v>54</v>
      </c>
      <c r="O21" s="608">
        <v>7</v>
      </c>
      <c r="P21" s="608">
        <v>172</v>
      </c>
      <c r="Q21" s="608">
        <v>5</v>
      </c>
      <c r="R21" s="608">
        <v>34</v>
      </c>
      <c r="S21" s="608">
        <v>11</v>
      </c>
      <c r="T21" s="608">
        <v>776</v>
      </c>
      <c r="U21" s="608">
        <v>162</v>
      </c>
      <c r="V21" s="608">
        <v>614</v>
      </c>
    </row>
    <row r="22" spans="1:22" ht="20.25" customHeight="1">
      <c r="A22" s="666" t="s">
        <v>1050</v>
      </c>
      <c r="B22" s="604">
        <v>2905</v>
      </c>
      <c r="C22" s="604">
        <v>2487</v>
      </c>
      <c r="D22" s="604">
        <v>1989</v>
      </c>
      <c r="E22" s="604">
        <v>19</v>
      </c>
      <c r="F22" s="604">
        <v>83</v>
      </c>
      <c r="G22" s="604" t="s">
        <v>39</v>
      </c>
      <c r="H22" s="604">
        <v>2</v>
      </c>
      <c r="I22" s="604">
        <v>242</v>
      </c>
      <c r="J22" s="604">
        <v>4</v>
      </c>
      <c r="K22" s="604" t="s">
        <v>39</v>
      </c>
      <c r="L22" s="604">
        <v>15</v>
      </c>
      <c r="M22" s="604">
        <v>3</v>
      </c>
      <c r="N22" s="604">
        <v>33</v>
      </c>
      <c r="O22" s="604">
        <v>10</v>
      </c>
      <c r="P22" s="604">
        <v>45</v>
      </c>
      <c r="Q22" s="604">
        <v>2</v>
      </c>
      <c r="R22" s="604">
        <v>37</v>
      </c>
      <c r="S22" s="604">
        <v>3</v>
      </c>
      <c r="T22" s="604">
        <v>418</v>
      </c>
      <c r="U22" s="604">
        <v>74</v>
      </c>
      <c r="V22" s="604">
        <v>344</v>
      </c>
    </row>
    <row r="23" spans="1:22" ht="20.25" customHeight="1">
      <c r="A23" s="638" t="s">
        <v>124</v>
      </c>
      <c r="B23" s="608">
        <v>10579</v>
      </c>
      <c r="C23" s="608">
        <v>7111</v>
      </c>
      <c r="D23" s="608">
        <v>4057</v>
      </c>
      <c r="E23" s="608">
        <v>79</v>
      </c>
      <c r="F23" s="608">
        <v>435</v>
      </c>
      <c r="G23" s="608">
        <v>3</v>
      </c>
      <c r="H23" s="608">
        <v>19</v>
      </c>
      <c r="I23" s="608">
        <v>995</v>
      </c>
      <c r="J23" s="608">
        <v>54</v>
      </c>
      <c r="K23" s="608" t="s">
        <v>39</v>
      </c>
      <c r="L23" s="608">
        <v>89</v>
      </c>
      <c r="M23" s="608">
        <v>31</v>
      </c>
      <c r="N23" s="608">
        <v>136</v>
      </c>
      <c r="O23" s="608">
        <v>31</v>
      </c>
      <c r="P23" s="608">
        <v>585</v>
      </c>
      <c r="Q23" s="608">
        <v>11</v>
      </c>
      <c r="R23" s="608">
        <v>579</v>
      </c>
      <c r="S23" s="608">
        <v>7</v>
      </c>
      <c r="T23" s="608">
        <v>3468</v>
      </c>
      <c r="U23" s="608">
        <v>544</v>
      </c>
      <c r="V23" s="608">
        <v>2924</v>
      </c>
    </row>
    <row r="24" spans="1:22" ht="20.25" customHeight="1">
      <c r="A24" s="666" t="s">
        <v>1178</v>
      </c>
      <c r="B24" s="604">
        <v>1724</v>
      </c>
      <c r="C24" s="604">
        <v>1724</v>
      </c>
      <c r="D24" s="604">
        <v>1710</v>
      </c>
      <c r="E24" s="604" t="s">
        <v>39</v>
      </c>
      <c r="F24" s="604">
        <v>14</v>
      </c>
      <c r="G24" s="604" t="s">
        <v>39</v>
      </c>
      <c r="H24" s="604" t="s">
        <v>39</v>
      </c>
      <c r="I24" s="604" t="s">
        <v>39</v>
      </c>
      <c r="J24" s="604" t="s">
        <v>39</v>
      </c>
      <c r="K24" s="604" t="s">
        <v>39</v>
      </c>
      <c r="L24" s="604" t="s">
        <v>39</v>
      </c>
      <c r="M24" s="604" t="s">
        <v>39</v>
      </c>
      <c r="N24" s="604" t="s">
        <v>39</v>
      </c>
      <c r="O24" s="604" t="s">
        <v>39</v>
      </c>
      <c r="P24" s="604" t="s">
        <v>39</v>
      </c>
      <c r="Q24" s="604" t="s">
        <v>39</v>
      </c>
      <c r="R24" s="604" t="s">
        <v>39</v>
      </c>
      <c r="S24" s="604" t="s">
        <v>39</v>
      </c>
      <c r="T24" s="604" t="s">
        <v>39</v>
      </c>
      <c r="U24" s="604" t="s">
        <v>39</v>
      </c>
      <c r="V24" s="604" t="s">
        <v>39</v>
      </c>
    </row>
    <row r="25" spans="1:22">
      <c r="A25" s="638" t="s">
        <v>204</v>
      </c>
      <c r="B25" s="608">
        <v>13792</v>
      </c>
      <c r="C25" s="608">
        <v>9881</v>
      </c>
      <c r="D25" s="608">
        <v>6254</v>
      </c>
      <c r="E25" s="608">
        <v>150</v>
      </c>
      <c r="F25" s="608">
        <v>457</v>
      </c>
      <c r="G25" s="608">
        <v>9</v>
      </c>
      <c r="H25" s="608">
        <v>49</v>
      </c>
      <c r="I25" s="608">
        <v>1287</v>
      </c>
      <c r="J25" s="608">
        <v>118</v>
      </c>
      <c r="K25" s="608" t="s">
        <v>39</v>
      </c>
      <c r="L25" s="608">
        <v>67</v>
      </c>
      <c r="M25" s="608">
        <v>43</v>
      </c>
      <c r="N25" s="608">
        <v>139</v>
      </c>
      <c r="O25" s="608">
        <v>34</v>
      </c>
      <c r="P25" s="608">
        <v>924</v>
      </c>
      <c r="Q25" s="608">
        <v>8</v>
      </c>
      <c r="R25" s="608">
        <v>309</v>
      </c>
      <c r="S25" s="608">
        <v>33</v>
      </c>
      <c r="T25" s="608">
        <v>3911</v>
      </c>
      <c r="U25" s="608">
        <v>461</v>
      </c>
      <c r="V25" s="608">
        <v>3450</v>
      </c>
    </row>
    <row r="26" spans="1:22">
      <c r="A26" s="638"/>
      <c r="B26" s="667"/>
      <c r="C26" s="667"/>
      <c r="D26" s="667"/>
      <c r="E26" s="667"/>
      <c r="F26" s="667"/>
      <c r="G26" s="667"/>
      <c r="H26" s="667"/>
      <c r="I26" s="667"/>
      <c r="J26" s="667"/>
      <c r="K26" s="667"/>
      <c r="L26" s="667"/>
      <c r="M26" s="667"/>
      <c r="N26" s="667"/>
      <c r="O26" s="667"/>
      <c r="P26" s="667"/>
      <c r="Q26" s="667"/>
      <c r="R26" s="667"/>
      <c r="S26" s="667"/>
      <c r="T26" s="667"/>
      <c r="U26" s="667"/>
      <c r="V26" s="667"/>
    </row>
    <row r="27" spans="1:22" ht="6" customHeight="1">
      <c r="A27" s="638"/>
      <c r="B27" s="667"/>
      <c r="C27" s="667"/>
      <c r="D27" s="667"/>
      <c r="E27" s="667"/>
      <c r="F27" s="667"/>
      <c r="G27" s="667"/>
      <c r="H27" s="667"/>
      <c r="I27" s="667"/>
      <c r="J27" s="667"/>
      <c r="K27" s="667"/>
      <c r="L27" s="667"/>
      <c r="M27" s="667"/>
      <c r="N27" s="667"/>
      <c r="O27" s="667"/>
      <c r="P27" s="667"/>
      <c r="Q27" s="667"/>
      <c r="R27" s="667"/>
      <c r="S27" s="667"/>
      <c r="T27" s="667"/>
      <c r="U27" s="667"/>
      <c r="V27" s="667"/>
    </row>
    <row r="28" spans="1:22" ht="6" customHeight="1">
      <c r="A28" s="638"/>
      <c r="B28" s="667"/>
      <c r="C28" s="667"/>
      <c r="D28" s="667"/>
      <c r="E28" s="667"/>
      <c r="F28" s="667"/>
      <c r="G28" s="667"/>
      <c r="H28" s="667"/>
      <c r="I28" s="667"/>
      <c r="J28" s="667"/>
      <c r="K28" s="667"/>
      <c r="L28" s="667"/>
      <c r="M28" s="667"/>
      <c r="N28" s="667"/>
      <c r="O28" s="667"/>
      <c r="P28" s="667"/>
      <c r="Q28" s="667"/>
      <c r="R28" s="667"/>
      <c r="S28" s="667"/>
      <c r="T28" s="667"/>
      <c r="U28" s="667"/>
      <c r="V28" s="667"/>
    </row>
    <row r="29" spans="1:22">
      <c r="A29" s="668" t="s">
        <v>655</v>
      </c>
      <c r="B29" s="647"/>
      <c r="C29" s="647"/>
      <c r="D29" s="647"/>
      <c r="E29" s="647"/>
      <c r="F29" s="647"/>
      <c r="G29" s="647"/>
      <c r="H29" s="647"/>
      <c r="I29" s="647"/>
      <c r="J29" s="647"/>
      <c r="K29" s="647"/>
      <c r="L29" s="647"/>
      <c r="M29" s="647"/>
      <c r="N29" s="647"/>
      <c r="O29" s="647"/>
      <c r="P29" s="647"/>
      <c r="Q29" s="647"/>
      <c r="R29" s="647"/>
      <c r="S29" s="647"/>
      <c r="T29" s="647"/>
      <c r="U29" s="647"/>
      <c r="V29" s="647"/>
    </row>
    <row r="30" spans="1:22">
      <c r="A30" s="669" t="s">
        <v>656</v>
      </c>
      <c r="B30" s="647"/>
      <c r="C30" s="647"/>
      <c r="D30" s="647"/>
      <c r="E30" s="647"/>
      <c r="F30" s="647"/>
      <c r="G30" s="647"/>
      <c r="H30" s="647"/>
      <c r="I30" s="647"/>
      <c r="J30" s="647"/>
      <c r="K30" s="647"/>
      <c r="L30" s="647"/>
      <c r="M30" s="647"/>
      <c r="N30" s="647"/>
      <c r="O30" s="647"/>
      <c r="P30" s="647"/>
      <c r="Q30" s="647"/>
      <c r="R30" s="647"/>
      <c r="S30" s="647"/>
      <c r="T30" s="647"/>
      <c r="U30" s="647"/>
      <c r="V30" s="647"/>
    </row>
    <row r="31" spans="1:22">
      <c r="A31" s="669" t="s">
        <v>122</v>
      </c>
      <c r="B31" s="647"/>
      <c r="C31" s="647"/>
      <c r="D31" s="647"/>
      <c r="E31" s="647"/>
      <c r="F31" s="647"/>
      <c r="G31" s="647"/>
      <c r="H31" s="647"/>
      <c r="I31" s="647"/>
      <c r="J31" s="647"/>
      <c r="K31" s="647"/>
      <c r="L31" s="647"/>
      <c r="M31" s="647"/>
      <c r="N31" s="647"/>
      <c r="O31" s="647"/>
      <c r="P31" s="647"/>
      <c r="Q31" s="647"/>
      <c r="R31" s="647"/>
      <c r="S31" s="647"/>
      <c r="T31" s="647"/>
      <c r="U31" s="647"/>
      <c r="V31" s="647"/>
    </row>
    <row r="32" spans="1:22">
      <c r="A32" s="669" t="s">
        <v>121</v>
      </c>
      <c r="B32" s="647"/>
      <c r="C32" s="647"/>
      <c r="D32" s="647"/>
      <c r="E32" s="647"/>
      <c r="F32" s="647"/>
      <c r="G32" s="647"/>
      <c r="H32" s="647"/>
      <c r="I32" s="647"/>
      <c r="J32" s="647"/>
      <c r="K32" s="647"/>
      <c r="L32" s="647"/>
      <c r="M32" s="647"/>
      <c r="N32" s="647"/>
      <c r="O32" s="647"/>
      <c r="P32" s="647"/>
      <c r="Q32" s="647"/>
      <c r="R32" s="647"/>
      <c r="S32" s="647"/>
      <c r="T32" s="647"/>
      <c r="U32" s="647"/>
      <c r="V32" s="647"/>
    </row>
    <row r="33" spans="1:22">
      <c r="A33" s="669" t="s">
        <v>654</v>
      </c>
      <c r="B33" s="647"/>
      <c r="C33" s="647"/>
      <c r="D33" s="647"/>
      <c r="E33" s="647"/>
      <c r="F33" s="647"/>
      <c r="G33" s="647"/>
      <c r="H33" s="647"/>
      <c r="I33" s="647"/>
      <c r="J33" s="647"/>
      <c r="K33" s="647"/>
      <c r="L33" s="647"/>
      <c r="M33" s="647"/>
      <c r="N33" s="647"/>
      <c r="O33" s="647"/>
      <c r="P33" s="647"/>
      <c r="Q33" s="647"/>
      <c r="R33" s="647"/>
      <c r="S33" s="647"/>
      <c r="T33" s="647"/>
      <c r="U33" s="647"/>
      <c r="V33" s="647"/>
    </row>
    <row r="34" spans="1:22">
      <c r="A34" s="669" t="s">
        <v>657</v>
      </c>
      <c r="B34" s="647"/>
      <c r="C34" s="647"/>
      <c r="D34" s="647"/>
      <c r="E34" s="647"/>
      <c r="F34" s="647"/>
      <c r="G34" s="647"/>
      <c r="H34" s="647"/>
      <c r="I34" s="647"/>
      <c r="J34" s="647"/>
      <c r="K34" s="647"/>
      <c r="L34" s="647"/>
      <c r="M34" s="647"/>
      <c r="N34" s="647"/>
      <c r="O34" s="647"/>
      <c r="P34" s="647"/>
      <c r="Q34" s="647"/>
      <c r="R34" s="647"/>
      <c r="S34" s="647"/>
      <c r="T34" s="647"/>
      <c r="U34" s="647"/>
      <c r="V34" s="647"/>
    </row>
    <row r="35" spans="1:22">
      <c r="A35" s="669" t="s">
        <v>658</v>
      </c>
      <c r="B35" s="647"/>
      <c r="C35" s="647"/>
      <c r="D35" s="647"/>
      <c r="E35" s="647"/>
      <c r="F35" s="647"/>
      <c r="G35" s="647"/>
      <c r="H35" s="647"/>
      <c r="I35" s="647"/>
      <c r="J35" s="647"/>
      <c r="K35" s="647"/>
      <c r="L35" s="647"/>
      <c r="M35" s="647"/>
      <c r="N35" s="647"/>
      <c r="O35" s="647"/>
      <c r="P35" s="647"/>
      <c r="Q35" s="647"/>
      <c r="R35" s="647"/>
      <c r="S35" s="647"/>
      <c r="T35" s="647"/>
      <c r="U35" s="647"/>
      <c r="V35" s="647"/>
    </row>
    <row r="36" spans="1:22">
      <c r="A36" s="669" t="s">
        <v>659</v>
      </c>
      <c r="B36" s="647"/>
      <c r="C36" s="647"/>
      <c r="D36" s="647"/>
      <c r="E36" s="647"/>
      <c r="F36" s="647"/>
      <c r="G36" s="647"/>
      <c r="H36" s="647"/>
      <c r="I36" s="647"/>
      <c r="J36" s="647"/>
      <c r="K36" s="647"/>
      <c r="L36" s="647"/>
      <c r="M36" s="647"/>
      <c r="N36" s="647"/>
      <c r="O36" s="647"/>
      <c r="P36" s="647"/>
      <c r="Q36" s="647"/>
      <c r="R36" s="647"/>
      <c r="S36" s="647"/>
      <c r="T36" s="647"/>
      <c r="U36" s="647"/>
      <c r="V36" s="647"/>
    </row>
    <row r="37" spans="1:22">
      <c r="A37" s="669" t="s">
        <v>120</v>
      </c>
      <c r="B37" s="647"/>
      <c r="C37" s="647"/>
      <c r="D37" s="647"/>
      <c r="E37" s="647"/>
      <c r="F37" s="647"/>
      <c r="G37" s="647"/>
      <c r="H37" s="647"/>
      <c r="I37" s="647"/>
      <c r="J37" s="647"/>
      <c r="K37" s="647"/>
      <c r="L37" s="647"/>
      <c r="M37" s="647"/>
      <c r="N37" s="647"/>
      <c r="O37" s="647"/>
      <c r="P37" s="647"/>
      <c r="Q37" s="647"/>
      <c r="R37" s="647"/>
      <c r="S37" s="647"/>
      <c r="T37" s="647"/>
      <c r="U37" s="647"/>
      <c r="V37" s="647"/>
    </row>
    <row r="38" spans="1:22">
      <c r="A38" s="670"/>
    </row>
    <row r="39" spans="1:22">
      <c r="A39" s="670"/>
    </row>
  </sheetData>
  <mergeCells count="7">
    <mergeCell ref="U3:V3"/>
    <mergeCell ref="A1:V1"/>
    <mergeCell ref="A3:A4"/>
    <mergeCell ref="B3:B4"/>
    <mergeCell ref="C3:C4"/>
    <mergeCell ref="D3:S3"/>
    <mergeCell ref="T3:T4"/>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1" firstPageNumber="52" orientation="landscape" useFirstPageNumber="1" r:id="rId1"/>
  <headerFooter scaleWithDoc="0">
    <oddHeader>&amp;C&amp;G</oddHeader>
    <oddFooter>&amp;C&amp;12 &amp;P</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W28"/>
  <sheetViews>
    <sheetView showGridLines="0" zoomScale="90" zoomScaleNormal="90" zoomScalePageLayoutView="70" workbookViewId="0">
      <selection sqref="A1:V1"/>
    </sheetView>
  </sheetViews>
  <sheetFormatPr baseColWidth="10" defaultColWidth="9.140625" defaultRowHeight="12.75"/>
  <cols>
    <col min="1" max="1" width="32.28515625" style="641" bestFit="1" customWidth="1"/>
    <col min="2" max="2" width="11.140625" style="641" customWidth="1"/>
    <col min="3" max="3" width="6.28515625" style="641" bestFit="1" customWidth="1"/>
    <col min="4" max="5" width="7.5703125" style="641" bestFit="1" customWidth="1"/>
    <col min="6" max="7" width="11.28515625" style="641" bestFit="1" customWidth="1"/>
    <col min="8" max="8" width="12.140625" style="641" bestFit="1" customWidth="1"/>
    <col min="9" max="9" width="11.28515625" style="641" bestFit="1" customWidth="1"/>
    <col min="10" max="11" width="11.5703125" style="641" customWidth="1"/>
    <col min="12" max="12" width="12.85546875" style="641" customWidth="1"/>
    <col min="13" max="13" width="6.28515625" style="641" bestFit="1" customWidth="1"/>
    <col min="14" max="14" width="8.85546875" style="641" bestFit="1" customWidth="1"/>
    <col min="15" max="15" width="11.42578125" style="641" bestFit="1" customWidth="1"/>
    <col min="16" max="16" width="8.85546875" style="641" bestFit="1" customWidth="1"/>
    <col min="17" max="18" width="11.5703125" style="641" customWidth="1"/>
    <col min="19" max="19" width="13" style="627" customWidth="1"/>
    <col min="20" max="20" width="14.42578125" style="627" customWidth="1"/>
    <col min="21" max="21" width="12.140625" style="627" customWidth="1"/>
    <col min="22" max="22" width="7.7109375" style="627" bestFit="1" customWidth="1"/>
    <col min="23" max="16384" width="9.140625" style="627"/>
  </cols>
  <sheetData>
    <row r="1" spans="1:23" ht="55.5" customHeight="1">
      <c r="A1" s="1129" t="s">
        <v>1467</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c r="A2" s="671"/>
      <c r="B2" s="672"/>
      <c r="C2" s="672"/>
      <c r="D2" s="672"/>
      <c r="E2" s="672"/>
      <c r="F2" s="672"/>
      <c r="G2" s="672"/>
      <c r="H2" s="672"/>
      <c r="I2" s="672"/>
      <c r="J2" s="672"/>
      <c r="K2" s="672"/>
      <c r="L2" s="672"/>
      <c r="M2" s="672"/>
      <c r="N2" s="672"/>
      <c r="O2" s="672"/>
      <c r="P2" s="672"/>
      <c r="Q2" s="672"/>
      <c r="R2" s="672"/>
    </row>
    <row r="3" spans="1:23" s="636" customFormat="1" ht="15.95" customHeight="1">
      <c r="A3" s="1143" t="s">
        <v>137</v>
      </c>
      <c r="B3" s="1143" t="s">
        <v>981</v>
      </c>
      <c r="C3" s="1143" t="s">
        <v>66</v>
      </c>
      <c r="D3" s="1143" t="s">
        <v>591</v>
      </c>
      <c r="E3" s="1134"/>
      <c r="F3" s="1134"/>
      <c r="G3" s="1134"/>
      <c r="H3" s="1134"/>
      <c r="I3" s="1134"/>
      <c r="J3" s="1134"/>
      <c r="K3" s="1134"/>
      <c r="L3" s="1134"/>
      <c r="M3" s="1143" t="s">
        <v>66</v>
      </c>
      <c r="N3" s="1147" t="s">
        <v>592</v>
      </c>
      <c r="O3" s="1148"/>
      <c r="P3" s="1148"/>
      <c r="Q3" s="1148"/>
      <c r="R3" s="1148"/>
      <c r="S3" s="1148"/>
      <c r="T3" s="1148"/>
      <c r="U3" s="1148"/>
      <c r="V3" s="1148"/>
    </row>
    <row r="4" spans="1:23" s="636" customFormat="1" ht="51">
      <c r="A4" s="1133"/>
      <c r="B4" s="1133"/>
      <c r="C4" s="1133"/>
      <c r="D4" s="661" t="s">
        <v>590</v>
      </c>
      <c r="E4" s="661" t="s">
        <v>741</v>
      </c>
      <c r="F4" s="661" t="s">
        <v>742</v>
      </c>
      <c r="G4" s="661" t="s">
        <v>743</v>
      </c>
      <c r="H4" s="661" t="s">
        <v>744</v>
      </c>
      <c r="I4" s="661" t="s">
        <v>745</v>
      </c>
      <c r="J4" s="661" t="s">
        <v>746</v>
      </c>
      <c r="K4" s="661" t="s">
        <v>747</v>
      </c>
      <c r="L4" s="661" t="s">
        <v>748</v>
      </c>
      <c r="M4" s="1133"/>
      <c r="N4" s="661" t="s">
        <v>61</v>
      </c>
      <c r="O4" s="661" t="s">
        <v>633</v>
      </c>
      <c r="P4" s="661" t="s">
        <v>634</v>
      </c>
      <c r="Q4" s="661" t="s">
        <v>1001</v>
      </c>
      <c r="R4" s="661" t="s">
        <v>1002</v>
      </c>
      <c r="S4" s="661" t="s">
        <v>751</v>
      </c>
      <c r="T4" s="661" t="s">
        <v>752</v>
      </c>
      <c r="U4" s="661" t="s">
        <v>753</v>
      </c>
      <c r="V4" s="661" t="s">
        <v>106</v>
      </c>
    </row>
    <row r="5" spans="1:23" s="665" customFormat="1">
      <c r="A5" s="632" t="s">
        <v>11</v>
      </c>
      <c r="B5" s="608">
        <v>119466</v>
      </c>
      <c r="C5" s="608">
        <v>87316</v>
      </c>
      <c r="D5" s="608">
        <v>10553</v>
      </c>
      <c r="E5" s="608">
        <v>26839</v>
      </c>
      <c r="F5" s="608">
        <v>7089</v>
      </c>
      <c r="G5" s="608">
        <v>4861</v>
      </c>
      <c r="H5" s="608">
        <v>10315</v>
      </c>
      <c r="I5" s="608">
        <v>26292</v>
      </c>
      <c r="J5" s="608">
        <v>649</v>
      </c>
      <c r="K5" s="608">
        <v>80</v>
      </c>
      <c r="L5" s="608">
        <v>638</v>
      </c>
      <c r="M5" s="608">
        <v>32150</v>
      </c>
      <c r="N5" s="608">
        <v>13278</v>
      </c>
      <c r="O5" s="608">
        <v>12088</v>
      </c>
      <c r="P5" s="608">
        <v>1308</v>
      </c>
      <c r="Q5" s="608">
        <v>4251</v>
      </c>
      <c r="R5" s="608">
        <v>26</v>
      </c>
      <c r="S5" s="608">
        <v>23</v>
      </c>
      <c r="T5" s="608">
        <v>424</v>
      </c>
      <c r="U5" s="608">
        <v>28</v>
      </c>
      <c r="V5" s="608">
        <v>724</v>
      </c>
    </row>
    <row r="6" spans="1:23" s="665" customFormat="1">
      <c r="A6" s="594" t="s">
        <v>982</v>
      </c>
      <c r="B6" s="604">
        <v>19334</v>
      </c>
      <c r="C6" s="604">
        <v>17454</v>
      </c>
      <c r="D6" s="604">
        <v>727</v>
      </c>
      <c r="E6" s="604">
        <v>3195</v>
      </c>
      <c r="F6" s="604">
        <v>868</v>
      </c>
      <c r="G6" s="604">
        <v>485</v>
      </c>
      <c r="H6" s="604">
        <v>1549</v>
      </c>
      <c r="I6" s="604">
        <v>10172</v>
      </c>
      <c r="J6" s="604">
        <v>212</v>
      </c>
      <c r="K6" s="604">
        <v>6</v>
      </c>
      <c r="L6" s="604">
        <v>240</v>
      </c>
      <c r="M6" s="604">
        <v>1880</v>
      </c>
      <c r="N6" s="604">
        <v>1262</v>
      </c>
      <c r="O6" s="604">
        <v>129</v>
      </c>
      <c r="P6" s="604">
        <v>7</v>
      </c>
      <c r="Q6" s="604">
        <v>268</v>
      </c>
      <c r="R6" s="604" t="s">
        <v>39</v>
      </c>
      <c r="S6" s="604">
        <v>3</v>
      </c>
      <c r="T6" s="604">
        <v>78</v>
      </c>
      <c r="U6" s="604">
        <v>1</v>
      </c>
      <c r="V6" s="604">
        <v>132</v>
      </c>
    </row>
    <row r="7" spans="1:23" s="665" customFormat="1">
      <c r="A7" s="632" t="s">
        <v>983</v>
      </c>
      <c r="B7" s="608">
        <v>7036</v>
      </c>
      <c r="C7" s="608">
        <v>2797</v>
      </c>
      <c r="D7" s="608">
        <v>538</v>
      </c>
      <c r="E7" s="608">
        <v>600</v>
      </c>
      <c r="F7" s="608">
        <v>66</v>
      </c>
      <c r="G7" s="608">
        <v>76</v>
      </c>
      <c r="H7" s="608">
        <v>340</v>
      </c>
      <c r="I7" s="608">
        <v>1132</v>
      </c>
      <c r="J7" s="608">
        <v>27</v>
      </c>
      <c r="K7" s="608">
        <v>1</v>
      </c>
      <c r="L7" s="608">
        <v>17</v>
      </c>
      <c r="M7" s="608">
        <v>4239</v>
      </c>
      <c r="N7" s="608">
        <v>1546</v>
      </c>
      <c r="O7" s="608">
        <v>1286</v>
      </c>
      <c r="P7" s="608">
        <v>134</v>
      </c>
      <c r="Q7" s="608">
        <v>1159</v>
      </c>
      <c r="R7" s="608">
        <v>6</v>
      </c>
      <c r="S7" s="608">
        <v>1</v>
      </c>
      <c r="T7" s="608">
        <v>36</v>
      </c>
      <c r="U7" s="608" t="s">
        <v>39</v>
      </c>
      <c r="V7" s="608">
        <v>71</v>
      </c>
    </row>
    <row r="8" spans="1:23" s="665" customFormat="1">
      <c r="A8" s="594" t="s">
        <v>984</v>
      </c>
      <c r="B8" s="604">
        <v>1188</v>
      </c>
      <c r="C8" s="604">
        <v>1188</v>
      </c>
      <c r="D8" s="604">
        <v>21</v>
      </c>
      <c r="E8" s="604">
        <v>338</v>
      </c>
      <c r="F8" s="604">
        <v>243</v>
      </c>
      <c r="G8" s="604">
        <v>54</v>
      </c>
      <c r="H8" s="604">
        <v>307</v>
      </c>
      <c r="I8" s="604">
        <v>219</v>
      </c>
      <c r="J8" s="604">
        <v>4</v>
      </c>
      <c r="K8" s="604" t="s">
        <v>39</v>
      </c>
      <c r="L8" s="604">
        <v>2</v>
      </c>
      <c r="M8" s="604" t="s">
        <v>39</v>
      </c>
      <c r="N8" s="604" t="s">
        <v>39</v>
      </c>
      <c r="O8" s="604" t="s">
        <v>39</v>
      </c>
      <c r="P8" s="604" t="s">
        <v>39</v>
      </c>
      <c r="Q8" s="604" t="s">
        <v>39</v>
      </c>
      <c r="R8" s="604" t="s">
        <v>39</v>
      </c>
      <c r="S8" s="604" t="s">
        <v>39</v>
      </c>
      <c r="T8" s="604" t="s">
        <v>39</v>
      </c>
      <c r="U8" s="604" t="s">
        <v>39</v>
      </c>
      <c r="V8" s="604" t="s">
        <v>39</v>
      </c>
    </row>
    <row r="9" spans="1:23" s="665" customFormat="1">
      <c r="A9" s="632" t="s">
        <v>985</v>
      </c>
      <c r="B9" s="608">
        <v>4252</v>
      </c>
      <c r="C9" s="608">
        <v>4246</v>
      </c>
      <c r="D9" s="608">
        <v>639</v>
      </c>
      <c r="E9" s="608">
        <v>1432</v>
      </c>
      <c r="F9" s="608">
        <v>311</v>
      </c>
      <c r="G9" s="608">
        <v>232</v>
      </c>
      <c r="H9" s="608">
        <v>503</v>
      </c>
      <c r="I9" s="608">
        <v>1060</v>
      </c>
      <c r="J9" s="608">
        <v>22</v>
      </c>
      <c r="K9" s="608">
        <v>2</v>
      </c>
      <c r="L9" s="608">
        <v>45</v>
      </c>
      <c r="M9" s="608">
        <v>6</v>
      </c>
      <c r="N9" s="608">
        <v>3</v>
      </c>
      <c r="O9" s="608" t="s">
        <v>39</v>
      </c>
      <c r="P9" s="608" t="s">
        <v>39</v>
      </c>
      <c r="Q9" s="608">
        <v>3</v>
      </c>
      <c r="R9" s="608" t="s">
        <v>39</v>
      </c>
      <c r="S9" s="608" t="s">
        <v>39</v>
      </c>
      <c r="T9" s="608" t="s">
        <v>39</v>
      </c>
      <c r="U9" s="608" t="s">
        <v>39</v>
      </c>
      <c r="V9" s="608" t="s">
        <v>39</v>
      </c>
    </row>
    <row r="10" spans="1:23" s="665" customFormat="1">
      <c r="A10" s="594" t="s">
        <v>986</v>
      </c>
      <c r="B10" s="604">
        <v>3308</v>
      </c>
      <c r="C10" s="604">
        <v>701</v>
      </c>
      <c r="D10" s="604">
        <v>315</v>
      </c>
      <c r="E10" s="604">
        <v>367</v>
      </c>
      <c r="F10" s="604">
        <v>15</v>
      </c>
      <c r="G10" s="604">
        <v>1</v>
      </c>
      <c r="H10" s="604" t="s">
        <v>39</v>
      </c>
      <c r="I10" s="604">
        <v>3</v>
      </c>
      <c r="J10" s="604" t="s">
        <v>39</v>
      </c>
      <c r="K10" s="604" t="s">
        <v>39</v>
      </c>
      <c r="L10" s="604" t="s">
        <v>39</v>
      </c>
      <c r="M10" s="604">
        <v>2607</v>
      </c>
      <c r="N10" s="604">
        <v>566</v>
      </c>
      <c r="O10" s="604">
        <v>1738</v>
      </c>
      <c r="P10" s="604">
        <v>290</v>
      </c>
      <c r="Q10" s="604">
        <v>5</v>
      </c>
      <c r="R10" s="604">
        <v>1</v>
      </c>
      <c r="S10" s="604" t="s">
        <v>39</v>
      </c>
      <c r="T10" s="604" t="s">
        <v>39</v>
      </c>
      <c r="U10" s="604" t="s">
        <v>39</v>
      </c>
      <c r="V10" s="604">
        <v>7</v>
      </c>
    </row>
    <row r="11" spans="1:23" s="665" customFormat="1">
      <c r="A11" s="632" t="s">
        <v>987</v>
      </c>
      <c r="B11" s="608">
        <v>260</v>
      </c>
      <c r="C11" s="608">
        <v>212</v>
      </c>
      <c r="D11" s="608">
        <v>13</v>
      </c>
      <c r="E11" s="608">
        <v>71</v>
      </c>
      <c r="F11" s="608">
        <v>17</v>
      </c>
      <c r="G11" s="608">
        <v>2</v>
      </c>
      <c r="H11" s="608">
        <v>31</v>
      </c>
      <c r="I11" s="608">
        <v>78</v>
      </c>
      <c r="J11" s="608" t="s">
        <v>39</v>
      </c>
      <c r="K11" s="608" t="s">
        <v>39</v>
      </c>
      <c r="L11" s="608" t="s">
        <v>39</v>
      </c>
      <c r="M11" s="608">
        <v>48</v>
      </c>
      <c r="N11" s="608">
        <v>25</v>
      </c>
      <c r="O11" s="608">
        <v>4</v>
      </c>
      <c r="P11" s="608">
        <v>3</v>
      </c>
      <c r="Q11" s="608">
        <v>15</v>
      </c>
      <c r="R11" s="608" t="s">
        <v>39</v>
      </c>
      <c r="S11" s="608" t="s">
        <v>39</v>
      </c>
      <c r="T11" s="608">
        <v>1</v>
      </c>
      <c r="U11" s="608" t="s">
        <v>39</v>
      </c>
      <c r="V11" s="608" t="s">
        <v>39</v>
      </c>
    </row>
    <row r="12" spans="1:23" s="665" customFormat="1">
      <c r="A12" s="594" t="s">
        <v>988</v>
      </c>
      <c r="B12" s="604">
        <v>2832</v>
      </c>
      <c r="C12" s="604">
        <v>513</v>
      </c>
      <c r="D12" s="604">
        <v>184</v>
      </c>
      <c r="E12" s="604">
        <v>164</v>
      </c>
      <c r="F12" s="604">
        <v>40</v>
      </c>
      <c r="G12" s="604">
        <v>7</v>
      </c>
      <c r="H12" s="604">
        <v>16</v>
      </c>
      <c r="I12" s="604">
        <v>96</v>
      </c>
      <c r="J12" s="604">
        <v>5</v>
      </c>
      <c r="K12" s="604">
        <v>1</v>
      </c>
      <c r="L12" s="604" t="s">
        <v>39</v>
      </c>
      <c r="M12" s="604">
        <v>2319</v>
      </c>
      <c r="N12" s="604">
        <v>748</v>
      </c>
      <c r="O12" s="604">
        <v>1066</v>
      </c>
      <c r="P12" s="604">
        <v>166</v>
      </c>
      <c r="Q12" s="604">
        <v>274</v>
      </c>
      <c r="R12" s="604">
        <v>2</v>
      </c>
      <c r="S12" s="604" t="s">
        <v>39</v>
      </c>
      <c r="T12" s="604">
        <v>15</v>
      </c>
      <c r="U12" s="604">
        <v>1</v>
      </c>
      <c r="V12" s="604">
        <v>47</v>
      </c>
    </row>
    <row r="13" spans="1:23" s="665" customFormat="1" ht="15" customHeight="1">
      <c r="A13" s="632" t="s">
        <v>989</v>
      </c>
      <c r="B13" s="608">
        <v>1070</v>
      </c>
      <c r="C13" s="608">
        <v>103</v>
      </c>
      <c r="D13" s="608">
        <v>88</v>
      </c>
      <c r="E13" s="608">
        <v>15</v>
      </c>
      <c r="F13" s="608" t="s">
        <v>39</v>
      </c>
      <c r="G13" s="608" t="s">
        <v>39</v>
      </c>
      <c r="H13" s="608" t="s">
        <v>39</v>
      </c>
      <c r="I13" s="608" t="s">
        <v>39</v>
      </c>
      <c r="J13" s="608" t="s">
        <v>39</v>
      </c>
      <c r="K13" s="608" t="s">
        <v>39</v>
      </c>
      <c r="L13" s="608" t="s">
        <v>39</v>
      </c>
      <c r="M13" s="608">
        <v>967</v>
      </c>
      <c r="N13" s="608">
        <v>157</v>
      </c>
      <c r="O13" s="608">
        <v>683</v>
      </c>
      <c r="P13" s="608">
        <v>100</v>
      </c>
      <c r="Q13" s="608">
        <v>23</v>
      </c>
      <c r="R13" s="608">
        <v>2</v>
      </c>
      <c r="S13" s="608" t="s">
        <v>39</v>
      </c>
      <c r="T13" s="608" t="s">
        <v>39</v>
      </c>
      <c r="U13" s="608" t="s">
        <v>39</v>
      </c>
      <c r="V13" s="608">
        <v>2</v>
      </c>
    </row>
    <row r="14" spans="1:23" s="665" customFormat="1">
      <c r="A14" s="594" t="s">
        <v>990</v>
      </c>
      <c r="B14" s="604">
        <v>1191</v>
      </c>
      <c r="C14" s="604">
        <v>925</v>
      </c>
      <c r="D14" s="604">
        <v>152</v>
      </c>
      <c r="E14" s="604">
        <v>289</v>
      </c>
      <c r="F14" s="604">
        <v>83</v>
      </c>
      <c r="G14" s="604">
        <v>78</v>
      </c>
      <c r="H14" s="604">
        <v>54</v>
      </c>
      <c r="I14" s="604">
        <v>259</v>
      </c>
      <c r="J14" s="604">
        <v>9</v>
      </c>
      <c r="K14" s="604">
        <v>1</v>
      </c>
      <c r="L14" s="604" t="s">
        <v>39</v>
      </c>
      <c r="M14" s="604">
        <v>266</v>
      </c>
      <c r="N14" s="604">
        <v>184</v>
      </c>
      <c r="O14" s="604">
        <v>22</v>
      </c>
      <c r="P14" s="604" t="s">
        <v>39</v>
      </c>
      <c r="Q14" s="604">
        <v>40</v>
      </c>
      <c r="R14" s="604" t="s">
        <v>39</v>
      </c>
      <c r="S14" s="604">
        <v>1</v>
      </c>
      <c r="T14" s="604">
        <v>6</v>
      </c>
      <c r="U14" s="604" t="s">
        <v>39</v>
      </c>
      <c r="V14" s="604">
        <v>13</v>
      </c>
    </row>
    <row r="15" spans="1:23" s="665" customFormat="1">
      <c r="A15" s="632" t="s">
        <v>6</v>
      </c>
      <c r="B15" s="608">
        <v>2120</v>
      </c>
      <c r="C15" s="608">
        <v>655</v>
      </c>
      <c r="D15" s="608">
        <v>211</v>
      </c>
      <c r="E15" s="608">
        <v>88</v>
      </c>
      <c r="F15" s="608">
        <v>110</v>
      </c>
      <c r="G15" s="608">
        <v>11</v>
      </c>
      <c r="H15" s="608" t="s">
        <v>39</v>
      </c>
      <c r="I15" s="608">
        <v>216</v>
      </c>
      <c r="J15" s="608">
        <v>19</v>
      </c>
      <c r="K15" s="608" t="s">
        <v>39</v>
      </c>
      <c r="L15" s="608" t="s">
        <v>39</v>
      </c>
      <c r="M15" s="608">
        <v>1465</v>
      </c>
      <c r="N15" s="608">
        <v>435</v>
      </c>
      <c r="O15" s="608">
        <v>926</v>
      </c>
      <c r="P15" s="608">
        <v>54</v>
      </c>
      <c r="Q15" s="608">
        <v>31</v>
      </c>
      <c r="R15" s="608" t="s">
        <v>39</v>
      </c>
      <c r="S15" s="608" t="s">
        <v>39</v>
      </c>
      <c r="T15" s="608">
        <v>1</v>
      </c>
      <c r="U15" s="608" t="s">
        <v>39</v>
      </c>
      <c r="V15" s="608">
        <v>18</v>
      </c>
    </row>
    <row r="16" spans="1:23" s="665" customFormat="1">
      <c r="A16" s="594" t="s">
        <v>5</v>
      </c>
      <c r="B16" s="604">
        <v>15776</v>
      </c>
      <c r="C16" s="604">
        <v>11882</v>
      </c>
      <c r="D16" s="604">
        <v>1201</v>
      </c>
      <c r="E16" s="604">
        <v>4695</v>
      </c>
      <c r="F16" s="604">
        <v>1237</v>
      </c>
      <c r="G16" s="604">
        <v>622</v>
      </c>
      <c r="H16" s="604">
        <v>2199</v>
      </c>
      <c r="I16" s="604">
        <v>1829</v>
      </c>
      <c r="J16" s="604">
        <v>46</v>
      </c>
      <c r="K16" s="604">
        <v>4</v>
      </c>
      <c r="L16" s="604">
        <v>49</v>
      </c>
      <c r="M16" s="604">
        <v>3894</v>
      </c>
      <c r="N16" s="604">
        <v>1330</v>
      </c>
      <c r="O16" s="604">
        <v>1985</v>
      </c>
      <c r="P16" s="604">
        <v>277</v>
      </c>
      <c r="Q16" s="604">
        <v>221</v>
      </c>
      <c r="R16" s="604">
        <v>2</v>
      </c>
      <c r="S16" s="604">
        <v>2</v>
      </c>
      <c r="T16" s="604">
        <v>41</v>
      </c>
      <c r="U16" s="604">
        <v>1</v>
      </c>
      <c r="V16" s="604">
        <v>35</v>
      </c>
    </row>
    <row r="17" spans="1:22" s="665" customFormat="1">
      <c r="A17" s="632" t="s">
        <v>991</v>
      </c>
      <c r="B17" s="608">
        <v>765</v>
      </c>
      <c r="C17" s="608">
        <v>497</v>
      </c>
      <c r="D17" s="608">
        <v>67</v>
      </c>
      <c r="E17" s="608">
        <v>181</v>
      </c>
      <c r="F17" s="608">
        <v>74</v>
      </c>
      <c r="G17" s="608">
        <v>69</v>
      </c>
      <c r="H17" s="608">
        <v>67</v>
      </c>
      <c r="I17" s="608">
        <v>38</v>
      </c>
      <c r="J17" s="608" t="s">
        <v>39</v>
      </c>
      <c r="K17" s="608">
        <v>1</v>
      </c>
      <c r="L17" s="608" t="s">
        <v>39</v>
      </c>
      <c r="M17" s="608">
        <v>268</v>
      </c>
      <c r="N17" s="608">
        <v>135</v>
      </c>
      <c r="O17" s="608">
        <v>28</v>
      </c>
      <c r="P17" s="608">
        <v>1</v>
      </c>
      <c r="Q17" s="608">
        <v>89</v>
      </c>
      <c r="R17" s="608" t="s">
        <v>39</v>
      </c>
      <c r="S17" s="608">
        <v>1</v>
      </c>
      <c r="T17" s="608">
        <v>4</v>
      </c>
      <c r="U17" s="608">
        <v>1</v>
      </c>
      <c r="V17" s="608">
        <v>9</v>
      </c>
    </row>
    <row r="18" spans="1:22" s="665" customFormat="1">
      <c r="A18" s="594" t="s">
        <v>992</v>
      </c>
      <c r="B18" s="604">
        <v>6470</v>
      </c>
      <c r="C18" s="604">
        <v>5106</v>
      </c>
      <c r="D18" s="604">
        <v>467</v>
      </c>
      <c r="E18" s="604">
        <v>1794</v>
      </c>
      <c r="F18" s="604">
        <v>423</v>
      </c>
      <c r="G18" s="604">
        <v>412</v>
      </c>
      <c r="H18" s="604">
        <v>748</v>
      </c>
      <c r="I18" s="604">
        <v>1217</v>
      </c>
      <c r="J18" s="604">
        <v>24</v>
      </c>
      <c r="K18" s="604">
        <v>3</v>
      </c>
      <c r="L18" s="604">
        <v>18</v>
      </c>
      <c r="M18" s="604">
        <v>1364</v>
      </c>
      <c r="N18" s="604">
        <v>830</v>
      </c>
      <c r="O18" s="604">
        <v>200</v>
      </c>
      <c r="P18" s="604">
        <v>2</v>
      </c>
      <c r="Q18" s="604">
        <v>206</v>
      </c>
      <c r="R18" s="604">
        <v>3</v>
      </c>
      <c r="S18" s="604">
        <v>2</v>
      </c>
      <c r="T18" s="604">
        <v>56</v>
      </c>
      <c r="U18" s="604">
        <v>15</v>
      </c>
      <c r="V18" s="604">
        <v>50</v>
      </c>
    </row>
    <row r="19" spans="1:22" s="665" customFormat="1">
      <c r="A19" s="632" t="s">
        <v>997</v>
      </c>
      <c r="B19" s="608">
        <v>1876</v>
      </c>
      <c r="C19" s="608">
        <v>1155</v>
      </c>
      <c r="D19" s="608">
        <v>160</v>
      </c>
      <c r="E19" s="608">
        <v>373</v>
      </c>
      <c r="F19" s="608">
        <v>62</v>
      </c>
      <c r="G19" s="608">
        <v>98</v>
      </c>
      <c r="H19" s="608">
        <v>119</v>
      </c>
      <c r="I19" s="608">
        <v>324</v>
      </c>
      <c r="J19" s="608">
        <v>9</v>
      </c>
      <c r="K19" s="608">
        <v>6</v>
      </c>
      <c r="L19" s="608">
        <v>4</v>
      </c>
      <c r="M19" s="608">
        <v>721</v>
      </c>
      <c r="N19" s="608">
        <v>365</v>
      </c>
      <c r="O19" s="608">
        <v>181</v>
      </c>
      <c r="P19" s="608">
        <v>25</v>
      </c>
      <c r="Q19" s="608">
        <v>102</v>
      </c>
      <c r="R19" s="608" t="s">
        <v>39</v>
      </c>
      <c r="S19" s="608" t="s">
        <v>39</v>
      </c>
      <c r="T19" s="608">
        <v>6</v>
      </c>
      <c r="U19" s="608">
        <v>4</v>
      </c>
      <c r="V19" s="608">
        <v>38</v>
      </c>
    </row>
    <row r="20" spans="1:22" s="665" customFormat="1">
      <c r="A20" s="594" t="s">
        <v>994</v>
      </c>
      <c r="B20" s="604">
        <v>18466</v>
      </c>
      <c r="C20" s="604">
        <v>15092</v>
      </c>
      <c r="D20" s="604">
        <v>1578</v>
      </c>
      <c r="E20" s="604">
        <v>5371</v>
      </c>
      <c r="F20" s="604">
        <v>1695</v>
      </c>
      <c r="G20" s="604">
        <v>996</v>
      </c>
      <c r="H20" s="604">
        <v>1599</v>
      </c>
      <c r="I20" s="604">
        <v>3600</v>
      </c>
      <c r="J20" s="604">
        <v>84</v>
      </c>
      <c r="K20" s="604">
        <v>31</v>
      </c>
      <c r="L20" s="604">
        <v>138</v>
      </c>
      <c r="M20" s="604">
        <v>3374</v>
      </c>
      <c r="N20" s="604">
        <v>1079</v>
      </c>
      <c r="O20" s="604">
        <v>965</v>
      </c>
      <c r="P20" s="604">
        <v>199</v>
      </c>
      <c r="Q20" s="604">
        <v>986</v>
      </c>
      <c r="R20" s="604">
        <v>6</v>
      </c>
      <c r="S20" s="604">
        <v>3</v>
      </c>
      <c r="T20" s="604">
        <v>58</v>
      </c>
      <c r="U20" s="604" t="s">
        <v>39</v>
      </c>
      <c r="V20" s="604">
        <v>78</v>
      </c>
    </row>
    <row r="21" spans="1:22" s="665" customFormat="1">
      <c r="A21" s="632" t="s">
        <v>998</v>
      </c>
      <c r="B21" s="608">
        <v>4522</v>
      </c>
      <c r="C21" s="608">
        <v>3020</v>
      </c>
      <c r="D21" s="608">
        <v>553</v>
      </c>
      <c r="E21" s="608">
        <v>995</v>
      </c>
      <c r="F21" s="608">
        <v>256</v>
      </c>
      <c r="G21" s="608">
        <v>108</v>
      </c>
      <c r="H21" s="608">
        <v>532</v>
      </c>
      <c r="I21" s="608">
        <v>554</v>
      </c>
      <c r="J21" s="608">
        <v>20</v>
      </c>
      <c r="K21" s="608">
        <v>1</v>
      </c>
      <c r="L21" s="608">
        <v>1</v>
      </c>
      <c r="M21" s="608">
        <v>1502</v>
      </c>
      <c r="N21" s="608">
        <v>783</v>
      </c>
      <c r="O21" s="608">
        <v>541</v>
      </c>
      <c r="P21" s="608">
        <v>15</v>
      </c>
      <c r="Q21" s="608">
        <v>131</v>
      </c>
      <c r="R21" s="608">
        <v>4</v>
      </c>
      <c r="S21" s="608" t="s">
        <v>39</v>
      </c>
      <c r="T21" s="608">
        <v>12</v>
      </c>
      <c r="U21" s="608">
        <v>1</v>
      </c>
      <c r="V21" s="608">
        <v>15</v>
      </c>
    </row>
    <row r="22" spans="1:22" s="665" customFormat="1">
      <c r="A22" s="594" t="s">
        <v>996</v>
      </c>
      <c r="B22" s="604">
        <v>2905</v>
      </c>
      <c r="C22" s="604">
        <v>1590</v>
      </c>
      <c r="D22" s="604">
        <v>367</v>
      </c>
      <c r="E22" s="604">
        <v>541</v>
      </c>
      <c r="F22" s="604">
        <v>159</v>
      </c>
      <c r="G22" s="604">
        <v>73</v>
      </c>
      <c r="H22" s="604">
        <v>133</v>
      </c>
      <c r="I22" s="604">
        <v>311</v>
      </c>
      <c r="J22" s="604">
        <v>5</v>
      </c>
      <c r="K22" s="604">
        <v>1</v>
      </c>
      <c r="L22" s="604" t="s">
        <v>39</v>
      </c>
      <c r="M22" s="604">
        <v>1315</v>
      </c>
      <c r="N22" s="604">
        <v>676</v>
      </c>
      <c r="O22" s="604">
        <v>572</v>
      </c>
      <c r="P22" s="604" t="s">
        <v>39</v>
      </c>
      <c r="Q22" s="604">
        <v>50</v>
      </c>
      <c r="R22" s="604" t="s">
        <v>39</v>
      </c>
      <c r="S22" s="604">
        <v>1</v>
      </c>
      <c r="T22" s="604">
        <v>8</v>
      </c>
      <c r="U22" s="604">
        <v>1</v>
      </c>
      <c r="V22" s="604">
        <v>7</v>
      </c>
    </row>
    <row r="23" spans="1:22" s="665" customFormat="1">
      <c r="A23" s="632" t="s">
        <v>124</v>
      </c>
      <c r="B23" s="608">
        <v>10579</v>
      </c>
      <c r="C23" s="608">
        <v>8321</v>
      </c>
      <c r="D23" s="608">
        <v>1147</v>
      </c>
      <c r="E23" s="608">
        <v>2447</v>
      </c>
      <c r="F23" s="608">
        <v>526</v>
      </c>
      <c r="G23" s="608">
        <v>822</v>
      </c>
      <c r="H23" s="608">
        <v>915</v>
      </c>
      <c r="I23" s="608">
        <v>2381</v>
      </c>
      <c r="J23" s="608">
        <v>63</v>
      </c>
      <c r="K23" s="608">
        <v>10</v>
      </c>
      <c r="L23" s="608">
        <v>10</v>
      </c>
      <c r="M23" s="608">
        <v>2258</v>
      </c>
      <c r="N23" s="608">
        <v>1465</v>
      </c>
      <c r="O23" s="608">
        <v>290</v>
      </c>
      <c r="P23" s="608">
        <v>7</v>
      </c>
      <c r="Q23" s="608">
        <v>309</v>
      </c>
      <c r="R23" s="608" t="s">
        <v>39</v>
      </c>
      <c r="S23" s="608">
        <v>7</v>
      </c>
      <c r="T23" s="608">
        <v>67</v>
      </c>
      <c r="U23" s="608">
        <v>3</v>
      </c>
      <c r="V23" s="608">
        <v>110</v>
      </c>
    </row>
    <row r="24" spans="1:22" s="665" customFormat="1">
      <c r="A24" s="594" t="s">
        <v>999</v>
      </c>
      <c r="B24" s="604">
        <v>1724</v>
      </c>
      <c r="C24" s="604">
        <v>327</v>
      </c>
      <c r="D24" s="604">
        <v>312</v>
      </c>
      <c r="E24" s="604">
        <v>13</v>
      </c>
      <c r="F24" s="604">
        <v>2</v>
      </c>
      <c r="G24" s="604" t="s">
        <v>39</v>
      </c>
      <c r="H24" s="604" t="s">
        <v>39</v>
      </c>
      <c r="I24" s="604" t="s">
        <v>39</v>
      </c>
      <c r="J24" s="604" t="s">
        <v>39</v>
      </c>
      <c r="K24" s="604" t="s">
        <v>39</v>
      </c>
      <c r="L24" s="604" t="s">
        <v>39</v>
      </c>
      <c r="M24" s="604">
        <v>1397</v>
      </c>
      <c r="N24" s="604">
        <v>438</v>
      </c>
      <c r="O24" s="604">
        <v>925</v>
      </c>
      <c r="P24" s="604">
        <v>26</v>
      </c>
      <c r="Q24" s="604">
        <v>8</v>
      </c>
      <c r="R24" s="604" t="s">
        <v>39</v>
      </c>
      <c r="S24" s="604" t="s">
        <v>39</v>
      </c>
      <c r="T24" s="604" t="s">
        <v>39</v>
      </c>
      <c r="U24" s="604" t="s">
        <v>39</v>
      </c>
      <c r="V24" s="604" t="s">
        <v>39</v>
      </c>
    </row>
    <row r="25" spans="1:22" s="665" customFormat="1" ht="20.25" customHeight="1">
      <c r="A25" s="632" t="s">
        <v>136</v>
      </c>
      <c r="B25" s="608">
        <v>13792</v>
      </c>
      <c r="C25" s="608">
        <v>11532</v>
      </c>
      <c r="D25" s="608">
        <v>1813</v>
      </c>
      <c r="E25" s="608">
        <v>3870</v>
      </c>
      <c r="F25" s="608">
        <v>902</v>
      </c>
      <c r="G25" s="608">
        <v>715</v>
      </c>
      <c r="H25" s="608">
        <v>1203</v>
      </c>
      <c r="I25" s="608">
        <v>2803</v>
      </c>
      <c r="J25" s="608">
        <v>100</v>
      </c>
      <c r="K25" s="608">
        <v>12</v>
      </c>
      <c r="L25" s="608">
        <v>114</v>
      </c>
      <c r="M25" s="608">
        <v>2260</v>
      </c>
      <c r="N25" s="608">
        <v>1251</v>
      </c>
      <c r="O25" s="608">
        <v>547</v>
      </c>
      <c r="P25" s="608">
        <v>2</v>
      </c>
      <c r="Q25" s="608">
        <v>331</v>
      </c>
      <c r="R25" s="608" t="s">
        <v>39</v>
      </c>
      <c r="S25" s="608">
        <v>2</v>
      </c>
      <c r="T25" s="608">
        <v>35</v>
      </c>
      <c r="U25" s="608" t="s">
        <v>39</v>
      </c>
      <c r="V25" s="608">
        <v>92</v>
      </c>
    </row>
    <row r="26" spans="1:22" s="665" customFormat="1" ht="20.25" customHeight="1">
      <c r="A26" s="673"/>
      <c r="B26" s="674"/>
      <c r="C26" s="674"/>
      <c r="D26" s="674"/>
      <c r="E26" s="674"/>
      <c r="F26" s="674"/>
      <c r="G26" s="674"/>
      <c r="H26" s="674"/>
      <c r="I26" s="674"/>
      <c r="J26" s="674"/>
      <c r="K26" s="674"/>
      <c r="L26" s="674"/>
      <c r="M26" s="674"/>
      <c r="N26" s="674"/>
      <c r="O26" s="674"/>
      <c r="P26" s="674"/>
      <c r="Q26" s="674"/>
      <c r="R26" s="674"/>
    </row>
    <row r="27" spans="1:22" s="665" customFormat="1" ht="20.25" customHeight="1">
      <c r="A27" s="673"/>
      <c r="B27" s="674"/>
      <c r="C27" s="674"/>
      <c r="D27" s="674"/>
      <c r="E27" s="674"/>
      <c r="F27" s="674"/>
      <c r="G27" s="674"/>
      <c r="H27" s="674"/>
      <c r="I27" s="674"/>
      <c r="J27" s="674"/>
      <c r="K27" s="674"/>
      <c r="L27" s="674"/>
      <c r="M27" s="674"/>
      <c r="N27" s="674"/>
      <c r="O27" s="674"/>
      <c r="P27" s="674"/>
      <c r="Q27" s="674"/>
      <c r="R27" s="674"/>
    </row>
    <row r="28" spans="1:22" s="675" customFormat="1" ht="101.25" customHeight="1">
      <c r="A28" s="1141" t="s">
        <v>660</v>
      </c>
      <c r="B28" s="1146"/>
      <c r="C28" s="1146"/>
      <c r="D28" s="1146"/>
      <c r="E28" s="1146"/>
      <c r="F28" s="1146"/>
      <c r="G28" s="1146"/>
      <c r="H28" s="1146"/>
      <c r="I28" s="1146"/>
      <c r="J28" s="1146"/>
      <c r="K28" s="1146"/>
      <c r="L28" s="1146"/>
      <c r="M28" s="1146"/>
      <c r="N28" s="1146"/>
      <c r="O28" s="1146"/>
      <c r="P28" s="1146"/>
      <c r="Q28" s="1146"/>
      <c r="R28" s="1146"/>
    </row>
  </sheetData>
  <mergeCells count="8">
    <mergeCell ref="A1:V1"/>
    <mergeCell ref="A28:R28"/>
    <mergeCell ref="A3:A4"/>
    <mergeCell ref="B3:B4"/>
    <mergeCell ref="C3:C4"/>
    <mergeCell ref="D3:L3"/>
    <mergeCell ref="M3:M4"/>
    <mergeCell ref="N3:V3"/>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48" firstPageNumber="53" orientation="landscape" useFirstPageNumber="1" r:id="rId1"/>
  <headerFooter scaleWithDoc="0">
    <oddHeader>&amp;C&amp;G</oddHeader>
    <oddFooter>&amp;C&amp;12 &amp;P</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M26"/>
  <sheetViews>
    <sheetView showGridLines="0" zoomScale="90" zoomScaleNormal="90" workbookViewId="0">
      <selection sqref="A1:L1"/>
    </sheetView>
  </sheetViews>
  <sheetFormatPr baseColWidth="10" defaultColWidth="9.140625" defaultRowHeight="12.75"/>
  <cols>
    <col min="1" max="1" width="40" style="641" bestFit="1" customWidth="1"/>
    <col min="2" max="6" width="10.5703125" style="641" customWidth="1"/>
    <col min="7" max="7" width="22.85546875" style="641" customWidth="1"/>
    <col min="8" max="9" width="10.5703125" style="641" customWidth="1"/>
    <col min="10" max="11" width="11.5703125" style="641" customWidth="1"/>
    <col min="12" max="12" width="23.140625" style="641" customWidth="1"/>
    <col min="13" max="13" width="9.42578125" style="627" customWidth="1"/>
    <col min="14" max="16384" width="9.140625" style="627"/>
  </cols>
  <sheetData>
    <row r="1" spans="1:13" ht="45.75" customHeight="1">
      <c r="A1" s="1129" t="s">
        <v>1468</v>
      </c>
      <c r="B1" s="1129"/>
      <c r="C1" s="1129"/>
      <c r="D1" s="1129"/>
      <c r="E1" s="1129"/>
      <c r="F1" s="1129"/>
      <c r="G1" s="1129"/>
      <c r="H1" s="1129"/>
      <c r="I1" s="1129"/>
      <c r="J1" s="1129"/>
      <c r="K1" s="1129"/>
      <c r="L1" s="1129"/>
      <c r="M1" s="264" t="s">
        <v>577</v>
      </c>
    </row>
    <row r="2" spans="1:13" s="641" customFormat="1" ht="19.5" customHeight="1">
      <c r="A2" s="1143" t="s">
        <v>146</v>
      </c>
      <c r="B2" s="1143" t="s">
        <v>145</v>
      </c>
      <c r="C2" s="1143" t="s">
        <v>1016</v>
      </c>
      <c r="D2" s="1143"/>
      <c r="E2" s="1143"/>
      <c r="F2" s="1143"/>
      <c r="G2" s="1143"/>
      <c r="H2" s="1143" t="s">
        <v>1017</v>
      </c>
      <c r="I2" s="1143"/>
      <c r="J2" s="1143"/>
      <c r="K2" s="1143"/>
      <c r="L2" s="1143"/>
    </row>
    <row r="3" spans="1:13" s="636" customFormat="1" ht="44.25" customHeight="1">
      <c r="A3" s="1145"/>
      <c r="B3" s="1145"/>
      <c r="C3" s="661" t="s">
        <v>66</v>
      </c>
      <c r="D3" s="661" t="s">
        <v>661</v>
      </c>
      <c r="E3" s="661" t="s">
        <v>662</v>
      </c>
      <c r="F3" s="661" t="s">
        <v>663</v>
      </c>
      <c r="G3" s="661" t="s">
        <v>144</v>
      </c>
      <c r="H3" s="661" t="s">
        <v>66</v>
      </c>
      <c r="I3" s="661" t="s">
        <v>661</v>
      </c>
      <c r="J3" s="661" t="s">
        <v>662</v>
      </c>
      <c r="K3" s="661" t="s">
        <v>663</v>
      </c>
      <c r="L3" s="661" t="s">
        <v>144</v>
      </c>
    </row>
    <row r="4" spans="1:13" s="636" customFormat="1" ht="17.25" customHeight="1">
      <c r="A4" s="650" t="s">
        <v>11</v>
      </c>
      <c r="B4" s="608">
        <v>35118</v>
      </c>
      <c r="C4" s="608">
        <v>26370</v>
      </c>
      <c r="D4" s="608">
        <v>13838</v>
      </c>
      <c r="E4" s="608">
        <v>893</v>
      </c>
      <c r="F4" s="608">
        <v>2404</v>
      </c>
      <c r="G4" s="608">
        <v>9235</v>
      </c>
      <c r="H4" s="608">
        <v>8748</v>
      </c>
      <c r="I4" s="608">
        <v>8206</v>
      </c>
      <c r="J4" s="608">
        <v>223</v>
      </c>
      <c r="K4" s="608">
        <v>20</v>
      </c>
      <c r="L4" s="608">
        <v>299</v>
      </c>
    </row>
    <row r="5" spans="1:13">
      <c r="A5" s="652" t="s">
        <v>59</v>
      </c>
      <c r="B5" s="604">
        <v>19643</v>
      </c>
      <c r="C5" s="604">
        <v>12519</v>
      </c>
      <c r="D5" s="604">
        <v>10744</v>
      </c>
      <c r="E5" s="604">
        <v>291</v>
      </c>
      <c r="F5" s="604">
        <v>1220</v>
      </c>
      <c r="G5" s="604">
        <v>264</v>
      </c>
      <c r="H5" s="604">
        <v>7124</v>
      </c>
      <c r="I5" s="604">
        <v>6979</v>
      </c>
      <c r="J5" s="604">
        <v>87</v>
      </c>
      <c r="K5" s="604" t="s">
        <v>39</v>
      </c>
      <c r="L5" s="604">
        <v>58</v>
      </c>
    </row>
    <row r="6" spans="1:13" ht="27.75" customHeight="1">
      <c r="A6" s="673" t="s">
        <v>58</v>
      </c>
      <c r="B6" s="608">
        <v>12044</v>
      </c>
      <c r="C6" s="608">
        <v>6681</v>
      </c>
      <c r="D6" s="608">
        <v>6509</v>
      </c>
      <c r="E6" s="608">
        <v>20</v>
      </c>
      <c r="F6" s="608">
        <v>63</v>
      </c>
      <c r="G6" s="608">
        <v>89</v>
      </c>
      <c r="H6" s="608">
        <v>5363</v>
      </c>
      <c r="I6" s="608">
        <v>5304</v>
      </c>
      <c r="J6" s="608">
        <v>3</v>
      </c>
      <c r="K6" s="608" t="s">
        <v>39</v>
      </c>
      <c r="L6" s="608">
        <v>56</v>
      </c>
    </row>
    <row r="7" spans="1:13" ht="25.5">
      <c r="A7" s="676" t="s">
        <v>665</v>
      </c>
      <c r="B7" s="604">
        <v>298</v>
      </c>
      <c r="C7" s="604">
        <v>213</v>
      </c>
      <c r="D7" s="604">
        <v>147</v>
      </c>
      <c r="E7" s="604">
        <v>36</v>
      </c>
      <c r="F7" s="604">
        <v>24</v>
      </c>
      <c r="G7" s="604">
        <v>6</v>
      </c>
      <c r="H7" s="604">
        <v>85</v>
      </c>
      <c r="I7" s="604">
        <v>16</v>
      </c>
      <c r="J7" s="604">
        <v>69</v>
      </c>
      <c r="K7" s="604" t="s">
        <v>39</v>
      </c>
      <c r="L7" s="604" t="s">
        <v>39</v>
      </c>
    </row>
    <row r="8" spans="1:13">
      <c r="A8" s="673" t="s">
        <v>56</v>
      </c>
      <c r="B8" s="608">
        <v>732</v>
      </c>
      <c r="C8" s="608">
        <v>503</v>
      </c>
      <c r="D8" s="608">
        <v>333</v>
      </c>
      <c r="E8" s="608">
        <v>29</v>
      </c>
      <c r="F8" s="608">
        <v>105</v>
      </c>
      <c r="G8" s="608">
        <v>36</v>
      </c>
      <c r="H8" s="608">
        <v>229</v>
      </c>
      <c r="I8" s="608">
        <v>227</v>
      </c>
      <c r="J8" s="608" t="s">
        <v>39</v>
      </c>
      <c r="K8" s="608" t="s">
        <v>39</v>
      </c>
      <c r="L8" s="608">
        <v>2</v>
      </c>
    </row>
    <row r="9" spans="1:13">
      <c r="A9" s="676" t="s">
        <v>55</v>
      </c>
      <c r="B9" s="604">
        <v>133</v>
      </c>
      <c r="C9" s="604">
        <v>133</v>
      </c>
      <c r="D9" s="604">
        <v>7</v>
      </c>
      <c r="E9" s="604" t="s">
        <v>39</v>
      </c>
      <c r="F9" s="604">
        <v>121</v>
      </c>
      <c r="G9" s="604">
        <v>5</v>
      </c>
      <c r="H9" s="604" t="s">
        <v>39</v>
      </c>
      <c r="I9" s="604" t="s">
        <v>39</v>
      </c>
      <c r="J9" s="604" t="s">
        <v>39</v>
      </c>
      <c r="K9" s="604" t="s">
        <v>39</v>
      </c>
      <c r="L9" s="604" t="s">
        <v>39</v>
      </c>
    </row>
    <row r="10" spans="1:13">
      <c r="A10" s="673" t="s">
        <v>664</v>
      </c>
      <c r="B10" s="608">
        <v>34</v>
      </c>
      <c r="C10" s="608">
        <v>34</v>
      </c>
      <c r="D10" s="608">
        <v>14</v>
      </c>
      <c r="E10" s="608" t="s">
        <v>39</v>
      </c>
      <c r="F10" s="608">
        <v>17</v>
      </c>
      <c r="G10" s="608">
        <v>3</v>
      </c>
      <c r="H10" s="608" t="s">
        <v>39</v>
      </c>
      <c r="I10" s="608" t="s">
        <v>39</v>
      </c>
      <c r="J10" s="608" t="s">
        <v>39</v>
      </c>
      <c r="K10" s="608" t="s">
        <v>39</v>
      </c>
      <c r="L10" s="608" t="s">
        <v>39</v>
      </c>
    </row>
    <row r="11" spans="1:13">
      <c r="A11" s="676" t="s">
        <v>131</v>
      </c>
      <c r="B11" s="604">
        <v>3073</v>
      </c>
      <c r="C11" s="604">
        <v>2360</v>
      </c>
      <c r="D11" s="604">
        <v>2331</v>
      </c>
      <c r="E11" s="604">
        <v>11</v>
      </c>
      <c r="F11" s="604">
        <v>15</v>
      </c>
      <c r="G11" s="604">
        <v>3</v>
      </c>
      <c r="H11" s="604">
        <v>713</v>
      </c>
      <c r="I11" s="604">
        <v>713</v>
      </c>
      <c r="J11" s="604" t="s">
        <v>39</v>
      </c>
      <c r="K11" s="604" t="s">
        <v>39</v>
      </c>
      <c r="L11" s="604" t="s">
        <v>39</v>
      </c>
    </row>
    <row r="12" spans="1:13">
      <c r="A12" s="673" t="s">
        <v>143</v>
      </c>
      <c r="B12" s="608">
        <v>376</v>
      </c>
      <c r="C12" s="608">
        <v>376</v>
      </c>
      <c r="D12" s="608">
        <v>191</v>
      </c>
      <c r="E12" s="608">
        <v>22</v>
      </c>
      <c r="F12" s="608">
        <v>141</v>
      </c>
      <c r="G12" s="608">
        <v>22</v>
      </c>
      <c r="H12" s="608" t="s">
        <v>39</v>
      </c>
      <c r="I12" s="608" t="s">
        <v>39</v>
      </c>
      <c r="J12" s="608" t="s">
        <v>39</v>
      </c>
      <c r="K12" s="608" t="s">
        <v>39</v>
      </c>
      <c r="L12" s="608" t="s">
        <v>39</v>
      </c>
    </row>
    <row r="13" spans="1:13">
      <c r="A13" s="676" t="s">
        <v>52</v>
      </c>
      <c r="B13" s="604">
        <v>480</v>
      </c>
      <c r="C13" s="604">
        <v>480</v>
      </c>
      <c r="D13" s="604">
        <v>480</v>
      </c>
      <c r="E13" s="604" t="s">
        <v>39</v>
      </c>
      <c r="F13" s="604" t="s">
        <v>39</v>
      </c>
      <c r="G13" s="604" t="s">
        <v>39</v>
      </c>
      <c r="H13" s="604" t="s">
        <v>39</v>
      </c>
      <c r="I13" s="604" t="s">
        <v>39</v>
      </c>
      <c r="J13" s="604" t="s">
        <v>39</v>
      </c>
      <c r="K13" s="604" t="s">
        <v>39</v>
      </c>
      <c r="L13" s="604" t="s">
        <v>39</v>
      </c>
    </row>
    <row r="14" spans="1:13">
      <c r="A14" s="673" t="s">
        <v>142</v>
      </c>
      <c r="B14" s="608">
        <v>173</v>
      </c>
      <c r="C14" s="608">
        <v>164</v>
      </c>
      <c r="D14" s="608">
        <v>112</v>
      </c>
      <c r="E14" s="608" t="s">
        <v>39</v>
      </c>
      <c r="F14" s="608">
        <v>20</v>
      </c>
      <c r="G14" s="608">
        <v>32</v>
      </c>
      <c r="H14" s="608">
        <v>9</v>
      </c>
      <c r="I14" s="608">
        <v>9</v>
      </c>
      <c r="J14" s="608" t="s">
        <v>39</v>
      </c>
      <c r="K14" s="608" t="s">
        <v>39</v>
      </c>
      <c r="L14" s="608" t="s">
        <v>39</v>
      </c>
    </row>
    <row r="15" spans="1:13">
      <c r="A15" s="676" t="s">
        <v>50</v>
      </c>
      <c r="B15" s="604">
        <v>52</v>
      </c>
      <c r="C15" s="604">
        <v>52</v>
      </c>
      <c r="D15" s="604">
        <v>35</v>
      </c>
      <c r="E15" s="604">
        <v>1</v>
      </c>
      <c r="F15" s="604">
        <v>10</v>
      </c>
      <c r="G15" s="604">
        <v>6</v>
      </c>
      <c r="H15" s="604" t="s">
        <v>39</v>
      </c>
      <c r="I15" s="604" t="s">
        <v>39</v>
      </c>
      <c r="J15" s="604" t="s">
        <v>39</v>
      </c>
      <c r="K15" s="604" t="s">
        <v>39</v>
      </c>
      <c r="L15" s="604" t="s">
        <v>39</v>
      </c>
    </row>
    <row r="16" spans="1:13">
      <c r="A16" s="673" t="s">
        <v>49</v>
      </c>
      <c r="B16" s="608">
        <v>385</v>
      </c>
      <c r="C16" s="608">
        <v>322</v>
      </c>
      <c r="D16" s="608">
        <v>198</v>
      </c>
      <c r="E16" s="608">
        <v>20</v>
      </c>
      <c r="F16" s="608">
        <v>65</v>
      </c>
      <c r="G16" s="608">
        <v>39</v>
      </c>
      <c r="H16" s="608">
        <v>63</v>
      </c>
      <c r="I16" s="608">
        <v>63</v>
      </c>
      <c r="J16" s="608" t="s">
        <v>39</v>
      </c>
      <c r="K16" s="608" t="s">
        <v>39</v>
      </c>
      <c r="L16" s="608" t="s">
        <v>39</v>
      </c>
    </row>
    <row r="17" spans="1:12">
      <c r="A17" s="676" t="s">
        <v>645</v>
      </c>
      <c r="B17" s="604">
        <v>61</v>
      </c>
      <c r="C17" s="604">
        <v>61</v>
      </c>
      <c r="D17" s="604">
        <v>19</v>
      </c>
      <c r="E17" s="604" t="s">
        <v>39</v>
      </c>
      <c r="F17" s="604">
        <v>29</v>
      </c>
      <c r="G17" s="604">
        <v>13</v>
      </c>
      <c r="H17" s="604" t="s">
        <v>39</v>
      </c>
      <c r="I17" s="604" t="s">
        <v>39</v>
      </c>
      <c r="J17" s="604" t="s">
        <v>39</v>
      </c>
      <c r="K17" s="604" t="s">
        <v>39</v>
      </c>
      <c r="L17" s="604" t="s">
        <v>39</v>
      </c>
    </row>
    <row r="18" spans="1:12">
      <c r="A18" s="673" t="s">
        <v>646</v>
      </c>
      <c r="B18" s="608">
        <v>1088</v>
      </c>
      <c r="C18" s="608">
        <v>678</v>
      </c>
      <c r="D18" s="608">
        <v>255</v>
      </c>
      <c r="E18" s="608">
        <v>29</v>
      </c>
      <c r="F18" s="608">
        <v>392</v>
      </c>
      <c r="G18" s="608">
        <v>2</v>
      </c>
      <c r="H18" s="608">
        <v>410</v>
      </c>
      <c r="I18" s="608">
        <v>405</v>
      </c>
      <c r="J18" s="608">
        <v>5</v>
      </c>
      <c r="K18" s="608" t="s">
        <v>39</v>
      </c>
      <c r="L18" s="608" t="s">
        <v>39</v>
      </c>
    </row>
    <row r="19" spans="1:12">
      <c r="A19" s="676" t="s">
        <v>47</v>
      </c>
      <c r="B19" s="604">
        <v>2</v>
      </c>
      <c r="C19" s="604">
        <v>2</v>
      </c>
      <c r="D19" s="604">
        <v>1</v>
      </c>
      <c r="E19" s="604">
        <v>1</v>
      </c>
      <c r="F19" s="604" t="s">
        <v>39</v>
      </c>
      <c r="G19" s="604" t="s">
        <v>39</v>
      </c>
      <c r="H19" s="604" t="s">
        <v>39</v>
      </c>
      <c r="I19" s="604" t="s">
        <v>39</v>
      </c>
      <c r="J19" s="604" t="s">
        <v>39</v>
      </c>
      <c r="K19" s="604" t="s">
        <v>39</v>
      </c>
      <c r="L19" s="604" t="s">
        <v>39</v>
      </c>
    </row>
    <row r="20" spans="1:12">
      <c r="A20" s="673" t="s">
        <v>141</v>
      </c>
      <c r="B20" s="608">
        <v>671</v>
      </c>
      <c r="C20" s="608">
        <v>428</v>
      </c>
      <c r="D20" s="608">
        <v>87</v>
      </c>
      <c r="E20" s="608">
        <v>122</v>
      </c>
      <c r="F20" s="608">
        <v>213</v>
      </c>
      <c r="G20" s="608">
        <v>6</v>
      </c>
      <c r="H20" s="608">
        <v>243</v>
      </c>
      <c r="I20" s="608">
        <v>233</v>
      </c>
      <c r="J20" s="608">
        <v>10</v>
      </c>
      <c r="K20" s="608" t="s">
        <v>39</v>
      </c>
      <c r="L20" s="608" t="s">
        <v>39</v>
      </c>
    </row>
    <row r="21" spans="1:12" s="636" customFormat="1" ht="15.75" customHeight="1">
      <c r="A21" s="676" t="s">
        <v>140</v>
      </c>
      <c r="B21" s="604">
        <v>41</v>
      </c>
      <c r="C21" s="604">
        <v>32</v>
      </c>
      <c r="D21" s="604">
        <v>25</v>
      </c>
      <c r="E21" s="604" t="s">
        <v>39</v>
      </c>
      <c r="F21" s="604">
        <v>5</v>
      </c>
      <c r="G21" s="604">
        <v>2</v>
      </c>
      <c r="H21" s="604">
        <v>9</v>
      </c>
      <c r="I21" s="604">
        <v>9</v>
      </c>
      <c r="J21" s="604" t="s">
        <v>39</v>
      </c>
      <c r="K21" s="604" t="s">
        <v>39</v>
      </c>
      <c r="L21" s="604" t="s">
        <v>39</v>
      </c>
    </row>
    <row r="22" spans="1:12">
      <c r="A22" s="650" t="s">
        <v>44</v>
      </c>
      <c r="B22" s="608">
        <v>15475</v>
      </c>
      <c r="C22" s="608">
        <v>13851</v>
      </c>
      <c r="D22" s="608">
        <v>3094</v>
      </c>
      <c r="E22" s="608">
        <v>602</v>
      </c>
      <c r="F22" s="608">
        <v>1184</v>
      </c>
      <c r="G22" s="608">
        <v>8971</v>
      </c>
      <c r="H22" s="608">
        <v>1624</v>
      </c>
      <c r="I22" s="608">
        <v>1227</v>
      </c>
      <c r="J22" s="608">
        <v>136</v>
      </c>
      <c r="K22" s="608">
        <v>20</v>
      </c>
      <c r="L22" s="608">
        <v>241</v>
      </c>
    </row>
    <row r="23" spans="1:12">
      <c r="A23" s="676" t="s">
        <v>139</v>
      </c>
      <c r="B23" s="604">
        <v>1328</v>
      </c>
      <c r="C23" s="604">
        <v>1221</v>
      </c>
      <c r="D23" s="604">
        <v>138</v>
      </c>
      <c r="E23" s="604">
        <v>85</v>
      </c>
      <c r="F23" s="604">
        <v>391</v>
      </c>
      <c r="G23" s="604">
        <v>607</v>
      </c>
      <c r="H23" s="604">
        <v>107</v>
      </c>
      <c r="I23" s="604">
        <v>55</v>
      </c>
      <c r="J23" s="604">
        <v>30</v>
      </c>
      <c r="K23" s="604">
        <v>1</v>
      </c>
      <c r="L23" s="604">
        <v>21</v>
      </c>
    </row>
    <row r="24" spans="1:12">
      <c r="A24" s="673" t="s">
        <v>138</v>
      </c>
      <c r="B24" s="608">
        <v>14147</v>
      </c>
      <c r="C24" s="608">
        <v>12630</v>
      </c>
      <c r="D24" s="608">
        <v>2956</v>
      </c>
      <c r="E24" s="608">
        <v>517</v>
      </c>
      <c r="F24" s="608">
        <v>793</v>
      </c>
      <c r="G24" s="608">
        <v>8364</v>
      </c>
      <c r="H24" s="608">
        <v>1517</v>
      </c>
      <c r="I24" s="608">
        <v>1172</v>
      </c>
      <c r="J24" s="608">
        <v>106</v>
      </c>
      <c r="K24" s="608">
        <v>19</v>
      </c>
      <c r="L24" s="608">
        <v>220</v>
      </c>
    </row>
    <row r="25" spans="1:12">
      <c r="A25" s="673"/>
      <c r="B25" s="674"/>
      <c r="C25" s="674"/>
      <c r="D25" s="674"/>
      <c r="E25" s="674"/>
      <c r="F25" s="674"/>
      <c r="G25" s="674"/>
      <c r="H25" s="674"/>
      <c r="I25" s="674"/>
      <c r="J25" s="674"/>
      <c r="K25" s="674"/>
      <c r="L25" s="674"/>
    </row>
    <row r="26" spans="1:12" ht="99.75" customHeight="1">
      <c r="A26" s="1141" t="s">
        <v>721</v>
      </c>
      <c r="B26" s="1141"/>
      <c r="C26" s="1141"/>
      <c r="D26" s="1141"/>
      <c r="E26" s="1141"/>
      <c r="F26" s="1141"/>
      <c r="G26" s="1141"/>
      <c r="H26" s="1141"/>
      <c r="I26" s="1141"/>
      <c r="J26" s="1141"/>
      <c r="K26" s="1141"/>
      <c r="L26" s="1141"/>
    </row>
  </sheetData>
  <mergeCells count="6">
    <mergeCell ref="A26:L26"/>
    <mergeCell ref="A1:L1"/>
    <mergeCell ref="B2:B3"/>
    <mergeCell ref="A2:A3"/>
    <mergeCell ref="C2:G2"/>
    <mergeCell ref="H2:L2"/>
  </mergeCells>
  <hyperlinks>
    <hyperlink ref="M1" location="INDICE!A32" display="INDICE"/>
  </hyperlinks>
  <printOptions horizontalCentered="1"/>
  <pageMargins left="0.51181102362204722" right="0.51181102362204722" top="1.1023622047244095" bottom="0.51181102362204722" header="0.11811023622047245" footer="0.23622047244094491"/>
  <pageSetup paperSize="9" scale="74" firstPageNumber="54" orientation="landscape" useFirstPageNumber="1" r:id="rId1"/>
  <headerFooter scaleWithDoc="0">
    <oddHeader>&amp;C&amp;G</oddHeader>
    <oddFooter>&amp;C&amp;12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G26"/>
  <sheetViews>
    <sheetView showGridLines="0" zoomScale="90" zoomScaleNormal="90" zoomScalePageLayoutView="90" workbookViewId="0">
      <selection sqref="A1:F1"/>
    </sheetView>
  </sheetViews>
  <sheetFormatPr baseColWidth="10" defaultColWidth="9.140625" defaultRowHeight="12.75"/>
  <cols>
    <col min="1" max="1" width="65.7109375" style="641" customWidth="1"/>
    <col min="2" max="2" width="15" style="642" customWidth="1"/>
    <col min="3" max="3" width="15.7109375" style="642" customWidth="1"/>
    <col min="4" max="4" width="18.28515625" style="642" customWidth="1"/>
    <col min="5" max="5" width="18.85546875" style="642" customWidth="1"/>
    <col min="6" max="6" width="24.28515625" style="642" customWidth="1"/>
    <col min="7" max="16384" width="9.140625" style="622"/>
  </cols>
  <sheetData>
    <row r="1" spans="1:7" ht="45" customHeight="1">
      <c r="A1" s="1129" t="s">
        <v>1469</v>
      </c>
      <c r="B1" s="1129"/>
      <c r="C1" s="1129"/>
      <c r="D1" s="1129"/>
      <c r="E1" s="1129"/>
      <c r="F1" s="1129"/>
      <c r="G1" s="264" t="s">
        <v>577</v>
      </c>
    </row>
    <row r="2" spans="1:7" s="642" customFormat="1" ht="20.25" customHeight="1">
      <c r="A2" s="1137" t="s">
        <v>146</v>
      </c>
      <c r="B2" s="1137" t="s">
        <v>115</v>
      </c>
      <c r="C2" s="1150" t="s">
        <v>151</v>
      </c>
      <c r="D2" s="1150"/>
      <c r="E2" s="1150"/>
      <c r="F2" s="1150"/>
    </row>
    <row r="3" spans="1:7" s="677" customFormat="1" ht="50.25" customHeight="1">
      <c r="A3" s="1149"/>
      <c r="B3" s="1149"/>
      <c r="C3" s="648" t="s">
        <v>661</v>
      </c>
      <c r="D3" s="648" t="s">
        <v>662</v>
      </c>
      <c r="E3" s="648" t="s">
        <v>663</v>
      </c>
      <c r="F3" s="648" t="s">
        <v>148</v>
      </c>
    </row>
    <row r="4" spans="1:7" s="629" customFormat="1" ht="21" customHeight="1">
      <c r="A4" s="650" t="s">
        <v>11</v>
      </c>
      <c r="B4" s="608">
        <v>4107</v>
      </c>
      <c r="C4" s="608">
        <v>3448</v>
      </c>
      <c r="D4" s="608">
        <v>96</v>
      </c>
      <c r="E4" s="608">
        <v>351</v>
      </c>
      <c r="F4" s="608">
        <v>212</v>
      </c>
    </row>
    <row r="5" spans="1:7" ht="13.5" customHeight="1">
      <c r="A5" s="652" t="s">
        <v>59</v>
      </c>
      <c r="B5" s="604">
        <v>3829</v>
      </c>
      <c r="C5" s="604">
        <v>3365</v>
      </c>
      <c r="D5" s="604">
        <v>75</v>
      </c>
      <c r="E5" s="604">
        <v>247</v>
      </c>
      <c r="F5" s="604">
        <v>142</v>
      </c>
    </row>
    <row r="6" spans="1:7" ht="13.5" customHeight="1">
      <c r="A6" s="673" t="s">
        <v>58</v>
      </c>
      <c r="B6" s="608">
        <v>3034</v>
      </c>
      <c r="C6" s="608">
        <v>2839</v>
      </c>
      <c r="D6" s="608">
        <v>56</v>
      </c>
      <c r="E6" s="608">
        <v>8</v>
      </c>
      <c r="F6" s="608">
        <v>131</v>
      </c>
    </row>
    <row r="7" spans="1:7" ht="13.5" customHeight="1">
      <c r="A7" s="676" t="s">
        <v>665</v>
      </c>
      <c r="B7" s="604">
        <v>43</v>
      </c>
      <c r="C7" s="604">
        <v>30</v>
      </c>
      <c r="D7" s="604" t="s">
        <v>39</v>
      </c>
      <c r="E7" s="604">
        <v>13</v>
      </c>
      <c r="F7" s="604" t="s">
        <v>39</v>
      </c>
    </row>
    <row r="8" spans="1:7" ht="13.5" customHeight="1">
      <c r="A8" s="673" t="s">
        <v>56</v>
      </c>
      <c r="B8" s="608">
        <v>137</v>
      </c>
      <c r="C8" s="608">
        <v>92</v>
      </c>
      <c r="D8" s="608">
        <v>5</v>
      </c>
      <c r="E8" s="608">
        <v>40</v>
      </c>
      <c r="F8" s="608" t="s">
        <v>39</v>
      </c>
    </row>
    <row r="9" spans="1:7" ht="13.5" customHeight="1">
      <c r="A9" s="676" t="s">
        <v>55</v>
      </c>
      <c r="B9" s="604">
        <v>87</v>
      </c>
      <c r="C9" s="604">
        <v>4</v>
      </c>
      <c r="D9" s="604">
        <v>1</v>
      </c>
      <c r="E9" s="604">
        <v>81</v>
      </c>
      <c r="F9" s="604">
        <v>1</v>
      </c>
    </row>
    <row r="10" spans="1:7" ht="13.5" customHeight="1">
      <c r="A10" s="673" t="s">
        <v>664</v>
      </c>
      <c r="B10" s="608">
        <v>15</v>
      </c>
      <c r="C10" s="608">
        <v>8</v>
      </c>
      <c r="D10" s="608" t="s">
        <v>39</v>
      </c>
      <c r="E10" s="608">
        <v>7</v>
      </c>
      <c r="F10" s="608" t="s">
        <v>39</v>
      </c>
    </row>
    <row r="11" spans="1:7" ht="13.5" customHeight="1">
      <c r="A11" s="676" t="s">
        <v>131</v>
      </c>
      <c r="B11" s="604">
        <v>208</v>
      </c>
      <c r="C11" s="604">
        <v>208</v>
      </c>
      <c r="D11" s="604" t="s">
        <v>39</v>
      </c>
      <c r="E11" s="604" t="s">
        <v>39</v>
      </c>
      <c r="F11" s="604" t="s">
        <v>39</v>
      </c>
    </row>
    <row r="12" spans="1:7" ht="13.5" customHeight="1">
      <c r="A12" s="673" t="s">
        <v>143</v>
      </c>
      <c r="B12" s="608">
        <v>116</v>
      </c>
      <c r="C12" s="608">
        <v>57</v>
      </c>
      <c r="D12" s="608">
        <v>6</v>
      </c>
      <c r="E12" s="608">
        <v>47</v>
      </c>
      <c r="F12" s="608">
        <v>6</v>
      </c>
    </row>
    <row r="13" spans="1:7" ht="13.5" customHeight="1">
      <c r="A13" s="676" t="s">
        <v>52</v>
      </c>
      <c r="B13" s="604" t="s">
        <v>39</v>
      </c>
      <c r="C13" s="604" t="s">
        <v>39</v>
      </c>
      <c r="D13" s="604" t="s">
        <v>39</v>
      </c>
      <c r="E13" s="604" t="s">
        <v>39</v>
      </c>
      <c r="F13" s="604" t="s">
        <v>39</v>
      </c>
    </row>
    <row r="14" spans="1:7" ht="13.5" customHeight="1">
      <c r="A14" s="673" t="s">
        <v>142</v>
      </c>
      <c r="B14" s="608">
        <v>21</v>
      </c>
      <c r="C14" s="608">
        <v>19</v>
      </c>
      <c r="D14" s="608" t="s">
        <v>39</v>
      </c>
      <c r="E14" s="608">
        <v>2</v>
      </c>
      <c r="F14" s="608" t="s">
        <v>39</v>
      </c>
    </row>
    <row r="15" spans="1:7" ht="13.5" customHeight="1">
      <c r="A15" s="676" t="s">
        <v>50</v>
      </c>
      <c r="B15" s="604">
        <v>24</v>
      </c>
      <c r="C15" s="604">
        <v>17</v>
      </c>
      <c r="D15" s="604" t="s">
        <v>39</v>
      </c>
      <c r="E15" s="604">
        <v>6</v>
      </c>
      <c r="F15" s="604">
        <v>1</v>
      </c>
    </row>
    <row r="16" spans="1:7" ht="13.5" customHeight="1">
      <c r="A16" s="673" t="s">
        <v>49</v>
      </c>
      <c r="B16" s="608">
        <v>104</v>
      </c>
      <c r="C16" s="608">
        <v>75</v>
      </c>
      <c r="D16" s="608">
        <v>4</v>
      </c>
      <c r="E16" s="608">
        <v>23</v>
      </c>
      <c r="F16" s="608">
        <v>2</v>
      </c>
    </row>
    <row r="17" spans="1:6" ht="13.5" customHeight="1">
      <c r="A17" s="676" t="s">
        <v>645</v>
      </c>
      <c r="B17" s="604">
        <v>24</v>
      </c>
      <c r="C17" s="604">
        <v>9</v>
      </c>
      <c r="D17" s="604">
        <v>2</v>
      </c>
      <c r="E17" s="604">
        <v>13</v>
      </c>
      <c r="F17" s="604" t="s">
        <v>39</v>
      </c>
    </row>
    <row r="18" spans="1:6" ht="13.5" customHeight="1">
      <c r="A18" s="673" t="s">
        <v>646</v>
      </c>
      <c r="B18" s="608">
        <v>13</v>
      </c>
      <c r="C18" s="608">
        <v>5</v>
      </c>
      <c r="D18" s="608" t="s">
        <v>39</v>
      </c>
      <c r="E18" s="608">
        <v>7</v>
      </c>
      <c r="F18" s="608">
        <v>1</v>
      </c>
    </row>
    <row r="19" spans="1:6" ht="13.5" customHeight="1">
      <c r="A19" s="676" t="s">
        <v>47</v>
      </c>
      <c r="B19" s="604">
        <v>1</v>
      </c>
      <c r="C19" s="604" t="s">
        <v>39</v>
      </c>
      <c r="D19" s="604">
        <v>1</v>
      </c>
      <c r="E19" s="604" t="s">
        <v>39</v>
      </c>
      <c r="F19" s="604" t="s">
        <v>39</v>
      </c>
    </row>
    <row r="20" spans="1:6" ht="13.5" customHeight="1">
      <c r="A20" s="673" t="s">
        <v>141</v>
      </c>
      <c r="B20" s="608" t="s">
        <v>39</v>
      </c>
      <c r="C20" s="608" t="s">
        <v>39</v>
      </c>
      <c r="D20" s="608" t="s">
        <v>39</v>
      </c>
      <c r="E20" s="608" t="s">
        <v>39</v>
      </c>
      <c r="F20" s="608" t="s">
        <v>39</v>
      </c>
    </row>
    <row r="21" spans="1:6" s="629" customFormat="1" ht="21" customHeight="1">
      <c r="A21" s="676" t="s">
        <v>140</v>
      </c>
      <c r="B21" s="604">
        <v>2</v>
      </c>
      <c r="C21" s="604">
        <v>2</v>
      </c>
      <c r="D21" s="604" t="s">
        <v>39</v>
      </c>
      <c r="E21" s="604" t="s">
        <v>39</v>
      </c>
      <c r="F21" s="604" t="s">
        <v>39</v>
      </c>
    </row>
    <row r="22" spans="1:6">
      <c r="A22" s="650" t="s">
        <v>44</v>
      </c>
      <c r="B22" s="608">
        <v>278</v>
      </c>
      <c r="C22" s="608">
        <v>83</v>
      </c>
      <c r="D22" s="608">
        <v>21</v>
      </c>
      <c r="E22" s="608">
        <v>104</v>
      </c>
      <c r="F22" s="608">
        <v>70</v>
      </c>
    </row>
    <row r="23" spans="1:6">
      <c r="A23" s="676" t="s">
        <v>139</v>
      </c>
      <c r="B23" s="604">
        <v>129</v>
      </c>
      <c r="C23" s="604">
        <v>25</v>
      </c>
      <c r="D23" s="604">
        <v>15</v>
      </c>
      <c r="E23" s="604">
        <v>55</v>
      </c>
      <c r="F23" s="604">
        <v>34</v>
      </c>
    </row>
    <row r="24" spans="1:6">
      <c r="A24" s="673" t="s">
        <v>138</v>
      </c>
      <c r="B24" s="608">
        <v>149</v>
      </c>
      <c r="C24" s="608">
        <v>58</v>
      </c>
      <c r="D24" s="608">
        <v>6</v>
      </c>
      <c r="E24" s="608">
        <v>49</v>
      </c>
      <c r="F24" s="608">
        <v>36</v>
      </c>
    </row>
    <row r="25" spans="1:6">
      <c r="A25" s="673"/>
      <c r="B25" s="678"/>
      <c r="C25" s="678"/>
      <c r="D25" s="678"/>
      <c r="E25" s="678"/>
      <c r="F25" s="678"/>
    </row>
    <row r="26" spans="1:6" ht="97.5" customHeight="1">
      <c r="A26" s="1130" t="s">
        <v>147</v>
      </c>
      <c r="B26" s="1130"/>
      <c r="C26" s="1130"/>
      <c r="D26" s="1130"/>
      <c r="E26" s="1130"/>
      <c r="F26" s="1130"/>
    </row>
  </sheetData>
  <mergeCells count="5">
    <mergeCell ref="A26:F26"/>
    <mergeCell ref="A1:F1"/>
    <mergeCell ref="B2:B3"/>
    <mergeCell ref="A2:A3"/>
    <mergeCell ref="C2:F2"/>
  </mergeCells>
  <hyperlinks>
    <hyperlink ref="G1" location="INDICE!A32" display="INDICE"/>
  </hyperlinks>
  <printOptions horizontalCentered="1"/>
  <pageMargins left="0.51181102362204722" right="0.51181102362204722" top="1.1023622047244095" bottom="0.51181102362204722" header="0.11811023622047245" footer="0.23622047244094491"/>
  <pageSetup paperSize="9" scale="86" firstPageNumber="55" orientation="landscape" useFirstPageNumber="1" r:id="rId1"/>
  <headerFooter scaleWithDoc="0">
    <oddHeader>&amp;C&amp;G</oddHeader>
    <oddFooter>&amp;C&amp;12 &amp;P</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G26"/>
  <sheetViews>
    <sheetView showGridLines="0" zoomScale="90" zoomScaleNormal="90" zoomScalePageLayoutView="90" workbookViewId="0">
      <selection sqref="A1:F1"/>
    </sheetView>
  </sheetViews>
  <sheetFormatPr baseColWidth="10" defaultColWidth="9.140625" defaultRowHeight="12.75"/>
  <cols>
    <col min="1" max="1" width="51.7109375" style="641" customWidth="1"/>
    <col min="2" max="2" width="12.7109375" style="642" customWidth="1"/>
    <col min="3" max="3" width="23.7109375" style="642" customWidth="1"/>
    <col min="4" max="4" width="20.85546875" style="642" customWidth="1"/>
    <col min="5" max="5" width="24.140625" style="642" customWidth="1"/>
    <col min="6" max="6" width="30.7109375" style="642" customWidth="1"/>
    <col min="7" max="16384" width="9.140625" style="622"/>
  </cols>
  <sheetData>
    <row r="1" spans="1:7" ht="45" customHeight="1">
      <c r="A1" s="1129" t="s">
        <v>1470</v>
      </c>
      <c r="B1" s="1129"/>
      <c r="C1" s="1129"/>
      <c r="D1" s="1129"/>
      <c r="E1" s="1129"/>
      <c r="F1" s="1129"/>
      <c r="G1" s="264" t="s">
        <v>577</v>
      </c>
    </row>
    <row r="2" spans="1:7" ht="24" customHeight="1">
      <c r="A2" s="1137" t="s">
        <v>67</v>
      </c>
      <c r="B2" s="1137" t="s">
        <v>115</v>
      </c>
      <c r="C2" s="1137" t="s">
        <v>151</v>
      </c>
      <c r="D2" s="1137"/>
      <c r="E2" s="1137"/>
      <c r="F2" s="1137"/>
    </row>
    <row r="3" spans="1:7" s="679" customFormat="1" ht="30">
      <c r="A3" s="1149"/>
      <c r="B3" s="1149"/>
      <c r="C3" s="648" t="s">
        <v>661</v>
      </c>
      <c r="D3" s="648" t="s">
        <v>662</v>
      </c>
      <c r="E3" s="648" t="s">
        <v>663</v>
      </c>
      <c r="F3" s="648" t="s">
        <v>148</v>
      </c>
    </row>
    <row r="4" spans="1:7" ht="17.25" customHeight="1">
      <c r="A4" s="650" t="s">
        <v>11</v>
      </c>
      <c r="B4" s="608">
        <v>21729</v>
      </c>
      <c r="C4" s="608">
        <v>18987</v>
      </c>
      <c r="D4" s="608">
        <v>1489</v>
      </c>
      <c r="E4" s="608">
        <v>319</v>
      </c>
      <c r="F4" s="608">
        <v>934</v>
      </c>
    </row>
    <row r="5" spans="1:7" ht="15" customHeight="1">
      <c r="A5" s="652" t="s">
        <v>59</v>
      </c>
      <c r="B5" s="604">
        <v>17731</v>
      </c>
      <c r="C5" s="604">
        <v>16727</v>
      </c>
      <c r="D5" s="604">
        <v>647</v>
      </c>
      <c r="E5" s="604">
        <v>105</v>
      </c>
      <c r="F5" s="604">
        <v>252</v>
      </c>
    </row>
    <row r="6" spans="1:7" ht="15" customHeight="1">
      <c r="A6" s="673" t="s">
        <v>58</v>
      </c>
      <c r="B6" s="608">
        <v>11746</v>
      </c>
      <c r="C6" s="608">
        <v>11349</v>
      </c>
      <c r="D6" s="608">
        <v>152</v>
      </c>
      <c r="E6" s="608">
        <v>15</v>
      </c>
      <c r="F6" s="608">
        <v>230</v>
      </c>
    </row>
    <row r="7" spans="1:7" ht="15" customHeight="1">
      <c r="A7" s="676" t="s">
        <v>665</v>
      </c>
      <c r="B7" s="604">
        <v>354</v>
      </c>
      <c r="C7" s="604">
        <v>341</v>
      </c>
      <c r="D7" s="604">
        <v>2</v>
      </c>
      <c r="E7" s="604">
        <v>8</v>
      </c>
      <c r="F7" s="604">
        <v>3</v>
      </c>
    </row>
    <row r="8" spans="1:7" ht="15" customHeight="1">
      <c r="A8" s="673" t="s">
        <v>56</v>
      </c>
      <c r="B8" s="608">
        <v>551</v>
      </c>
      <c r="C8" s="608">
        <v>463</v>
      </c>
      <c r="D8" s="608">
        <v>73</v>
      </c>
      <c r="E8" s="608">
        <v>14</v>
      </c>
      <c r="F8" s="608">
        <v>1</v>
      </c>
    </row>
    <row r="9" spans="1:7" ht="15" customHeight="1">
      <c r="A9" s="676" t="s">
        <v>55</v>
      </c>
      <c r="B9" s="604">
        <v>47</v>
      </c>
      <c r="C9" s="604">
        <v>33</v>
      </c>
      <c r="D9" s="604">
        <v>10</v>
      </c>
      <c r="E9" s="604">
        <v>2</v>
      </c>
      <c r="F9" s="604">
        <v>2</v>
      </c>
    </row>
    <row r="10" spans="1:7" ht="15" customHeight="1">
      <c r="A10" s="673" t="s">
        <v>664</v>
      </c>
      <c r="B10" s="608">
        <v>33</v>
      </c>
      <c r="C10" s="608">
        <v>31</v>
      </c>
      <c r="D10" s="608" t="s">
        <v>39</v>
      </c>
      <c r="E10" s="608">
        <v>2</v>
      </c>
      <c r="F10" s="608" t="s">
        <v>39</v>
      </c>
    </row>
    <row r="11" spans="1:7" ht="15" customHeight="1">
      <c r="A11" s="676" t="s">
        <v>131</v>
      </c>
      <c r="B11" s="604">
        <v>2864</v>
      </c>
      <c r="C11" s="604">
        <v>2825</v>
      </c>
      <c r="D11" s="604">
        <v>37</v>
      </c>
      <c r="E11" s="604" t="s">
        <v>39</v>
      </c>
      <c r="F11" s="604">
        <v>2</v>
      </c>
    </row>
    <row r="12" spans="1:7" ht="15" customHeight="1">
      <c r="A12" s="673" t="s">
        <v>143</v>
      </c>
      <c r="B12" s="608">
        <v>211</v>
      </c>
      <c r="C12" s="608">
        <v>182</v>
      </c>
      <c r="D12" s="608">
        <v>21</v>
      </c>
      <c r="E12" s="608">
        <v>6</v>
      </c>
      <c r="F12" s="608">
        <v>2</v>
      </c>
    </row>
    <row r="13" spans="1:7" ht="15" customHeight="1">
      <c r="A13" s="676" t="s">
        <v>52</v>
      </c>
      <c r="B13" s="604" t="s">
        <v>39</v>
      </c>
      <c r="C13" s="604" t="s">
        <v>39</v>
      </c>
      <c r="D13" s="604" t="s">
        <v>39</v>
      </c>
      <c r="E13" s="604" t="s">
        <v>39</v>
      </c>
      <c r="F13" s="604" t="s">
        <v>39</v>
      </c>
    </row>
    <row r="14" spans="1:7" ht="15" customHeight="1">
      <c r="A14" s="673" t="s">
        <v>142</v>
      </c>
      <c r="B14" s="608">
        <v>71</v>
      </c>
      <c r="C14" s="608">
        <v>66</v>
      </c>
      <c r="D14" s="608">
        <v>3</v>
      </c>
      <c r="E14" s="608">
        <v>2</v>
      </c>
      <c r="F14" s="608" t="s">
        <v>39</v>
      </c>
    </row>
    <row r="15" spans="1:7" ht="15" customHeight="1">
      <c r="A15" s="676" t="s">
        <v>50</v>
      </c>
      <c r="B15" s="604">
        <v>26</v>
      </c>
      <c r="C15" s="604">
        <v>21</v>
      </c>
      <c r="D15" s="604" t="s">
        <v>39</v>
      </c>
      <c r="E15" s="604">
        <v>3</v>
      </c>
      <c r="F15" s="604">
        <v>2</v>
      </c>
    </row>
    <row r="16" spans="1:7" ht="15" customHeight="1">
      <c r="A16" s="673" t="s">
        <v>49</v>
      </c>
      <c r="B16" s="608">
        <v>256</v>
      </c>
      <c r="C16" s="608">
        <v>192</v>
      </c>
      <c r="D16" s="608">
        <v>48</v>
      </c>
      <c r="E16" s="608">
        <v>10</v>
      </c>
      <c r="F16" s="608">
        <v>6</v>
      </c>
    </row>
    <row r="17" spans="1:6" ht="15" customHeight="1">
      <c r="A17" s="676" t="s">
        <v>645</v>
      </c>
      <c r="B17" s="604">
        <v>42</v>
      </c>
      <c r="C17" s="604">
        <v>33</v>
      </c>
      <c r="D17" s="604">
        <v>1</v>
      </c>
      <c r="E17" s="604">
        <v>5</v>
      </c>
      <c r="F17" s="604">
        <v>3</v>
      </c>
    </row>
    <row r="18" spans="1:6" ht="15" customHeight="1">
      <c r="A18" s="673" t="s">
        <v>646</v>
      </c>
      <c r="B18" s="608">
        <v>852</v>
      </c>
      <c r="C18" s="608">
        <v>828</v>
      </c>
      <c r="D18" s="608">
        <v>5</v>
      </c>
      <c r="E18" s="608">
        <v>19</v>
      </c>
      <c r="F18" s="608" t="s">
        <v>39</v>
      </c>
    </row>
    <row r="19" spans="1:6" ht="15" customHeight="1">
      <c r="A19" s="676" t="s">
        <v>47</v>
      </c>
      <c r="B19" s="604">
        <v>2</v>
      </c>
      <c r="C19" s="604">
        <v>2</v>
      </c>
      <c r="D19" s="604" t="s">
        <v>39</v>
      </c>
      <c r="E19" s="604" t="s">
        <v>39</v>
      </c>
      <c r="F19" s="604" t="s">
        <v>39</v>
      </c>
    </row>
    <row r="20" spans="1:6" ht="15" customHeight="1">
      <c r="A20" s="673" t="s">
        <v>141</v>
      </c>
      <c r="B20" s="608">
        <v>662</v>
      </c>
      <c r="C20" s="608">
        <v>347</v>
      </c>
      <c r="D20" s="608">
        <v>295</v>
      </c>
      <c r="E20" s="608">
        <v>19</v>
      </c>
      <c r="F20" s="608">
        <v>1</v>
      </c>
    </row>
    <row r="21" spans="1:6" ht="15.75" customHeight="1">
      <c r="A21" s="676" t="s">
        <v>140</v>
      </c>
      <c r="B21" s="604">
        <v>14</v>
      </c>
      <c r="C21" s="604">
        <v>14</v>
      </c>
      <c r="D21" s="604" t="s">
        <v>39</v>
      </c>
      <c r="E21" s="604" t="s">
        <v>39</v>
      </c>
      <c r="F21" s="604" t="s">
        <v>39</v>
      </c>
    </row>
    <row r="22" spans="1:6" ht="15" customHeight="1">
      <c r="A22" s="650" t="s">
        <v>44</v>
      </c>
      <c r="B22" s="608">
        <v>3998</v>
      </c>
      <c r="C22" s="608">
        <v>2260</v>
      </c>
      <c r="D22" s="608">
        <v>842</v>
      </c>
      <c r="E22" s="608">
        <v>214</v>
      </c>
      <c r="F22" s="608">
        <v>682</v>
      </c>
    </row>
    <row r="23" spans="1:6" ht="15.75" customHeight="1">
      <c r="A23" s="676" t="s">
        <v>139</v>
      </c>
      <c r="B23" s="604">
        <v>659</v>
      </c>
      <c r="C23" s="604">
        <v>328</v>
      </c>
      <c r="D23" s="604">
        <v>158</v>
      </c>
      <c r="E23" s="604">
        <v>76</v>
      </c>
      <c r="F23" s="604">
        <v>97</v>
      </c>
    </row>
    <row r="24" spans="1:6">
      <c r="A24" s="673" t="s">
        <v>138</v>
      </c>
      <c r="B24" s="608">
        <v>3339</v>
      </c>
      <c r="C24" s="608">
        <v>1932</v>
      </c>
      <c r="D24" s="608">
        <v>684</v>
      </c>
      <c r="E24" s="608">
        <v>138</v>
      </c>
      <c r="F24" s="608">
        <v>585</v>
      </c>
    </row>
    <row r="25" spans="1:6">
      <c r="A25" s="673"/>
      <c r="B25" s="678"/>
      <c r="C25" s="678"/>
      <c r="D25" s="678"/>
      <c r="E25" s="678"/>
      <c r="F25" s="678"/>
    </row>
    <row r="26" spans="1:6" ht="116.25" customHeight="1">
      <c r="A26" s="1130" t="s">
        <v>149</v>
      </c>
      <c r="B26" s="1130"/>
      <c r="C26" s="1130"/>
      <c r="D26" s="1130"/>
      <c r="E26" s="1130"/>
      <c r="F26" s="1130"/>
    </row>
  </sheetData>
  <mergeCells count="5">
    <mergeCell ref="A26:F26"/>
    <mergeCell ref="A1:F1"/>
    <mergeCell ref="B2:B3"/>
    <mergeCell ref="A2:A3"/>
    <mergeCell ref="C2:F2"/>
  </mergeCells>
  <hyperlinks>
    <hyperlink ref="G1" location="INDICE!A32" display="INDICE"/>
  </hyperlinks>
  <printOptions horizontalCentered="1"/>
  <pageMargins left="0.51181102362204722" right="0.51181102362204722" top="1.1023622047244095" bottom="0.51181102362204722" header="0.11811023622047245" footer="0.23622047244094491"/>
  <pageSetup paperSize="9" scale="82" firstPageNumber="56" orientation="landscape" useFirstPageNumber="1" r:id="rId1"/>
  <headerFooter scaleWithDoc="0">
    <oddHeader>&amp;C&amp;G</oddHeader>
    <oddFooter>&amp;C&amp;12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M38"/>
  <sheetViews>
    <sheetView showGridLines="0" zoomScale="90" zoomScaleNormal="90" zoomScalePageLayoutView="80" workbookViewId="0">
      <selection sqref="A1:L1"/>
    </sheetView>
  </sheetViews>
  <sheetFormatPr baseColWidth="10" defaultColWidth="9.140625" defaultRowHeight="12.75"/>
  <cols>
    <col min="1" max="1" width="30.7109375" style="641" customWidth="1"/>
    <col min="2" max="2" width="12.140625" style="641" bestFit="1" customWidth="1"/>
    <col min="3" max="3" width="11.42578125" style="641" customWidth="1"/>
    <col min="4" max="4" width="10.5703125" style="641" customWidth="1"/>
    <col min="5" max="5" width="12.5703125" style="641" customWidth="1"/>
    <col min="6" max="6" width="13.5703125" style="641" customWidth="1"/>
    <col min="7" max="7" width="21.85546875" style="641" customWidth="1"/>
    <col min="8" max="8" width="11.140625" style="641" customWidth="1"/>
    <col min="9" max="9" width="10.5703125" style="641" customWidth="1"/>
    <col min="10" max="10" width="13.140625" style="641" customWidth="1"/>
    <col min="11" max="11" width="14.42578125" style="641" customWidth="1"/>
    <col min="12" max="12" width="25.7109375" style="641" customWidth="1"/>
    <col min="13" max="13" width="9.7109375" style="627" customWidth="1"/>
    <col min="14" max="16384" width="9.140625" style="627"/>
  </cols>
  <sheetData>
    <row r="1" spans="1:13" ht="49.5" customHeight="1">
      <c r="A1" s="1129" t="s">
        <v>1471</v>
      </c>
      <c r="B1" s="1129"/>
      <c r="C1" s="1129"/>
      <c r="D1" s="1129"/>
      <c r="E1" s="1129"/>
      <c r="F1" s="1129"/>
      <c r="G1" s="1129"/>
      <c r="H1" s="1129"/>
      <c r="I1" s="1129"/>
      <c r="J1" s="1129"/>
      <c r="K1" s="1129"/>
      <c r="L1" s="1129"/>
      <c r="M1" s="264" t="s">
        <v>577</v>
      </c>
    </row>
    <row r="2" spans="1:13" ht="3.75" customHeight="1">
      <c r="A2" s="671"/>
      <c r="B2" s="671"/>
      <c r="C2" s="671"/>
      <c r="D2" s="671"/>
      <c r="E2" s="671"/>
      <c r="F2" s="671"/>
      <c r="G2" s="671"/>
      <c r="H2" s="671"/>
      <c r="I2" s="671"/>
      <c r="J2" s="671"/>
      <c r="K2" s="680"/>
      <c r="L2" s="680"/>
    </row>
    <row r="3" spans="1:13" s="681" customFormat="1" ht="13.5" customHeight="1">
      <c r="A3" s="1137" t="s">
        <v>81</v>
      </c>
      <c r="B3" s="1137" t="s">
        <v>1000</v>
      </c>
      <c r="C3" s="1137" t="s">
        <v>1018</v>
      </c>
      <c r="D3" s="1137"/>
      <c r="E3" s="1137"/>
      <c r="F3" s="1137"/>
      <c r="G3" s="1137"/>
      <c r="H3" s="1137" t="s">
        <v>1017</v>
      </c>
      <c r="I3" s="1137"/>
      <c r="J3" s="1137"/>
      <c r="K3" s="1137"/>
      <c r="L3" s="1137"/>
    </row>
    <row r="4" spans="1:13" s="681" customFormat="1" ht="7.5" customHeight="1">
      <c r="A4" s="1137"/>
      <c r="B4" s="1151"/>
      <c r="C4" s="1137"/>
      <c r="D4" s="1137"/>
      <c r="E4" s="1137"/>
      <c r="F4" s="1137"/>
      <c r="G4" s="1137"/>
      <c r="H4" s="1137"/>
      <c r="I4" s="1137"/>
      <c r="J4" s="1137"/>
      <c r="K4" s="1137"/>
      <c r="L4" s="1137"/>
    </row>
    <row r="5" spans="1:13" s="681" customFormat="1" ht="30">
      <c r="A5" s="1149"/>
      <c r="B5" s="1152"/>
      <c r="C5" s="648" t="s">
        <v>66</v>
      </c>
      <c r="D5" s="648" t="s">
        <v>661</v>
      </c>
      <c r="E5" s="648" t="s">
        <v>662</v>
      </c>
      <c r="F5" s="648" t="s">
        <v>663</v>
      </c>
      <c r="G5" s="648" t="s">
        <v>148</v>
      </c>
      <c r="H5" s="648" t="s">
        <v>66</v>
      </c>
      <c r="I5" s="648" t="s">
        <v>661</v>
      </c>
      <c r="J5" s="648" t="s">
        <v>662</v>
      </c>
      <c r="K5" s="648" t="s">
        <v>663</v>
      </c>
      <c r="L5" s="648" t="s">
        <v>144</v>
      </c>
    </row>
    <row r="6" spans="1:13" s="636" customFormat="1" ht="15.75" customHeight="1">
      <c r="A6" s="650" t="s">
        <v>11</v>
      </c>
      <c r="B6" s="608">
        <v>35118</v>
      </c>
      <c r="C6" s="608">
        <v>26370</v>
      </c>
      <c r="D6" s="608">
        <v>13838</v>
      </c>
      <c r="E6" s="608">
        <v>893</v>
      </c>
      <c r="F6" s="608">
        <v>2404</v>
      </c>
      <c r="G6" s="608">
        <v>9235</v>
      </c>
      <c r="H6" s="608">
        <v>8748</v>
      </c>
      <c r="I6" s="608">
        <v>8206</v>
      </c>
      <c r="J6" s="608">
        <v>223</v>
      </c>
      <c r="K6" s="608">
        <v>20</v>
      </c>
      <c r="L6" s="608">
        <v>299</v>
      </c>
    </row>
    <row r="7" spans="1:13" ht="15.75" customHeight="1">
      <c r="A7" s="652" t="s">
        <v>12</v>
      </c>
      <c r="B7" s="604">
        <v>18112</v>
      </c>
      <c r="C7" s="604">
        <v>13994</v>
      </c>
      <c r="D7" s="604">
        <v>7118</v>
      </c>
      <c r="E7" s="604">
        <v>531</v>
      </c>
      <c r="F7" s="604">
        <v>1252</v>
      </c>
      <c r="G7" s="604">
        <v>5093</v>
      </c>
      <c r="H7" s="604">
        <v>4118</v>
      </c>
      <c r="I7" s="604">
        <v>3779</v>
      </c>
      <c r="J7" s="604">
        <v>148</v>
      </c>
      <c r="K7" s="604">
        <v>11</v>
      </c>
      <c r="L7" s="604">
        <v>180</v>
      </c>
    </row>
    <row r="8" spans="1:13" ht="15.75" customHeight="1">
      <c r="A8" s="673" t="s">
        <v>13</v>
      </c>
      <c r="B8" s="608">
        <v>2434</v>
      </c>
      <c r="C8" s="608">
        <v>2008</v>
      </c>
      <c r="D8" s="608">
        <v>939</v>
      </c>
      <c r="E8" s="608">
        <v>179</v>
      </c>
      <c r="F8" s="608">
        <v>244</v>
      </c>
      <c r="G8" s="608">
        <v>646</v>
      </c>
      <c r="H8" s="608">
        <v>426</v>
      </c>
      <c r="I8" s="608">
        <v>405</v>
      </c>
      <c r="J8" s="608" t="s">
        <v>39</v>
      </c>
      <c r="K8" s="608" t="s">
        <v>39</v>
      </c>
      <c r="L8" s="608">
        <v>21</v>
      </c>
    </row>
    <row r="9" spans="1:13" ht="15.75" customHeight="1">
      <c r="A9" s="676" t="s">
        <v>14</v>
      </c>
      <c r="B9" s="604">
        <v>296</v>
      </c>
      <c r="C9" s="604">
        <v>192</v>
      </c>
      <c r="D9" s="604">
        <v>151</v>
      </c>
      <c r="E9" s="604" t="s">
        <v>39</v>
      </c>
      <c r="F9" s="604">
        <v>6</v>
      </c>
      <c r="G9" s="604">
        <v>35</v>
      </c>
      <c r="H9" s="604">
        <v>104</v>
      </c>
      <c r="I9" s="604">
        <v>96</v>
      </c>
      <c r="J9" s="604" t="s">
        <v>39</v>
      </c>
      <c r="K9" s="604">
        <v>1</v>
      </c>
      <c r="L9" s="604">
        <v>7</v>
      </c>
    </row>
    <row r="10" spans="1:13" ht="15.75" customHeight="1">
      <c r="A10" s="673" t="s">
        <v>15</v>
      </c>
      <c r="B10" s="608">
        <v>501</v>
      </c>
      <c r="C10" s="608">
        <v>416</v>
      </c>
      <c r="D10" s="608">
        <v>297</v>
      </c>
      <c r="E10" s="608">
        <v>32</v>
      </c>
      <c r="F10" s="608">
        <v>20</v>
      </c>
      <c r="G10" s="608">
        <v>67</v>
      </c>
      <c r="H10" s="608">
        <v>85</v>
      </c>
      <c r="I10" s="608">
        <v>84</v>
      </c>
      <c r="J10" s="608" t="s">
        <v>39</v>
      </c>
      <c r="K10" s="608" t="s">
        <v>39</v>
      </c>
      <c r="L10" s="608">
        <v>1</v>
      </c>
    </row>
    <row r="11" spans="1:13" ht="15.75" customHeight="1">
      <c r="A11" s="676" t="s">
        <v>16</v>
      </c>
      <c r="B11" s="604">
        <v>241</v>
      </c>
      <c r="C11" s="604">
        <v>140</v>
      </c>
      <c r="D11" s="604">
        <v>111</v>
      </c>
      <c r="E11" s="604">
        <v>9</v>
      </c>
      <c r="F11" s="604">
        <v>5</v>
      </c>
      <c r="G11" s="604">
        <v>15</v>
      </c>
      <c r="H11" s="604">
        <v>101</v>
      </c>
      <c r="I11" s="604">
        <v>89</v>
      </c>
      <c r="J11" s="604">
        <v>2</v>
      </c>
      <c r="K11" s="604" t="s">
        <v>39</v>
      </c>
      <c r="L11" s="604">
        <v>10</v>
      </c>
    </row>
    <row r="12" spans="1:13" ht="15.75" customHeight="1">
      <c r="A12" s="673" t="s">
        <v>17</v>
      </c>
      <c r="B12" s="608">
        <v>668</v>
      </c>
      <c r="C12" s="608">
        <v>479</v>
      </c>
      <c r="D12" s="608">
        <v>226</v>
      </c>
      <c r="E12" s="608">
        <v>8</v>
      </c>
      <c r="F12" s="608">
        <v>30</v>
      </c>
      <c r="G12" s="608">
        <v>215</v>
      </c>
      <c r="H12" s="608">
        <v>189</v>
      </c>
      <c r="I12" s="608">
        <v>177</v>
      </c>
      <c r="J12" s="608">
        <v>11</v>
      </c>
      <c r="K12" s="608" t="s">
        <v>39</v>
      </c>
      <c r="L12" s="608">
        <v>1</v>
      </c>
    </row>
    <row r="13" spans="1:13" ht="15.75" customHeight="1">
      <c r="A13" s="676" t="s">
        <v>18</v>
      </c>
      <c r="B13" s="604">
        <v>947</v>
      </c>
      <c r="C13" s="604">
        <v>661</v>
      </c>
      <c r="D13" s="604">
        <v>349</v>
      </c>
      <c r="E13" s="604">
        <v>32</v>
      </c>
      <c r="F13" s="604">
        <v>128</v>
      </c>
      <c r="G13" s="604">
        <v>152</v>
      </c>
      <c r="H13" s="604">
        <v>286</v>
      </c>
      <c r="I13" s="604">
        <v>250</v>
      </c>
      <c r="J13" s="604" t="s">
        <v>39</v>
      </c>
      <c r="K13" s="604">
        <v>3</v>
      </c>
      <c r="L13" s="604">
        <v>33</v>
      </c>
    </row>
    <row r="14" spans="1:13" ht="15.75" customHeight="1">
      <c r="A14" s="673" t="s">
        <v>19</v>
      </c>
      <c r="B14" s="608">
        <v>803</v>
      </c>
      <c r="C14" s="608">
        <v>515</v>
      </c>
      <c r="D14" s="608">
        <v>316</v>
      </c>
      <c r="E14" s="608">
        <v>10</v>
      </c>
      <c r="F14" s="608">
        <v>69</v>
      </c>
      <c r="G14" s="608">
        <v>120</v>
      </c>
      <c r="H14" s="608">
        <v>288</v>
      </c>
      <c r="I14" s="608">
        <v>286</v>
      </c>
      <c r="J14" s="608" t="s">
        <v>39</v>
      </c>
      <c r="K14" s="608" t="s">
        <v>39</v>
      </c>
      <c r="L14" s="608">
        <v>2</v>
      </c>
    </row>
    <row r="15" spans="1:13" ht="15.75" customHeight="1">
      <c r="A15" s="676" t="s">
        <v>20</v>
      </c>
      <c r="B15" s="604">
        <v>1290</v>
      </c>
      <c r="C15" s="604">
        <v>974</v>
      </c>
      <c r="D15" s="604">
        <v>627</v>
      </c>
      <c r="E15" s="604">
        <v>41</v>
      </c>
      <c r="F15" s="604">
        <v>113</v>
      </c>
      <c r="G15" s="604">
        <v>193</v>
      </c>
      <c r="H15" s="604">
        <v>316</v>
      </c>
      <c r="I15" s="604">
        <v>316</v>
      </c>
      <c r="J15" s="604" t="s">
        <v>39</v>
      </c>
      <c r="K15" s="604" t="s">
        <v>39</v>
      </c>
      <c r="L15" s="604" t="s">
        <v>39</v>
      </c>
    </row>
    <row r="16" spans="1:13" ht="15.75" customHeight="1">
      <c r="A16" s="673" t="s">
        <v>21</v>
      </c>
      <c r="B16" s="608">
        <v>8927</v>
      </c>
      <c r="C16" s="608">
        <v>7058</v>
      </c>
      <c r="D16" s="608">
        <v>3527</v>
      </c>
      <c r="E16" s="608">
        <v>177</v>
      </c>
      <c r="F16" s="608">
        <v>501</v>
      </c>
      <c r="G16" s="608">
        <v>2853</v>
      </c>
      <c r="H16" s="608">
        <v>1869</v>
      </c>
      <c r="I16" s="608">
        <v>1673</v>
      </c>
      <c r="J16" s="608">
        <v>134</v>
      </c>
      <c r="K16" s="608">
        <v>1</v>
      </c>
      <c r="L16" s="608">
        <v>61</v>
      </c>
    </row>
    <row r="17" spans="1:12" ht="15.75" customHeight="1">
      <c r="A17" s="676" t="s">
        <v>22</v>
      </c>
      <c r="B17" s="604">
        <v>1151</v>
      </c>
      <c r="C17" s="604">
        <v>864</v>
      </c>
      <c r="D17" s="604">
        <v>298</v>
      </c>
      <c r="E17" s="604">
        <v>23</v>
      </c>
      <c r="F17" s="604">
        <v>85</v>
      </c>
      <c r="G17" s="604">
        <v>458</v>
      </c>
      <c r="H17" s="604">
        <v>287</v>
      </c>
      <c r="I17" s="604">
        <v>242</v>
      </c>
      <c r="J17" s="604" t="s">
        <v>39</v>
      </c>
      <c r="K17" s="604">
        <v>3</v>
      </c>
      <c r="L17" s="604">
        <v>42</v>
      </c>
    </row>
    <row r="18" spans="1:12" s="636" customFormat="1" ht="15.75" customHeight="1">
      <c r="A18" s="673" t="s">
        <v>23</v>
      </c>
      <c r="B18" s="608">
        <v>854</v>
      </c>
      <c r="C18" s="608">
        <v>687</v>
      </c>
      <c r="D18" s="608">
        <v>277</v>
      </c>
      <c r="E18" s="608">
        <v>20</v>
      </c>
      <c r="F18" s="608">
        <v>51</v>
      </c>
      <c r="G18" s="608">
        <v>339</v>
      </c>
      <c r="H18" s="608">
        <v>167</v>
      </c>
      <c r="I18" s="608">
        <v>161</v>
      </c>
      <c r="J18" s="608">
        <v>1</v>
      </c>
      <c r="K18" s="608">
        <v>3</v>
      </c>
      <c r="L18" s="608">
        <v>2</v>
      </c>
    </row>
    <row r="19" spans="1:12" ht="15.75" customHeight="1">
      <c r="A19" s="652" t="s">
        <v>24</v>
      </c>
      <c r="B19" s="604">
        <v>15359</v>
      </c>
      <c r="C19" s="604">
        <v>11535</v>
      </c>
      <c r="D19" s="604">
        <v>6033</v>
      </c>
      <c r="E19" s="604">
        <v>358</v>
      </c>
      <c r="F19" s="604">
        <v>1123</v>
      </c>
      <c r="G19" s="604">
        <v>4021</v>
      </c>
      <c r="H19" s="604">
        <v>3824</v>
      </c>
      <c r="I19" s="604">
        <v>3645</v>
      </c>
      <c r="J19" s="604">
        <v>75</v>
      </c>
      <c r="K19" s="604">
        <v>7</v>
      </c>
      <c r="L19" s="604">
        <v>97</v>
      </c>
    </row>
    <row r="20" spans="1:12" ht="15.75" customHeight="1">
      <c r="A20" s="673" t="s">
        <v>25</v>
      </c>
      <c r="B20" s="608">
        <v>1697</v>
      </c>
      <c r="C20" s="608">
        <v>1298</v>
      </c>
      <c r="D20" s="608">
        <v>528</v>
      </c>
      <c r="E20" s="608">
        <v>21</v>
      </c>
      <c r="F20" s="608">
        <v>62</v>
      </c>
      <c r="G20" s="608">
        <v>687</v>
      </c>
      <c r="H20" s="608">
        <v>399</v>
      </c>
      <c r="I20" s="608">
        <v>376</v>
      </c>
      <c r="J20" s="608">
        <v>9</v>
      </c>
      <c r="K20" s="608">
        <v>1</v>
      </c>
      <c r="L20" s="608">
        <v>13</v>
      </c>
    </row>
    <row r="21" spans="1:12" ht="15.75" customHeight="1">
      <c r="A21" s="676" t="s">
        <v>26</v>
      </c>
      <c r="B21" s="604">
        <v>782</v>
      </c>
      <c r="C21" s="604">
        <v>485</v>
      </c>
      <c r="D21" s="604">
        <v>274</v>
      </c>
      <c r="E21" s="604">
        <v>8</v>
      </c>
      <c r="F21" s="604">
        <v>44</v>
      </c>
      <c r="G21" s="604">
        <v>159</v>
      </c>
      <c r="H21" s="604">
        <v>297</v>
      </c>
      <c r="I21" s="604">
        <v>281</v>
      </c>
      <c r="J21" s="604" t="s">
        <v>39</v>
      </c>
      <c r="K21" s="604" t="s">
        <v>39</v>
      </c>
      <c r="L21" s="604">
        <v>16</v>
      </c>
    </row>
    <row r="22" spans="1:12" ht="15.75" customHeight="1">
      <c r="A22" s="673" t="s">
        <v>27</v>
      </c>
      <c r="B22" s="608">
        <v>8437</v>
      </c>
      <c r="C22" s="608">
        <v>6588</v>
      </c>
      <c r="D22" s="608">
        <v>3459</v>
      </c>
      <c r="E22" s="608">
        <v>227</v>
      </c>
      <c r="F22" s="608">
        <v>858</v>
      </c>
      <c r="G22" s="608">
        <v>2044</v>
      </c>
      <c r="H22" s="608">
        <v>1849</v>
      </c>
      <c r="I22" s="608">
        <v>1745</v>
      </c>
      <c r="J22" s="608">
        <v>59</v>
      </c>
      <c r="K22" s="608">
        <v>3</v>
      </c>
      <c r="L22" s="608">
        <v>42</v>
      </c>
    </row>
    <row r="23" spans="1:12" ht="15.75" customHeight="1">
      <c r="A23" s="676" t="s">
        <v>28</v>
      </c>
      <c r="B23" s="604">
        <v>1207</v>
      </c>
      <c r="C23" s="604">
        <v>971</v>
      </c>
      <c r="D23" s="604">
        <v>514</v>
      </c>
      <c r="E23" s="604">
        <v>27</v>
      </c>
      <c r="F23" s="604">
        <v>47</v>
      </c>
      <c r="G23" s="604">
        <v>383</v>
      </c>
      <c r="H23" s="604">
        <v>236</v>
      </c>
      <c r="I23" s="604">
        <v>229</v>
      </c>
      <c r="J23" s="604" t="s">
        <v>39</v>
      </c>
      <c r="K23" s="604">
        <v>1</v>
      </c>
      <c r="L23" s="604">
        <v>6</v>
      </c>
    </row>
    <row r="24" spans="1:12" ht="15.75" customHeight="1">
      <c r="A24" s="673" t="s">
        <v>29</v>
      </c>
      <c r="B24" s="608">
        <v>2691</v>
      </c>
      <c r="C24" s="608">
        <v>1821</v>
      </c>
      <c r="D24" s="608">
        <v>997</v>
      </c>
      <c r="E24" s="608">
        <v>71</v>
      </c>
      <c r="F24" s="608">
        <v>104</v>
      </c>
      <c r="G24" s="608">
        <v>649</v>
      </c>
      <c r="H24" s="608">
        <v>870</v>
      </c>
      <c r="I24" s="608">
        <v>841</v>
      </c>
      <c r="J24" s="608">
        <v>7</v>
      </c>
      <c r="K24" s="608">
        <v>2</v>
      </c>
      <c r="L24" s="608">
        <v>20</v>
      </c>
    </row>
    <row r="25" spans="1:12" s="636" customFormat="1" ht="15.75" customHeight="1">
      <c r="A25" s="676" t="s">
        <v>30</v>
      </c>
      <c r="B25" s="604">
        <v>545</v>
      </c>
      <c r="C25" s="604">
        <v>372</v>
      </c>
      <c r="D25" s="604">
        <v>261</v>
      </c>
      <c r="E25" s="604">
        <v>4</v>
      </c>
      <c r="F25" s="604">
        <v>8</v>
      </c>
      <c r="G25" s="604">
        <v>99</v>
      </c>
      <c r="H25" s="604">
        <v>173</v>
      </c>
      <c r="I25" s="604">
        <v>173</v>
      </c>
      <c r="J25" s="604" t="s">
        <v>39</v>
      </c>
      <c r="K25" s="604" t="s">
        <v>39</v>
      </c>
      <c r="L25" s="604" t="s">
        <v>39</v>
      </c>
    </row>
    <row r="26" spans="1:12" ht="15.75" customHeight="1">
      <c r="A26" s="650" t="s">
        <v>31</v>
      </c>
      <c r="B26" s="608">
        <v>1552</v>
      </c>
      <c r="C26" s="608">
        <v>805</v>
      </c>
      <c r="D26" s="608">
        <v>652</v>
      </c>
      <c r="E26" s="608">
        <v>4</v>
      </c>
      <c r="F26" s="608">
        <v>29</v>
      </c>
      <c r="G26" s="608">
        <v>120</v>
      </c>
      <c r="H26" s="608">
        <v>747</v>
      </c>
      <c r="I26" s="608">
        <v>723</v>
      </c>
      <c r="J26" s="608" t="s">
        <v>39</v>
      </c>
      <c r="K26" s="608">
        <v>2</v>
      </c>
      <c r="L26" s="608">
        <v>22</v>
      </c>
    </row>
    <row r="27" spans="1:12" ht="15.75" customHeight="1">
      <c r="A27" s="676" t="s">
        <v>78</v>
      </c>
      <c r="B27" s="604">
        <v>374</v>
      </c>
      <c r="C27" s="604">
        <v>208</v>
      </c>
      <c r="D27" s="604">
        <v>163</v>
      </c>
      <c r="E27" s="604">
        <v>1</v>
      </c>
      <c r="F27" s="604">
        <v>2</v>
      </c>
      <c r="G27" s="604">
        <v>42</v>
      </c>
      <c r="H27" s="604">
        <v>166</v>
      </c>
      <c r="I27" s="604">
        <v>163</v>
      </c>
      <c r="J27" s="604" t="s">
        <v>39</v>
      </c>
      <c r="K27" s="604" t="s">
        <v>39</v>
      </c>
      <c r="L27" s="604">
        <v>3</v>
      </c>
    </row>
    <row r="28" spans="1:12" ht="15.75" customHeight="1">
      <c r="A28" s="673" t="s">
        <v>84</v>
      </c>
      <c r="B28" s="608">
        <v>305</v>
      </c>
      <c r="C28" s="608">
        <v>128</v>
      </c>
      <c r="D28" s="608">
        <v>115</v>
      </c>
      <c r="E28" s="608" t="s">
        <v>39</v>
      </c>
      <c r="F28" s="608">
        <v>5</v>
      </c>
      <c r="G28" s="608">
        <v>8</v>
      </c>
      <c r="H28" s="608">
        <v>177</v>
      </c>
      <c r="I28" s="608">
        <v>177</v>
      </c>
      <c r="J28" s="608" t="s">
        <v>39</v>
      </c>
      <c r="K28" s="608" t="s">
        <v>39</v>
      </c>
      <c r="L28" s="608" t="s">
        <v>39</v>
      </c>
    </row>
    <row r="29" spans="1:12" ht="15.75" customHeight="1">
      <c r="A29" s="676" t="s">
        <v>77</v>
      </c>
      <c r="B29" s="604">
        <v>126</v>
      </c>
      <c r="C29" s="604">
        <v>68</v>
      </c>
      <c r="D29" s="604">
        <v>50</v>
      </c>
      <c r="E29" s="604">
        <v>2</v>
      </c>
      <c r="F29" s="604">
        <v>7</v>
      </c>
      <c r="G29" s="604">
        <v>9</v>
      </c>
      <c r="H29" s="604">
        <v>58</v>
      </c>
      <c r="I29" s="604">
        <v>46</v>
      </c>
      <c r="J29" s="604" t="s">
        <v>39</v>
      </c>
      <c r="K29" s="604" t="s">
        <v>39</v>
      </c>
      <c r="L29" s="604">
        <v>12</v>
      </c>
    </row>
    <row r="30" spans="1:12" ht="15.75" customHeight="1">
      <c r="A30" s="673" t="s">
        <v>83</v>
      </c>
      <c r="B30" s="608">
        <v>219</v>
      </c>
      <c r="C30" s="608">
        <v>121</v>
      </c>
      <c r="D30" s="608">
        <v>119</v>
      </c>
      <c r="E30" s="608" t="s">
        <v>39</v>
      </c>
      <c r="F30" s="608">
        <v>1</v>
      </c>
      <c r="G30" s="608">
        <v>1</v>
      </c>
      <c r="H30" s="608">
        <v>98</v>
      </c>
      <c r="I30" s="608">
        <v>98</v>
      </c>
      <c r="J30" s="608" t="s">
        <v>39</v>
      </c>
      <c r="K30" s="608" t="s">
        <v>39</v>
      </c>
      <c r="L30" s="608" t="s">
        <v>39</v>
      </c>
    </row>
    <row r="31" spans="1:12" ht="15.75" customHeight="1">
      <c r="A31" s="676" t="s">
        <v>76</v>
      </c>
      <c r="B31" s="604">
        <v>270</v>
      </c>
      <c r="C31" s="604">
        <v>175</v>
      </c>
      <c r="D31" s="604">
        <v>123</v>
      </c>
      <c r="E31" s="604">
        <v>1</v>
      </c>
      <c r="F31" s="604">
        <v>13</v>
      </c>
      <c r="G31" s="604">
        <v>38</v>
      </c>
      <c r="H31" s="604">
        <v>95</v>
      </c>
      <c r="I31" s="604">
        <v>93</v>
      </c>
      <c r="J31" s="604" t="s">
        <v>39</v>
      </c>
      <c r="K31" s="604">
        <v>2</v>
      </c>
      <c r="L31" s="604" t="s">
        <v>39</v>
      </c>
    </row>
    <row r="32" spans="1:12" s="636" customFormat="1" ht="15.75" customHeight="1">
      <c r="A32" s="673" t="s">
        <v>75</v>
      </c>
      <c r="B32" s="608">
        <v>258</v>
      </c>
      <c r="C32" s="608">
        <v>105</v>
      </c>
      <c r="D32" s="608">
        <v>82</v>
      </c>
      <c r="E32" s="608" t="s">
        <v>39</v>
      </c>
      <c r="F32" s="608">
        <v>1</v>
      </c>
      <c r="G32" s="608">
        <v>22</v>
      </c>
      <c r="H32" s="608">
        <v>153</v>
      </c>
      <c r="I32" s="608">
        <v>146</v>
      </c>
      <c r="J32" s="608" t="s">
        <v>39</v>
      </c>
      <c r="K32" s="608" t="s">
        <v>39</v>
      </c>
      <c r="L32" s="608">
        <v>7</v>
      </c>
    </row>
    <row r="33" spans="1:12" ht="15.75" customHeight="1">
      <c r="A33" s="652" t="s">
        <v>38</v>
      </c>
      <c r="B33" s="604">
        <v>95</v>
      </c>
      <c r="C33" s="604">
        <v>36</v>
      </c>
      <c r="D33" s="604">
        <v>35</v>
      </c>
      <c r="E33" s="604" t="s">
        <v>39</v>
      </c>
      <c r="F33" s="604" t="s">
        <v>39</v>
      </c>
      <c r="G33" s="604">
        <v>1</v>
      </c>
      <c r="H33" s="604">
        <v>59</v>
      </c>
      <c r="I33" s="604">
        <v>59</v>
      </c>
      <c r="J33" s="604" t="s">
        <v>39</v>
      </c>
      <c r="K33" s="604" t="s">
        <v>39</v>
      </c>
      <c r="L33" s="604" t="s">
        <v>39</v>
      </c>
    </row>
    <row r="34" spans="1:12" ht="12.75" customHeight="1">
      <c r="A34" s="673" t="s">
        <v>82</v>
      </c>
      <c r="B34" s="608">
        <v>95</v>
      </c>
      <c r="C34" s="608">
        <v>36</v>
      </c>
      <c r="D34" s="608">
        <v>35</v>
      </c>
      <c r="E34" s="608" t="s">
        <v>39</v>
      </c>
      <c r="F34" s="608" t="s">
        <v>39</v>
      </c>
      <c r="G34" s="608">
        <v>1</v>
      </c>
      <c r="H34" s="608">
        <v>59</v>
      </c>
      <c r="I34" s="608">
        <v>59</v>
      </c>
      <c r="J34" s="608" t="s">
        <v>39</v>
      </c>
      <c r="K34" s="608" t="s">
        <v>39</v>
      </c>
      <c r="L34" s="608" t="s">
        <v>39</v>
      </c>
    </row>
    <row r="35" spans="1:12" ht="12.75" customHeight="1">
      <c r="A35" s="673"/>
      <c r="B35" s="682"/>
      <c r="C35" s="682"/>
      <c r="D35" s="682"/>
      <c r="E35" s="682"/>
      <c r="F35" s="682"/>
      <c r="G35" s="682"/>
      <c r="H35" s="682"/>
      <c r="I35" s="682"/>
      <c r="J35" s="682"/>
      <c r="K35" s="682"/>
      <c r="L35" s="682"/>
    </row>
    <row r="36" spans="1:12" ht="12.75" customHeight="1">
      <c r="A36" s="673"/>
      <c r="B36" s="682"/>
      <c r="C36" s="682"/>
      <c r="D36" s="682"/>
      <c r="E36" s="682"/>
      <c r="F36" s="682"/>
      <c r="G36" s="682"/>
      <c r="H36" s="682"/>
      <c r="I36" s="682"/>
      <c r="J36" s="682"/>
      <c r="K36" s="682"/>
      <c r="L36" s="682"/>
    </row>
    <row r="37" spans="1:12" ht="12.75" customHeight="1">
      <c r="A37" s="673"/>
      <c r="B37" s="682"/>
      <c r="C37" s="682"/>
      <c r="D37" s="682"/>
      <c r="E37" s="682"/>
      <c r="F37" s="682"/>
      <c r="G37" s="682"/>
      <c r="H37" s="682"/>
      <c r="I37" s="682"/>
      <c r="J37" s="682"/>
      <c r="K37" s="682"/>
      <c r="L37" s="682"/>
    </row>
    <row r="38" spans="1:12" ht="45.75" customHeight="1">
      <c r="A38" s="1141" t="s">
        <v>150</v>
      </c>
      <c r="B38" s="1141"/>
      <c r="C38" s="1141"/>
      <c r="D38" s="1141"/>
      <c r="E38" s="1141"/>
      <c r="F38" s="1141"/>
      <c r="G38" s="1141"/>
      <c r="H38" s="1141"/>
      <c r="I38" s="1141"/>
      <c r="J38" s="1141"/>
      <c r="K38" s="1141"/>
      <c r="L38" s="1141"/>
    </row>
  </sheetData>
  <mergeCells count="6">
    <mergeCell ref="A1:L1"/>
    <mergeCell ref="A38:L38"/>
    <mergeCell ref="C3:G4"/>
    <mergeCell ref="H3:L4"/>
    <mergeCell ref="B3:B5"/>
    <mergeCell ref="A3:A5"/>
  </mergeCells>
  <hyperlinks>
    <hyperlink ref="M1" location="INDICE!A32" display="INDICE"/>
  </hyperlinks>
  <printOptions horizontalCentered="1"/>
  <pageMargins left="0.51181102362204722" right="0.51181102362204722" top="1.1023622047244095" bottom="0.51181102362204722" header="0.11811023622047245" footer="0.23622047244094491"/>
  <pageSetup paperSize="9" scale="72" firstPageNumber="57" orientation="landscape" useFirstPageNumber="1" r:id="rId1"/>
  <headerFooter scaleWithDoc="0">
    <oddHeader>&amp;C&amp;G</oddHeader>
    <oddFooter>&amp;C&amp;12 57</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G36"/>
  <sheetViews>
    <sheetView showGridLines="0" zoomScale="90" zoomScaleNormal="90" zoomScalePageLayoutView="90" workbookViewId="0">
      <selection sqref="A1:F1"/>
    </sheetView>
  </sheetViews>
  <sheetFormatPr baseColWidth="10" defaultColWidth="9.140625" defaultRowHeight="12.75"/>
  <cols>
    <col min="1" max="1" width="47" style="21" customWidth="1"/>
    <col min="2" max="2" width="22.140625" style="21" customWidth="1"/>
    <col min="3" max="3" width="19.28515625" style="21" customWidth="1"/>
    <col min="4" max="4" width="18" style="21" customWidth="1"/>
    <col min="5" max="5" width="17.42578125" style="21" customWidth="1"/>
    <col min="6" max="6" width="30.28515625" style="21" customWidth="1"/>
    <col min="7" max="16384" width="9.140625" style="21"/>
  </cols>
  <sheetData>
    <row r="1" spans="1:7" s="36" customFormat="1" ht="42.75" customHeight="1">
      <c r="A1" s="1129" t="s">
        <v>1472</v>
      </c>
      <c r="B1" s="1156"/>
      <c r="C1" s="1156"/>
      <c r="D1" s="1156"/>
      <c r="E1" s="1156"/>
      <c r="F1" s="1156"/>
      <c r="G1" s="264" t="s">
        <v>577</v>
      </c>
    </row>
    <row r="2" spans="1:7" s="40" customFormat="1" ht="3.75" customHeight="1">
      <c r="B2" s="30"/>
      <c r="C2" s="30"/>
      <c r="D2" s="30"/>
      <c r="E2" s="30"/>
      <c r="F2" s="30"/>
    </row>
    <row r="3" spans="1:7" s="37" customFormat="1" ht="15.75">
      <c r="A3" s="1153" t="s">
        <v>81</v>
      </c>
      <c r="B3" s="1153" t="s">
        <v>115</v>
      </c>
      <c r="C3" s="1153" t="s">
        <v>151</v>
      </c>
      <c r="D3" s="1153"/>
      <c r="E3" s="1153"/>
      <c r="F3" s="1153"/>
    </row>
    <row r="4" spans="1:7" s="37" customFormat="1" ht="30">
      <c r="A4" s="1154"/>
      <c r="B4" s="1154"/>
      <c r="C4" s="533" t="s">
        <v>661</v>
      </c>
      <c r="D4" s="533" t="s">
        <v>662</v>
      </c>
      <c r="E4" s="533" t="s">
        <v>663</v>
      </c>
      <c r="F4" s="533" t="s">
        <v>148</v>
      </c>
    </row>
    <row r="5" spans="1:7" ht="13.5" customHeight="1">
      <c r="A5" s="31" t="s">
        <v>11</v>
      </c>
      <c r="B5" s="538">
        <v>4107</v>
      </c>
      <c r="C5" s="538">
        <v>3448</v>
      </c>
      <c r="D5" s="538">
        <v>96</v>
      </c>
      <c r="E5" s="538">
        <v>351</v>
      </c>
      <c r="F5" s="538">
        <v>212</v>
      </c>
    </row>
    <row r="6" spans="1:7" ht="13.5" customHeight="1">
      <c r="A6" s="539" t="s">
        <v>12</v>
      </c>
      <c r="B6" s="537">
        <v>2000</v>
      </c>
      <c r="C6" s="537">
        <v>1588</v>
      </c>
      <c r="D6" s="537">
        <v>64</v>
      </c>
      <c r="E6" s="537">
        <v>252</v>
      </c>
      <c r="F6" s="537">
        <v>96</v>
      </c>
    </row>
    <row r="7" spans="1:7" ht="13.5" customHeight="1">
      <c r="A7" s="377" t="s">
        <v>13</v>
      </c>
      <c r="B7" s="538">
        <v>258</v>
      </c>
      <c r="C7" s="538">
        <v>206</v>
      </c>
      <c r="D7" s="538">
        <v>5</v>
      </c>
      <c r="E7" s="538">
        <v>37</v>
      </c>
      <c r="F7" s="538">
        <v>10</v>
      </c>
    </row>
    <row r="8" spans="1:7" ht="13.5" customHeight="1">
      <c r="A8" s="540" t="s">
        <v>14</v>
      </c>
      <c r="B8" s="537">
        <v>83</v>
      </c>
      <c r="C8" s="537">
        <v>81</v>
      </c>
      <c r="D8" s="537">
        <v>1</v>
      </c>
      <c r="E8" s="537">
        <v>1</v>
      </c>
      <c r="F8" s="537" t="s">
        <v>39</v>
      </c>
    </row>
    <row r="9" spans="1:7" ht="13.5" customHeight="1">
      <c r="A9" s="377" t="s">
        <v>15</v>
      </c>
      <c r="B9" s="538">
        <v>100</v>
      </c>
      <c r="C9" s="538">
        <v>89</v>
      </c>
      <c r="D9" s="538">
        <v>4</v>
      </c>
      <c r="E9" s="538">
        <v>3</v>
      </c>
      <c r="F9" s="538">
        <v>4</v>
      </c>
    </row>
    <row r="10" spans="1:7" ht="13.5" customHeight="1">
      <c r="A10" s="540" t="s">
        <v>16</v>
      </c>
      <c r="B10" s="537">
        <v>79</v>
      </c>
      <c r="C10" s="537">
        <v>61</v>
      </c>
      <c r="D10" s="537">
        <v>1</v>
      </c>
      <c r="E10" s="537">
        <v>2</v>
      </c>
      <c r="F10" s="537">
        <v>15</v>
      </c>
    </row>
    <row r="11" spans="1:7" ht="13.5" customHeight="1">
      <c r="A11" s="377" t="s">
        <v>17</v>
      </c>
      <c r="B11" s="538">
        <v>155</v>
      </c>
      <c r="C11" s="538">
        <v>116</v>
      </c>
      <c r="D11" s="538">
        <v>32</v>
      </c>
      <c r="E11" s="538">
        <v>7</v>
      </c>
      <c r="F11" s="538" t="s">
        <v>39</v>
      </c>
    </row>
    <row r="12" spans="1:7" ht="13.5" customHeight="1">
      <c r="A12" s="540" t="s">
        <v>18</v>
      </c>
      <c r="B12" s="537">
        <v>141</v>
      </c>
      <c r="C12" s="537">
        <v>106</v>
      </c>
      <c r="D12" s="537">
        <v>4</v>
      </c>
      <c r="E12" s="537">
        <v>18</v>
      </c>
      <c r="F12" s="537">
        <v>13</v>
      </c>
    </row>
    <row r="13" spans="1:7" ht="13.5" customHeight="1">
      <c r="A13" s="377" t="s">
        <v>19</v>
      </c>
      <c r="B13" s="538">
        <v>117</v>
      </c>
      <c r="C13" s="538">
        <v>105</v>
      </c>
      <c r="D13" s="538" t="s">
        <v>39</v>
      </c>
      <c r="E13" s="538">
        <v>8</v>
      </c>
      <c r="F13" s="538">
        <v>4</v>
      </c>
    </row>
    <row r="14" spans="1:7" ht="13.5" customHeight="1">
      <c r="A14" s="540" t="s">
        <v>20</v>
      </c>
      <c r="B14" s="537">
        <v>178</v>
      </c>
      <c r="C14" s="537">
        <v>167</v>
      </c>
      <c r="D14" s="537">
        <v>2</v>
      </c>
      <c r="E14" s="537">
        <v>7</v>
      </c>
      <c r="F14" s="537">
        <v>2</v>
      </c>
    </row>
    <row r="15" spans="1:7" ht="13.5" customHeight="1">
      <c r="A15" s="377" t="s">
        <v>21</v>
      </c>
      <c r="B15" s="538">
        <v>711</v>
      </c>
      <c r="C15" s="538">
        <v>514</v>
      </c>
      <c r="D15" s="538">
        <v>11</v>
      </c>
      <c r="E15" s="538">
        <v>156</v>
      </c>
      <c r="F15" s="538">
        <v>30</v>
      </c>
    </row>
    <row r="16" spans="1:7" ht="13.5" customHeight="1">
      <c r="A16" s="540" t="s">
        <v>22</v>
      </c>
      <c r="B16" s="537">
        <v>129</v>
      </c>
      <c r="C16" s="537">
        <v>96</v>
      </c>
      <c r="D16" s="537">
        <v>3</v>
      </c>
      <c r="E16" s="537">
        <v>12</v>
      </c>
      <c r="F16" s="537">
        <v>18</v>
      </c>
    </row>
    <row r="17" spans="1:6" ht="13.5" customHeight="1">
      <c r="A17" s="377" t="s">
        <v>23</v>
      </c>
      <c r="B17" s="538">
        <v>49</v>
      </c>
      <c r="C17" s="538">
        <v>47</v>
      </c>
      <c r="D17" s="538">
        <v>1</v>
      </c>
      <c r="E17" s="538">
        <v>1</v>
      </c>
      <c r="F17" s="538" t="s">
        <v>39</v>
      </c>
    </row>
    <row r="18" spans="1:6" ht="13.5" customHeight="1">
      <c r="A18" s="539" t="s">
        <v>24</v>
      </c>
      <c r="B18" s="537">
        <v>1642</v>
      </c>
      <c r="C18" s="537">
        <v>1456</v>
      </c>
      <c r="D18" s="537">
        <v>29</v>
      </c>
      <c r="E18" s="537">
        <v>95</v>
      </c>
      <c r="F18" s="537">
        <v>62</v>
      </c>
    </row>
    <row r="19" spans="1:6" ht="13.5" customHeight="1">
      <c r="A19" s="377" t="s">
        <v>25</v>
      </c>
      <c r="B19" s="538">
        <v>198</v>
      </c>
      <c r="C19" s="538">
        <v>181</v>
      </c>
      <c r="D19" s="538">
        <v>6</v>
      </c>
      <c r="E19" s="538">
        <v>6</v>
      </c>
      <c r="F19" s="538">
        <v>5</v>
      </c>
    </row>
    <row r="20" spans="1:6" ht="13.5" customHeight="1">
      <c r="A20" s="540" t="s">
        <v>26</v>
      </c>
      <c r="B20" s="537">
        <v>133</v>
      </c>
      <c r="C20" s="537">
        <v>104</v>
      </c>
      <c r="D20" s="537" t="s">
        <v>39</v>
      </c>
      <c r="E20" s="537">
        <v>3</v>
      </c>
      <c r="F20" s="537">
        <v>26</v>
      </c>
    </row>
    <row r="21" spans="1:6" ht="13.5" customHeight="1">
      <c r="A21" s="377" t="s">
        <v>27</v>
      </c>
      <c r="B21" s="538">
        <v>751</v>
      </c>
      <c r="C21" s="538">
        <v>638</v>
      </c>
      <c r="D21" s="538">
        <v>16</v>
      </c>
      <c r="E21" s="538">
        <v>72</v>
      </c>
      <c r="F21" s="538">
        <v>25</v>
      </c>
    </row>
    <row r="22" spans="1:6" ht="13.5" customHeight="1">
      <c r="A22" s="540" t="s">
        <v>28</v>
      </c>
      <c r="B22" s="537">
        <v>167</v>
      </c>
      <c r="C22" s="537">
        <v>163</v>
      </c>
      <c r="D22" s="537">
        <v>2</v>
      </c>
      <c r="E22" s="537">
        <v>2</v>
      </c>
      <c r="F22" s="537" t="s">
        <v>39</v>
      </c>
    </row>
    <row r="23" spans="1:6" ht="13.5" customHeight="1">
      <c r="A23" s="377" t="s">
        <v>29</v>
      </c>
      <c r="B23" s="538">
        <v>308</v>
      </c>
      <c r="C23" s="538">
        <v>286</v>
      </c>
      <c r="D23" s="538">
        <v>5</v>
      </c>
      <c r="E23" s="538">
        <v>11</v>
      </c>
      <c r="F23" s="538">
        <v>6</v>
      </c>
    </row>
    <row r="24" spans="1:6" ht="13.5" customHeight="1">
      <c r="A24" s="540" t="s">
        <v>30</v>
      </c>
      <c r="B24" s="537">
        <v>85</v>
      </c>
      <c r="C24" s="537">
        <v>84</v>
      </c>
      <c r="D24" s="537" t="s">
        <v>39</v>
      </c>
      <c r="E24" s="537">
        <v>1</v>
      </c>
      <c r="F24" s="537" t="s">
        <v>39</v>
      </c>
    </row>
    <row r="25" spans="1:6" ht="13.5" customHeight="1">
      <c r="A25" s="31" t="s">
        <v>31</v>
      </c>
      <c r="B25" s="538">
        <v>440</v>
      </c>
      <c r="C25" s="538">
        <v>379</v>
      </c>
      <c r="D25" s="538">
        <v>3</v>
      </c>
      <c r="E25" s="538">
        <v>4</v>
      </c>
      <c r="F25" s="538">
        <v>54</v>
      </c>
    </row>
    <row r="26" spans="1:6" ht="13.5" customHeight="1">
      <c r="A26" s="540" t="s">
        <v>78</v>
      </c>
      <c r="B26" s="537">
        <v>100</v>
      </c>
      <c r="C26" s="537">
        <v>76</v>
      </c>
      <c r="D26" s="537" t="s">
        <v>39</v>
      </c>
      <c r="E26" s="537" t="s">
        <v>39</v>
      </c>
      <c r="F26" s="537">
        <v>24</v>
      </c>
    </row>
    <row r="27" spans="1:6" ht="13.5" customHeight="1">
      <c r="A27" s="377" t="s">
        <v>84</v>
      </c>
      <c r="B27" s="538">
        <v>68</v>
      </c>
      <c r="C27" s="538">
        <v>68</v>
      </c>
      <c r="D27" s="538" t="s">
        <v>39</v>
      </c>
      <c r="E27" s="538" t="s">
        <v>39</v>
      </c>
      <c r="F27" s="538" t="s">
        <v>39</v>
      </c>
    </row>
    <row r="28" spans="1:6" ht="13.5" customHeight="1">
      <c r="A28" s="540" t="s">
        <v>77</v>
      </c>
      <c r="B28" s="537">
        <v>65</v>
      </c>
      <c r="C28" s="537">
        <v>47</v>
      </c>
      <c r="D28" s="537">
        <v>3</v>
      </c>
      <c r="E28" s="537">
        <v>1</v>
      </c>
      <c r="F28" s="537">
        <v>14</v>
      </c>
    </row>
    <row r="29" spans="1:6" ht="13.5" customHeight="1">
      <c r="A29" s="377" t="s">
        <v>83</v>
      </c>
      <c r="B29" s="538">
        <v>78</v>
      </c>
      <c r="C29" s="538">
        <v>63</v>
      </c>
      <c r="D29" s="538" t="s">
        <v>39</v>
      </c>
      <c r="E29" s="538" t="s">
        <v>39</v>
      </c>
      <c r="F29" s="538">
        <v>15</v>
      </c>
    </row>
    <row r="30" spans="1:6" ht="13.5" customHeight="1">
      <c r="A30" s="540" t="s">
        <v>76</v>
      </c>
      <c r="B30" s="537">
        <v>58</v>
      </c>
      <c r="C30" s="537">
        <v>56</v>
      </c>
      <c r="D30" s="537" t="s">
        <v>39</v>
      </c>
      <c r="E30" s="537">
        <v>1</v>
      </c>
      <c r="F30" s="537">
        <v>1</v>
      </c>
    </row>
    <row r="31" spans="1:6" ht="13.5" customHeight="1">
      <c r="A31" s="377" t="s">
        <v>75</v>
      </c>
      <c r="B31" s="538">
        <v>71</v>
      </c>
      <c r="C31" s="538">
        <v>69</v>
      </c>
      <c r="D31" s="538" t="s">
        <v>39</v>
      </c>
      <c r="E31" s="538">
        <v>2</v>
      </c>
      <c r="F31" s="538" t="s">
        <v>39</v>
      </c>
    </row>
    <row r="32" spans="1:6" ht="13.5" customHeight="1">
      <c r="A32" s="539" t="s">
        <v>38</v>
      </c>
      <c r="B32" s="537">
        <v>25</v>
      </c>
      <c r="C32" s="537">
        <v>25</v>
      </c>
      <c r="D32" s="537" t="s">
        <v>39</v>
      </c>
      <c r="E32" s="537" t="s">
        <v>39</v>
      </c>
      <c r="F32" s="537" t="s">
        <v>39</v>
      </c>
    </row>
    <row r="33" spans="1:6" ht="11.25" customHeight="1">
      <c r="A33" s="377" t="s">
        <v>82</v>
      </c>
      <c r="B33" s="538">
        <v>25</v>
      </c>
      <c r="C33" s="538">
        <v>25</v>
      </c>
      <c r="D33" s="538" t="s">
        <v>39</v>
      </c>
      <c r="E33" s="538" t="s">
        <v>39</v>
      </c>
      <c r="F33" s="541" t="s">
        <v>39</v>
      </c>
    </row>
    <row r="34" spans="1:6" ht="11.25" customHeight="1">
      <c r="A34" s="377"/>
      <c r="B34" s="34"/>
      <c r="C34" s="34"/>
      <c r="D34" s="34"/>
      <c r="E34" s="34"/>
      <c r="F34" s="34"/>
    </row>
    <row r="35" spans="1:6" ht="39.75" customHeight="1">
      <c r="A35" s="1155" t="s">
        <v>1189</v>
      </c>
      <c r="B35" s="1155"/>
      <c r="C35" s="1155"/>
      <c r="D35" s="1155"/>
      <c r="E35" s="1155"/>
      <c r="F35" s="1155"/>
    </row>
    <row r="36" spans="1:6">
      <c r="A36" s="27"/>
      <c r="B36" s="27"/>
      <c r="C36" s="27"/>
      <c r="D36" s="27"/>
      <c r="E36" s="27"/>
      <c r="F36" s="27"/>
    </row>
  </sheetData>
  <mergeCells count="5">
    <mergeCell ref="A3:A4"/>
    <mergeCell ref="A35:F35"/>
    <mergeCell ref="A1:F1"/>
    <mergeCell ref="B3:B4"/>
    <mergeCell ref="C3:F3"/>
  </mergeCells>
  <hyperlinks>
    <hyperlink ref="G1" location="INDICE!A32" display="INDICE"/>
  </hyperlinks>
  <printOptions horizontalCentered="1"/>
  <pageMargins left="0.51181102362204722" right="0.51181102362204722" top="1.1023622047244095" bottom="0.51181102362204722" header="0.11811023622047245" footer="0.23622047244094491"/>
  <pageSetup paperSize="9" scale="88" firstPageNumber="58" orientation="landscape" useFirstPageNumber="1" r:id="rId1"/>
  <headerFooter scaleWithDoc="0">
    <oddHeader>&amp;C&amp;G</oddHeader>
    <oddFooter>&amp;C&amp;12 &amp;P</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G35"/>
  <sheetViews>
    <sheetView showGridLines="0" zoomScale="90" zoomScaleNormal="90" zoomScalePageLayoutView="80" workbookViewId="0">
      <selection sqref="A1:F1"/>
    </sheetView>
  </sheetViews>
  <sheetFormatPr baseColWidth="10" defaultColWidth="9.140625" defaultRowHeight="12.75"/>
  <cols>
    <col min="1" max="1" width="42" style="622" customWidth="1"/>
    <col min="2" max="2" width="19.28515625" style="622" customWidth="1"/>
    <col min="3" max="3" width="24.7109375" style="622" customWidth="1"/>
    <col min="4" max="4" width="24.42578125" style="622" customWidth="1"/>
    <col min="5" max="5" width="22.5703125" style="622" customWidth="1"/>
    <col min="6" max="6" width="28.7109375" style="622" customWidth="1"/>
    <col min="7" max="7" width="9.85546875" style="622" customWidth="1"/>
    <col min="8" max="16384" width="9.140625" style="622"/>
  </cols>
  <sheetData>
    <row r="1" spans="1:7" ht="45.75" customHeight="1">
      <c r="A1" s="1129" t="s">
        <v>1473</v>
      </c>
      <c r="B1" s="1129"/>
      <c r="C1" s="1129"/>
      <c r="D1" s="1129"/>
      <c r="E1" s="1129"/>
      <c r="F1" s="1129"/>
      <c r="G1" s="264" t="s">
        <v>577</v>
      </c>
    </row>
    <row r="2" spans="1:7" ht="15">
      <c r="A2" s="1137" t="s">
        <v>81</v>
      </c>
      <c r="B2" s="1137" t="s">
        <v>115</v>
      </c>
      <c r="C2" s="1137" t="s">
        <v>151</v>
      </c>
      <c r="D2" s="1137"/>
      <c r="E2" s="1137"/>
      <c r="F2" s="1137"/>
    </row>
    <row r="3" spans="1:7" ht="30">
      <c r="A3" s="1149"/>
      <c r="B3" s="1149"/>
      <c r="C3" s="648" t="s">
        <v>661</v>
      </c>
      <c r="D3" s="648" t="s">
        <v>662</v>
      </c>
      <c r="E3" s="648" t="s">
        <v>663</v>
      </c>
      <c r="F3" s="648" t="s">
        <v>148</v>
      </c>
    </row>
    <row r="4" spans="1:7" ht="13.5" customHeight="1">
      <c r="A4" s="650" t="s">
        <v>11</v>
      </c>
      <c r="B4" s="608">
        <v>21729</v>
      </c>
      <c r="C4" s="608">
        <v>18987</v>
      </c>
      <c r="D4" s="608">
        <v>1489</v>
      </c>
      <c r="E4" s="608">
        <v>319</v>
      </c>
      <c r="F4" s="608">
        <v>934</v>
      </c>
    </row>
    <row r="5" spans="1:7" ht="13.5" customHeight="1">
      <c r="A5" s="652" t="s">
        <v>12</v>
      </c>
      <c r="B5" s="604">
        <v>11581</v>
      </c>
      <c r="C5" s="604">
        <v>9716</v>
      </c>
      <c r="D5" s="604">
        <v>1129</v>
      </c>
      <c r="E5" s="604">
        <v>175</v>
      </c>
      <c r="F5" s="604">
        <v>561</v>
      </c>
    </row>
    <row r="6" spans="1:7" ht="13.5" customHeight="1">
      <c r="A6" s="638" t="s">
        <v>13</v>
      </c>
      <c r="B6" s="608">
        <v>1354</v>
      </c>
      <c r="C6" s="608">
        <v>1141</v>
      </c>
      <c r="D6" s="608">
        <v>113</v>
      </c>
      <c r="E6" s="608">
        <v>36</v>
      </c>
      <c r="F6" s="608">
        <v>64</v>
      </c>
    </row>
    <row r="7" spans="1:7" ht="13.5" customHeight="1">
      <c r="A7" s="666" t="s">
        <v>14</v>
      </c>
      <c r="B7" s="604">
        <v>302</v>
      </c>
      <c r="C7" s="604">
        <v>300</v>
      </c>
      <c r="D7" s="604" t="s">
        <v>39</v>
      </c>
      <c r="E7" s="604">
        <v>1</v>
      </c>
      <c r="F7" s="604">
        <v>1</v>
      </c>
    </row>
    <row r="8" spans="1:7" ht="13.5" customHeight="1">
      <c r="A8" s="638" t="s">
        <v>15</v>
      </c>
      <c r="B8" s="608">
        <v>321</v>
      </c>
      <c r="C8" s="608">
        <v>302</v>
      </c>
      <c r="D8" s="608">
        <v>2</v>
      </c>
      <c r="E8" s="608">
        <v>4</v>
      </c>
      <c r="F8" s="608">
        <v>13</v>
      </c>
    </row>
    <row r="9" spans="1:7" ht="13.5" customHeight="1">
      <c r="A9" s="666" t="s">
        <v>16</v>
      </c>
      <c r="B9" s="604">
        <v>355</v>
      </c>
      <c r="C9" s="604">
        <v>325</v>
      </c>
      <c r="D9" s="604">
        <v>1</v>
      </c>
      <c r="E9" s="604" t="s">
        <v>39</v>
      </c>
      <c r="F9" s="604">
        <v>29</v>
      </c>
    </row>
    <row r="10" spans="1:7" ht="13.5" customHeight="1">
      <c r="A10" s="638" t="s">
        <v>17</v>
      </c>
      <c r="B10" s="608">
        <v>477</v>
      </c>
      <c r="C10" s="608">
        <v>398</v>
      </c>
      <c r="D10" s="608">
        <v>46</v>
      </c>
      <c r="E10" s="608">
        <v>9</v>
      </c>
      <c r="F10" s="608">
        <v>24</v>
      </c>
    </row>
    <row r="11" spans="1:7" ht="13.5" customHeight="1">
      <c r="A11" s="666" t="s">
        <v>18</v>
      </c>
      <c r="B11" s="604">
        <v>644</v>
      </c>
      <c r="C11" s="604">
        <v>559</v>
      </c>
      <c r="D11" s="604">
        <v>23</v>
      </c>
      <c r="E11" s="604">
        <v>17</v>
      </c>
      <c r="F11" s="604">
        <v>45</v>
      </c>
    </row>
    <row r="12" spans="1:7" ht="13.5" customHeight="1">
      <c r="A12" s="638" t="s">
        <v>19</v>
      </c>
      <c r="B12" s="608">
        <v>643</v>
      </c>
      <c r="C12" s="608">
        <v>454</v>
      </c>
      <c r="D12" s="608">
        <v>161</v>
      </c>
      <c r="E12" s="608">
        <v>2</v>
      </c>
      <c r="F12" s="608">
        <v>26</v>
      </c>
    </row>
    <row r="13" spans="1:7" ht="13.5" customHeight="1">
      <c r="A13" s="666" t="s">
        <v>20</v>
      </c>
      <c r="B13" s="604">
        <v>728</v>
      </c>
      <c r="C13" s="604">
        <v>651</v>
      </c>
      <c r="D13" s="604">
        <v>49</v>
      </c>
      <c r="E13" s="604">
        <v>8</v>
      </c>
      <c r="F13" s="604">
        <v>20</v>
      </c>
    </row>
    <row r="14" spans="1:7" ht="13.5" customHeight="1">
      <c r="A14" s="638" t="s">
        <v>21</v>
      </c>
      <c r="B14" s="608">
        <v>5792</v>
      </c>
      <c r="C14" s="608">
        <v>4751</v>
      </c>
      <c r="D14" s="608">
        <v>712</v>
      </c>
      <c r="E14" s="608">
        <v>70</v>
      </c>
      <c r="F14" s="608">
        <v>259</v>
      </c>
    </row>
    <row r="15" spans="1:7" ht="13.5" customHeight="1">
      <c r="A15" s="666" t="s">
        <v>22</v>
      </c>
      <c r="B15" s="604">
        <v>661</v>
      </c>
      <c r="C15" s="604">
        <v>575</v>
      </c>
      <c r="D15" s="604">
        <v>14</v>
      </c>
      <c r="E15" s="604">
        <v>15</v>
      </c>
      <c r="F15" s="604">
        <v>57</v>
      </c>
    </row>
    <row r="16" spans="1:7" ht="13.5" customHeight="1">
      <c r="A16" s="638" t="s">
        <v>23</v>
      </c>
      <c r="B16" s="608">
        <v>304</v>
      </c>
      <c r="C16" s="608">
        <v>260</v>
      </c>
      <c r="D16" s="608">
        <v>8</v>
      </c>
      <c r="E16" s="608">
        <v>13</v>
      </c>
      <c r="F16" s="608">
        <v>23</v>
      </c>
    </row>
    <row r="17" spans="1:6" ht="13.5" customHeight="1">
      <c r="A17" s="652" t="s">
        <v>24</v>
      </c>
      <c r="B17" s="604">
        <v>8777</v>
      </c>
      <c r="C17" s="604">
        <v>7992</v>
      </c>
      <c r="D17" s="604">
        <v>354</v>
      </c>
      <c r="E17" s="604">
        <v>140</v>
      </c>
      <c r="F17" s="604">
        <v>291</v>
      </c>
    </row>
    <row r="18" spans="1:6" ht="13.5" customHeight="1">
      <c r="A18" s="638" t="s">
        <v>25</v>
      </c>
      <c r="B18" s="608">
        <v>1021</v>
      </c>
      <c r="C18" s="608">
        <v>885</v>
      </c>
      <c r="D18" s="608">
        <v>44</v>
      </c>
      <c r="E18" s="608">
        <v>14</v>
      </c>
      <c r="F18" s="608">
        <v>78</v>
      </c>
    </row>
    <row r="19" spans="1:6" ht="13.5" customHeight="1">
      <c r="A19" s="666" t="s">
        <v>26</v>
      </c>
      <c r="B19" s="604">
        <v>623</v>
      </c>
      <c r="C19" s="604">
        <v>588</v>
      </c>
      <c r="D19" s="604">
        <v>3</v>
      </c>
      <c r="E19" s="604">
        <v>3</v>
      </c>
      <c r="F19" s="604">
        <v>29</v>
      </c>
    </row>
    <row r="20" spans="1:6" ht="13.5" customHeight="1">
      <c r="A20" s="638" t="s">
        <v>27</v>
      </c>
      <c r="B20" s="608">
        <v>4569</v>
      </c>
      <c r="C20" s="608">
        <v>4091</v>
      </c>
      <c r="D20" s="608">
        <v>280</v>
      </c>
      <c r="E20" s="608">
        <v>93</v>
      </c>
      <c r="F20" s="608">
        <v>105</v>
      </c>
    </row>
    <row r="21" spans="1:6" ht="13.5" customHeight="1">
      <c r="A21" s="666" t="s">
        <v>28</v>
      </c>
      <c r="B21" s="604">
        <v>640</v>
      </c>
      <c r="C21" s="604">
        <v>590</v>
      </c>
      <c r="D21" s="604">
        <v>8</v>
      </c>
      <c r="E21" s="604">
        <v>13</v>
      </c>
      <c r="F21" s="604">
        <v>29</v>
      </c>
    </row>
    <row r="22" spans="1:6" ht="13.5" customHeight="1">
      <c r="A22" s="638" t="s">
        <v>29</v>
      </c>
      <c r="B22" s="608">
        <v>1621</v>
      </c>
      <c r="C22" s="608">
        <v>1544</v>
      </c>
      <c r="D22" s="608">
        <v>18</v>
      </c>
      <c r="E22" s="608">
        <v>17</v>
      </c>
      <c r="F22" s="608">
        <v>42</v>
      </c>
    </row>
    <row r="23" spans="1:6" ht="13.5" customHeight="1">
      <c r="A23" s="666" t="s">
        <v>30</v>
      </c>
      <c r="B23" s="604">
        <v>303</v>
      </c>
      <c r="C23" s="604">
        <v>294</v>
      </c>
      <c r="D23" s="604">
        <v>1</v>
      </c>
      <c r="E23" s="604" t="s">
        <v>39</v>
      </c>
      <c r="F23" s="604">
        <v>8</v>
      </c>
    </row>
    <row r="24" spans="1:6" ht="13.5" customHeight="1">
      <c r="A24" s="650" t="s">
        <v>31</v>
      </c>
      <c r="B24" s="608">
        <v>1322</v>
      </c>
      <c r="C24" s="608">
        <v>1230</v>
      </c>
      <c r="D24" s="608">
        <v>6</v>
      </c>
      <c r="E24" s="608">
        <v>4</v>
      </c>
      <c r="F24" s="608">
        <v>82</v>
      </c>
    </row>
    <row r="25" spans="1:6" ht="13.5" customHeight="1">
      <c r="A25" s="666" t="s">
        <v>78</v>
      </c>
      <c r="B25" s="604">
        <v>296</v>
      </c>
      <c r="C25" s="604">
        <v>287</v>
      </c>
      <c r="D25" s="604">
        <v>1</v>
      </c>
      <c r="E25" s="604">
        <v>2</v>
      </c>
      <c r="F25" s="604">
        <v>6</v>
      </c>
    </row>
    <row r="26" spans="1:6" ht="13.5" customHeight="1">
      <c r="A26" s="638" t="s">
        <v>84</v>
      </c>
      <c r="B26" s="608">
        <v>258</v>
      </c>
      <c r="C26" s="608">
        <v>247</v>
      </c>
      <c r="D26" s="608" t="s">
        <v>39</v>
      </c>
      <c r="E26" s="608" t="s">
        <v>39</v>
      </c>
      <c r="F26" s="608">
        <v>11</v>
      </c>
    </row>
    <row r="27" spans="1:6" ht="13.5" customHeight="1">
      <c r="A27" s="666" t="s">
        <v>77</v>
      </c>
      <c r="B27" s="604">
        <v>162</v>
      </c>
      <c r="C27" s="604">
        <v>139</v>
      </c>
      <c r="D27" s="604" t="s">
        <v>39</v>
      </c>
      <c r="E27" s="604">
        <v>1</v>
      </c>
      <c r="F27" s="604">
        <v>22</v>
      </c>
    </row>
    <row r="28" spans="1:6" ht="13.5" customHeight="1">
      <c r="A28" s="638" t="s">
        <v>83</v>
      </c>
      <c r="B28" s="608">
        <v>147</v>
      </c>
      <c r="C28" s="608">
        <v>146</v>
      </c>
      <c r="D28" s="608" t="s">
        <v>39</v>
      </c>
      <c r="E28" s="608" t="s">
        <v>39</v>
      </c>
      <c r="F28" s="608">
        <v>1</v>
      </c>
    </row>
    <row r="29" spans="1:6" ht="13.5" customHeight="1">
      <c r="A29" s="666" t="s">
        <v>76</v>
      </c>
      <c r="B29" s="604">
        <v>205</v>
      </c>
      <c r="C29" s="604">
        <v>187</v>
      </c>
      <c r="D29" s="604" t="s">
        <v>39</v>
      </c>
      <c r="E29" s="604">
        <v>1</v>
      </c>
      <c r="F29" s="604">
        <v>17</v>
      </c>
    </row>
    <row r="30" spans="1:6" ht="13.5" customHeight="1">
      <c r="A30" s="638" t="s">
        <v>75</v>
      </c>
      <c r="B30" s="608">
        <v>254</v>
      </c>
      <c r="C30" s="608">
        <v>224</v>
      </c>
      <c r="D30" s="608">
        <v>5</v>
      </c>
      <c r="E30" s="608" t="s">
        <v>39</v>
      </c>
      <c r="F30" s="608">
        <v>25</v>
      </c>
    </row>
    <row r="31" spans="1:6" ht="13.5" customHeight="1">
      <c r="A31" s="652" t="s">
        <v>38</v>
      </c>
      <c r="B31" s="604">
        <v>49</v>
      </c>
      <c r="C31" s="604">
        <v>49</v>
      </c>
      <c r="D31" s="604" t="s">
        <v>39</v>
      </c>
      <c r="E31" s="604" t="s">
        <v>39</v>
      </c>
      <c r="F31" s="604" t="s">
        <v>39</v>
      </c>
    </row>
    <row r="32" spans="1:6" ht="18" customHeight="1">
      <c r="A32" s="638" t="s">
        <v>82</v>
      </c>
      <c r="B32" s="608">
        <v>49</v>
      </c>
      <c r="C32" s="608">
        <v>49</v>
      </c>
      <c r="D32" s="608" t="s">
        <v>39</v>
      </c>
      <c r="E32" s="608" t="s">
        <v>39</v>
      </c>
      <c r="F32" s="608" t="s">
        <v>39</v>
      </c>
    </row>
    <row r="33" spans="1:6" ht="18" customHeight="1">
      <c r="A33" s="683"/>
      <c r="B33" s="684"/>
      <c r="C33" s="684"/>
      <c r="D33" s="684"/>
      <c r="E33" s="684"/>
      <c r="F33" s="684"/>
    </row>
    <row r="34" spans="1:6" ht="18" customHeight="1">
      <c r="A34" s="683"/>
      <c r="B34" s="684"/>
      <c r="C34" s="684"/>
      <c r="D34" s="684"/>
      <c r="E34" s="684"/>
      <c r="F34" s="684"/>
    </row>
    <row r="35" spans="1:6" ht="50.25" customHeight="1">
      <c r="A35" s="1157" t="s">
        <v>152</v>
      </c>
      <c r="B35" s="1157"/>
      <c r="C35" s="1157"/>
      <c r="D35" s="1157"/>
      <c r="E35" s="1157"/>
      <c r="F35" s="1157"/>
    </row>
  </sheetData>
  <mergeCells count="5">
    <mergeCell ref="A2:A3"/>
    <mergeCell ref="A35:F35"/>
    <mergeCell ref="A1:F1"/>
    <mergeCell ref="B2:B3"/>
    <mergeCell ref="C2:F2"/>
  </mergeCells>
  <hyperlinks>
    <hyperlink ref="G1" location="INDICE!A32" display="INDICE"/>
  </hyperlinks>
  <printOptions horizontalCentered="1"/>
  <pageMargins left="0.51181102362204722" right="0.51181102362204722" top="1.1023622047244095" bottom="0.51181102362204722" header="0.11811023622047245" footer="0.23622047244094491"/>
  <pageSetup paperSize="9" scale="84" firstPageNumber="59" orientation="landscape" useFirstPageNumber="1" r:id="rId1"/>
  <headerFooter scaleWithDoc="0">
    <oddHeader>&amp;C&amp;G</oddHeader>
    <oddFooter>&amp;C&amp;12 &amp;P</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S37"/>
  <sheetViews>
    <sheetView showGridLines="0" topLeftCell="M1" zoomScale="90" zoomScaleNormal="90" zoomScalePageLayoutView="70" workbookViewId="0">
      <selection activeCell="T6" sqref="S6:T34"/>
    </sheetView>
  </sheetViews>
  <sheetFormatPr baseColWidth="10" defaultColWidth="9.140625" defaultRowHeight="12.75"/>
  <cols>
    <col min="1" max="1" width="26" style="641" customWidth="1"/>
    <col min="2" max="6" width="10.5703125" style="642" customWidth="1"/>
    <col min="7" max="7" width="14.5703125" style="642" customWidth="1"/>
    <col min="8" max="8" width="11.42578125" style="642" bestFit="1" customWidth="1"/>
    <col min="9" max="9" width="11.28515625" style="642" bestFit="1" customWidth="1"/>
    <col min="10" max="10" width="14.28515625" style="642" bestFit="1" customWidth="1"/>
    <col min="11" max="11" width="11.5703125" style="642" customWidth="1"/>
    <col min="12" max="12" width="13" style="642" bestFit="1" customWidth="1"/>
    <col min="13" max="13" width="11.85546875" style="642" customWidth="1"/>
    <col min="14" max="14" width="12.7109375" style="642" bestFit="1" customWidth="1"/>
    <col min="15" max="15" width="12.28515625" style="642" bestFit="1" customWidth="1"/>
    <col min="16" max="18" width="11.5703125" style="642" customWidth="1"/>
    <col min="19" max="19" width="10.28515625" style="622" customWidth="1"/>
    <col min="20" max="16384" width="9.140625" style="622"/>
  </cols>
  <sheetData>
    <row r="1" spans="1:19" ht="56.25" customHeight="1">
      <c r="A1" s="1129" t="s">
        <v>1474</v>
      </c>
      <c r="B1" s="1129"/>
      <c r="C1" s="1129"/>
      <c r="D1" s="1129"/>
      <c r="E1" s="1129"/>
      <c r="F1" s="1129"/>
      <c r="G1" s="1129"/>
      <c r="H1" s="1129"/>
      <c r="I1" s="1129"/>
      <c r="J1" s="1129"/>
      <c r="K1" s="1129"/>
      <c r="L1" s="1129"/>
      <c r="M1" s="1129"/>
      <c r="N1" s="1129"/>
      <c r="O1" s="1129"/>
      <c r="P1" s="1129"/>
      <c r="Q1" s="1129"/>
      <c r="R1" s="1129"/>
      <c r="S1" s="264" t="s">
        <v>577</v>
      </c>
    </row>
    <row r="2" spans="1:19" s="642" customFormat="1" ht="5.25" customHeight="1">
      <c r="A2" s="641"/>
      <c r="B2" s="685"/>
      <c r="C2" s="685"/>
      <c r="D2" s="685"/>
      <c r="E2" s="685"/>
      <c r="F2" s="685"/>
      <c r="G2" s="685"/>
      <c r="H2" s="685"/>
      <c r="I2" s="685"/>
      <c r="J2" s="685"/>
      <c r="K2" s="685"/>
      <c r="L2" s="685"/>
      <c r="M2" s="685"/>
      <c r="N2" s="685"/>
      <c r="O2" s="685"/>
      <c r="P2" s="685"/>
      <c r="Q2" s="685"/>
      <c r="R2" s="685"/>
    </row>
    <row r="3" spans="1:19" s="629" customFormat="1" ht="15.95" customHeight="1">
      <c r="A3" s="1137" t="s">
        <v>81</v>
      </c>
      <c r="B3" s="1149" t="s">
        <v>1019</v>
      </c>
      <c r="C3" s="1137" t="s">
        <v>666</v>
      </c>
      <c r="D3" s="1137"/>
      <c r="E3" s="1137"/>
      <c r="F3" s="1137"/>
      <c r="G3" s="1137"/>
      <c r="H3" s="1137"/>
      <c r="I3" s="1137"/>
      <c r="J3" s="1137"/>
      <c r="K3" s="1137"/>
      <c r="L3" s="1137"/>
      <c r="M3" s="1137"/>
      <c r="N3" s="1137"/>
      <c r="O3" s="1137"/>
      <c r="P3" s="1137"/>
      <c r="Q3" s="1137"/>
      <c r="R3" s="1137"/>
    </row>
    <row r="4" spans="1:19" s="629" customFormat="1" ht="20.25" customHeight="1">
      <c r="A4" s="1151"/>
      <c r="B4" s="1160"/>
      <c r="C4" s="1137"/>
      <c r="D4" s="1137"/>
      <c r="E4" s="1137"/>
      <c r="F4" s="1137"/>
      <c r="G4" s="1137"/>
      <c r="H4" s="1137"/>
      <c r="I4" s="1137"/>
      <c r="J4" s="1137"/>
      <c r="K4" s="1137"/>
      <c r="L4" s="1137"/>
      <c r="M4" s="1137"/>
      <c r="N4" s="1137"/>
      <c r="O4" s="1137"/>
      <c r="P4" s="1137"/>
      <c r="Q4" s="1137"/>
      <c r="R4" s="1137"/>
    </row>
    <row r="5" spans="1:19" s="636" customFormat="1" ht="45">
      <c r="A5" s="1152"/>
      <c r="B5" s="1160"/>
      <c r="C5" s="648" t="s">
        <v>983</v>
      </c>
      <c r="D5" s="648" t="s">
        <v>1020</v>
      </c>
      <c r="E5" s="648" t="s">
        <v>1021</v>
      </c>
      <c r="F5" s="648" t="s">
        <v>1022</v>
      </c>
      <c r="G5" s="648" t="s">
        <v>165</v>
      </c>
      <c r="H5" s="648" t="s">
        <v>164</v>
      </c>
      <c r="I5" s="648" t="s">
        <v>163</v>
      </c>
      <c r="J5" s="648" t="s">
        <v>162</v>
      </c>
      <c r="K5" s="648" t="s">
        <v>161</v>
      </c>
      <c r="L5" s="648" t="s">
        <v>160</v>
      </c>
      <c r="M5" s="648" t="s">
        <v>159</v>
      </c>
      <c r="N5" s="648" t="s">
        <v>158</v>
      </c>
      <c r="O5" s="648" t="s">
        <v>157</v>
      </c>
      <c r="P5" s="648" t="s">
        <v>156</v>
      </c>
      <c r="Q5" s="648" t="s">
        <v>155</v>
      </c>
      <c r="R5" s="648" t="s">
        <v>154</v>
      </c>
    </row>
    <row r="6" spans="1:19" s="651" customFormat="1" ht="17.25" customHeight="1">
      <c r="A6" s="650" t="s">
        <v>11</v>
      </c>
      <c r="B6" s="608">
        <v>26370</v>
      </c>
      <c r="C6" s="608">
        <v>7036</v>
      </c>
      <c r="D6" s="608">
        <v>1954</v>
      </c>
      <c r="E6" s="608">
        <v>474</v>
      </c>
      <c r="F6" s="608">
        <v>1126</v>
      </c>
      <c r="G6" s="608">
        <v>2048</v>
      </c>
      <c r="H6" s="608">
        <v>812</v>
      </c>
      <c r="I6" s="608">
        <v>507</v>
      </c>
      <c r="J6" s="608">
        <v>1164</v>
      </c>
      <c r="K6" s="608">
        <v>281</v>
      </c>
      <c r="L6" s="608">
        <v>401</v>
      </c>
      <c r="M6" s="608">
        <v>510</v>
      </c>
      <c r="N6" s="608">
        <v>153</v>
      </c>
      <c r="O6" s="608">
        <v>501</v>
      </c>
      <c r="P6" s="608">
        <v>221</v>
      </c>
      <c r="Q6" s="608">
        <v>247</v>
      </c>
      <c r="R6" s="608">
        <v>567</v>
      </c>
    </row>
    <row r="7" spans="1:19" s="653" customFormat="1" ht="15.75" customHeight="1">
      <c r="A7" s="652" t="s">
        <v>12</v>
      </c>
      <c r="B7" s="604">
        <v>13994</v>
      </c>
      <c r="C7" s="604">
        <v>3520</v>
      </c>
      <c r="D7" s="604">
        <v>935</v>
      </c>
      <c r="E7" s="604">
        <v>291</v>
      </c>
      <c r="F7" s="604">
        <v>596</v>
      </c>
      <c r="G7" s="604">
        <v>1053</v>
      </c>
      <c r="H7" s="604">
        <v>364</v>
      </c>
      <c r="I7" s="604">
        <v>292</v>
      </c>
      <c r="J7" s="604">
        <v>699</v>
      </c>
      <c r="K7" s="604">
        <v>192</v>
      </c>
      <c r="L7" s="604">
        <v>241</v>
      </c>
      <c r="M7" s="604">
        <v>303</v>
      </c>
      <c r="N7" s="604">
        <v>98</v>
      </c>
      <c r="O7" s="604">
        <v>323</v>
      </c>
      <c r="P7" s="604">
        <v>117</v>
      </c>
      <c r="Q7" s="604">
        <v>131</v>
      </c>
      <c r="R7" s="604">
        <v>319</v>
      </c>
    </row>
    <row r="8" spans="1:19" s="653" customFormat="1" ht="15.75" customHeight="1">
      <c r="A8" s="673" t="s">
        <v>13</v>
      </c>
      <c r="B8" s="608">
        <v>2008</v>
      </c>
      <c r="C8" s="608">
        <v>544</v>
      </c>
      <c r="D8" s="608">
        <v>120</v>
      </c>
      <c r="E8" s="608">
        <v>36</v>
      </c>
      <c r="F8" s="608">
        <v>93</v>
      </c>
      <c r="G8" s="608">
        <v>148</v>
      </c>
      <c r="H8" s="608">
        <v>55</v>
      </c>
      <c r="I8" s="608">
        <v>51</v>
      </c>
      <c r="J8" s="608">
        <v>78</v>
      </c>
      <c r="K8" s="608">
        <v>30</v>
      </c>
      <c r="L8" s="608">
        <v>28</v>
      </c>
      <c r="M8" s="608">
        <v>63</v>
      </c>
      <c r="N8" s="608">
        <v>15</v>
      </c>
      <c r="O8" s="608">
        <v>41</v>
      </c>
      <c r="P8" s="608">
        <v>17</v>
      </c>
      <c r="Q8" s="608">
        <v>19</v>
      </c>
      <c r="R8" s="608">
        <v>54</v>
      </c>
    </row>
    <row r="9" spans="1:19" s="653" customFormat="1" ht="15.75" customHeight="1">
      <c r="A9" s="676" t="s">
        <v>14</v>
      </c>
      <c r="B9" s="604">
        <v>192</v>
      </c>
      <c r="C9" s="604">
        <v>115</v>
      </c>
      <c r="D9" s="604">
        <v>17</v>
      </c>
      <c r="E9" s="604">
        <v>1</v>
      </c>
      <c r="F9" s="604">
        <v>2</v>
      </c>
      <c r="G9" s="604">
        <v>14</v>
      </c>
      <c r="H9" s="604">
        <v>5</v>
      </c>
      <c r="I9" s="604">
        <v>0</v>
      </c>
      <c r="J9" s="604">
        <v>3</v>
      </c>
      <c r="K9" s="604">
        <v>0</v>
      </c>
      <c r="L9" s="604">
        <v>1</v>
      </c>
      <c r="M9" s="604">
        <v>1</v>
      </c>
      <c r="N9" s="604">
        <v>0</v>
      </c>
      <c r="O9" s="604">
        <v>1</v>
      </c>
      <c r="P9" s="604">
        <v>0</v>
      </c>
      <c r="Q9" s="604">
        <v>0</v>
      </c>
      <c r="R9" s="604">
        <v>3</v>
      </c>
    </row>
    <row r="10" spans="1:19" s="653" customFormat="1" ht="15.75" customHeight="1">
      <c r="A10" s="673" t="s">
        <v>15</v>
      </c>
      <c r="B10" s="608">
        <v>416</v>
      </c>
      <c r="C10" s="608">
        <v>217</v>
      </c>
      <c r="D10" s="608">
        <v>27</v>
      </c>
      <c r="E10" s="608">
        <v>5</v>
      </c>
      <c r="F10" s="608">
        <v>19</v>
      </c>
      <c r="G10" s="608">
        <v>14</v>
      </c>
      <c r="H10" s="608">
        <v>9</v>
      </c>
      <c r="I10" s="608">
        <v>7</v>
      </c>
      <c r="J10" s="608">
        <v>12</v>
      </c>
      <c r="K10" s="608">
        <v>3</v>
      </c>
      <c r="L10" s="608">
        <v>4</v>
      </c>
      <c r="M10" s="608">
        <v>9</v>
      </c>
      <c r="N10" s="608">
        <v>0</v>
      </c>
      <c r="O10" s="608">
        <v>3</v>
      </c>
      <c r="P10" s="608">
        <v>2</v>
      </c>
      <c r="Q10" s="608">
        <v>0</v>
      </c>
      <c r="R10" s="608">
        <v>9</v>
      </c>
    </row>
    <row r="11" spans="1:19" s="653" customFormat="1" ht="15.75" customHeight="1">
      <c r="A11" s="676" t="s">
        <v>16</v>
      </c>
      <c r="B11" s="604">
        <v>140</v>
      </c>
      <c r="C11" s="604">
        <v>72</v>
      </c>
      <c r="D11" s="604">
        <v>8</v>
      </c>
      <c r="E11" s="604">
        <v>1</v>
      </c>
      <c r="F11" s="604">
        <v>3</v>
      </c>
      <c r="G11" s="604">
        <v>9</v>
      </c>
      <c r="H11" s="604">
        <v>1</v>
      </c>
      <c r="I11" s="604">
        <v>0</v>
      </c>
      <c r="J11" s="604">
        <v>5</v>
      </c>
      <c r="K11" s="604">
        <v>0</v>
      </c>
      <c r="L11" s="604">
        <v>1</v>
      </c>
      <c r="M11" s="604">
        <v>0</v>
      </c>
      <c r="N11" s="604">
        <v>0</v>
      </c>
      <c r="O11" s="604">
        <v>1</v>
      </c>
      <c r="P11" s="604">
        <v>0</v>
      </c>
      <c r="Q11" s="604">
        <v>0</v>
      </c>
      <c r="R11" s="604">
        <v>2</v>
      </c>
    </row>
    <row r="12" spans="1:19" s="653" customFormat="1" ht="15.75" customHeight="1">
      <c r="A12" s="673" t="s">
        <v>17</v>
      </c>
      <c r="B12" s="608">
        <v>479</v>
      </c>
      <c r="C12" s="608">
        <v>162</v>
      </c>
      <c r="D12" s="608">
        <v>36</v>
      </c>
      <c r="E12" s="608">
        <v>9</v>
      </c>
      <c r="F12" s="608">
        <v>17</v>
      </c>
      <c r="G12" s="608">
        <v>47</v>
      </c>
      <c r="H12" s="608">
        <v>17</v>
      </c>
      <c r="I12" s="608">
        <v>7</v>
      </c>
      <c r="J12" s="608">
        <v>27</v>
      </c>
      <c r="K12" s="608">
        <v>6</v>
      </c>
      <c r="L12" s="608">
        <v>8</v>
      </c>
      <c r="M12" s="608">
        <v>9</v>
      </c>
      <c r="N12" s="608">
        <v>1</v>
      </c>
      <c r="O12" s="608">
        <v>1</v>
      </c>
      <c r="P12" s="608">
        <v>3</v>
      </c>
      <c r="Q12" s="608">
        <v>1</v>
      </c>
      <c r="R12" s="608">
        <v>8</v>
      </c>
    </row>
    <row r="13" spans="1:19" s="653" customFormat="1" ht="15.75" customHeight="1">
      <c r="A13" s="676" t="s">
        <v>18</v>
      </c>
      <c r="B13" s="604">
        <v>661</v>
      </c>
      <c r="C13" s="604">
        <v>199</v>
      </c>
      <c r="D13" s="604">
        <v>58</v>
      </c>
      <c r="E13" s="604">
        <v>9</v>
      </c>
      <c r="F13" s="604">
        <v>33</v>
      </c>
      <c r="G13" s="604">
        <v>60</v>
      </c>
      <c r="H13" s="604">
        <v>17</v>
      </c>
      <c r="I13" s="604">
        <v>11</v>
      </c>
      <c r="J13" s="604">
        <v>32</v>
      </c>
      <c r="K13" s="604">
        <v>6</v>
      </c>
      <c r="L13" s="604">
        <v>8</v>
      </c>
      <c r="M13" s="604">
        <v>11</v>
      </c>
      <c r="N13" s="604">
        <v>2</v>
      </c>
      <c r="O13" s="604">
        <v>7</v>
      </c>
      <c r="P13" s="604">
        <v>5</v>
      </c>
      <c r="Q13" s="604">
        <v>5</v>
      </c>
      <c r="R13" s="604">
        <v>9</v>
      </c>
    </row>
    <row r="14" spans="1:19" s="653" customFormat="1" ht="15.75" customHeight="1">
      <c r="A14" s="673" t="s">
        <v>19</v>
      </c>
      <c r="B14" s="608">
        <v>515</v>
      </c>
      <c r="C14" s="608">
        <v>139</v>
      </c>
      <c r="D14" s="608">
        <v>35</v>
      </c>
      <c r="E14" s="608">
        <v>9</v>
      </c>
      <c r="F14" s="608">
        <v>23</v>
      </c>
      <c r="G14" s="608">
        <v>35</v>
      </c>
      <c r="H14" s="608">
        <v>9</v>
      </c>
      <c r="I14" s="608">
        <v>14</v>
      </c>
      <c r="J14" s="608">
        <v>30</v>
      </c>
      <c r="K14" s="608">
        <v>7</v>
      </c>
      <c r="L14" s="608">
        <v>5</v>
      </c>
      <c r="M14" s="608">
        <v>9</v>
      </c>
      <c r="N14" s="608">
        <v>0</v>
      </c>
      <c r="O14" s="608">
        <v>15</v>
      </c>
      <c r="P14" s="608">
        <v>4</v>
      </c>
      <c r="Q14" s="608">
        <v>3</v>
      </c>
      <c r="R14" s="608">
        <v>12</v>
      </c>
    </row>
    <row r="15" spans="1:19" s="653" customFormat="1" ht="15.75" customHeight="1">
      <c r="A15" s="676" t="s">
        <v>20</v>
      </c>
      <c r="B15" s="604">
        <v>974</v>
      </c>
      <c r="C15" s="604">
        <v>272</v>
      </c>
      <c r="D15" s="604">
        <v>76</v>
      </c>
      <c r="E15" s="604">
        <v>12</v>
      </c>
      <c r="F15" s="604">
        <v>57</v>
      </c>
      <c r="G15" s="604">
        <v>73</v>
      </c>
      <c r="H15" s="604">
        <v>14</v>
      </c>
      <c r="I15" s="604">
        <v>14</v>
      </c>
      <c r="J15" s="604">
        <v>33</v>
      </c>
      <c r="K15" s="604">
        <v>8</v>
      </c>
      <c r="L15" s="604">
        <v>7</v>
      </c>
      <c r="M15" s="604">
        <v>16</v>
      </c>
      <c r="N15" s="604">
        <v>4</v>
      </c>
      <c r="O15" s="604">
        <v>10</v>
      </c>
      <c r="P15" s="604">
        <v>6</v>
      </c>
      <c r="Q15" s="604">
        <v>6</v>
      </c>
      <c r="R15" s="604">
        <v>15</v>
      </c>
    </row>
    <row r="16" spans="1:19" s="653" customFormat="1" ht="15.75" customHeight="1">
      <c r="A16" s="673" t="s">
        <v>21</v>
      </c>
      <c r="B16" s="608">
        <v>7058</v>
      </c>
      <c r="C16" s="608">
        <v>1426</v>
      </c>
      <c r="D16" s="608">
        <v>421</v>
      </c>
      <c r="E16" s="608">
        <v>176</v>
      </c>
      <c r="F16" s="608">
        <v>267</v>
      </c>
      <c r="G16" s="608">
        <v>490</v>
      </c>
      <c r="H16" s="608">
        <v>196</v>
      </c>
      <c r="I16" s="608">
        <v>143</v>
      </c>
      <c r="J16" s="608">
        <v>398</v>
      </c>
      <c r="K16" s="608">
        <v>114</v>
      </c>
      <c r="L16" s="608">
        <v>163</v>
      </c>
      <c r="M16" s="608">
        <v>157</v>
      </c>
      <c r="N16" s="608">
        <v>67</v>
      </c>
      <c r="O16" s="608">
        <v>216</v>
      </c>
      <c r="P16" s="608">
        <v>72</v>
      </c>
      <c r="Q16" s="608">
        <v>88</v>
      </c>
      <c r="R16" s="608">
        <v>169</v>
      </c>
    </row>
    <row r="17" spans="1:18" s="653" customFormat="1" ht="27.75" customHeight="1">
      <c r="A17" s="676" t="s">
        <v>22</v>
      </c>
      <c r="B17" s="604">
        <v>864</v>
      </c>
      <c r="C17" s="604">
        <v>211</v>
      </c>
      <c r="D17" s="604">
        <v>72</v>
      </c>
      <c r="E17" s="604">
        <v>18</v>
      </c>
      <c r="F17" s="604">
        <v>48</v>
      </c>
      <c r="G17" s="604">
        <v>85</v>
      </c>
      <c r="H17" s="604">
        <v>19</v>
      </c>
      <c r="I17" s="604">
        <v>22</v>
      </c>
      <c r="J17" s="604">
        <v>42</v>
      </c>
      <c r="K17" s="604">
        <v>13</v>
      </c>
      <c r="L17" s="604">
        <v>12</v>
      </c>
      <c r="M17" s="604">
        <v>17</v>
      </c>
      <c r="N17" s="604">
        <v>8</v>
      </c>
      <c r="O17" s="604">
        <v>22</v>
      </c>
      <c r="P17" s="604">
        <v>5</v>
      </c>
      <c r="Q17" s="604">
        <v>4</v>
      </c>
      <c r="R17" s="604">
        <v>18</v>
      </c>
    </row>
    <row r="18" spans="1:18" s="651" customFormat="1" ht="18.75" customHeight="1">
      <c r="A18" s="673" t="s">
        <v>23</v>
      </c>
      <c r="B18" s="608">
        <v>687</v>
      </c>
      <c r="C18" s="608">
        <v>163</v>
      </c>
      <c r="D18" s="608">
        <v>65</v>
      </c>
      <c r="E18" s="608">
        <v>15</v>
      </c>
      <c r="F18" s="608">
        <v>34</v>
      </c>
      <c r="G18" s="608">
        <v>78</v>
      </c>
      <c r="H18" s="608">
        <v>22</v>
      </c>
      <c r="I18" s="608">
        <v>23</v>
      </c>
      <c r="J18" s="608">
        <v>39</v>
      </c>
      <c r="K18" s="608">
        <v>5</v>
      </c>
      <c r="L18" s="608">
        <v>4</v>
      </c>
      <c r="M18" s="608">
        <v>11</v>
      </c>
      <c r="N18" s="608">
        <v>1</v>
      </c>
      <c r="O18" s="608">
        <v>6</v>
      </c>
      <c r="P18" s="608">
        <v>3</v>
      </c>
      <c r="Q18" s="608">
        <v>5</v>
      </c>
      <c r="R18" s="608">
        <v>20</v>
      </c>
    </row>
    <row r="19" spans="1:18" s="653" customFormat="1" ht="15.75" customHeight="1">
      <c r="A19" s="652" t="s">
        <v>24</v>
      </c>
      <c r="B19" s="604">
        <v>11535</v>
      </c>
      <c r="C19" s="604">
        <v>3073</v>
      </c>
      <c r="D19" s="604">
        <v>959</v>
      </c>
      <c r="E19" s="604">
        <v>178</v>
      </c>
      <c r="F19" s="604">
        <v>499</v>
      </c>
      <c r="G19" s="604">
        <v>946</v>
      </c>
      <c r="H19" s="604">
        <v>439</v>
      </c>
      <c r="I19" s="604">
        <v>213</v>
      </c>
      <c r="J19" s="604">
        <v>437</v>
      </c>
      <c r="K19" s="604">
        <v>87</v>
      </c>
      <c r="L19" s="604">
        <v>153</v>
      </c>
      <c r="M19" s="604">
        <v>201</v>
      </c>
      <c r="N19" s="604">
        <v>55</v>
      </c>
      <c r="O19" s="604">
        <v>177</v>
      </c>
      <c r="P19" s="604">
        <v>103</v>
      </c>
      <c r="Q19" s="604">
        <v>114</v>
      </c>
      <c r="R19" s="604">
        <v>243</v>
      </c>
    </row>
    <row r="20" spans="1:18" s="653" customFormat="1" ht="15.75" customHeight="1">
      <c r="A20" s="673" t="s">
        <v>25</v>
      </c>
      <c r="B20" s="608">
        <v>1298</v>
      </c>
      <c r="C20" s="608">
        <v>301</v>
      </c>
      <c r="D20" s="608">
        <v>132</v>
      </c>
      <c r="E20" s="608">
        <v>18</v>
      </c>
      <c r="F20" s="608">
        <v>62</v>
      </c>
      <c r="G20" s="608">
        <v>147</v>
      </c>
      <c r="H20" s="608">
        <v>42</v>
      </c>
      <c r="I20" s="608">
        <v>23</v>
      </c>
      <c r="J20" s="608">
        <v>50</v>
      </c>
      <c r="K20" s="608">
        <v>9</v>
      </c>
      <c r="L20" s="608">
        <v>15</v>
      </c>
      <c r="M20" s="608">
        <v>25</v>
      </c>
      <c r="N20" s="608">
        <v>6</v>
      </c>
      <c r="O20" s="608">
        <v>20</v>
      </c>
      <c r="P20" s="608">
        <v>17</v>
      </c>
      <c r="Q20" s="608">
        <v>10</v>
      </c>
      <c r="R20" s="608">
        <v>22</v>
      </c>
    </row>
    <row r="21" spans="1:18" s="653" customFormat="1" ht="15.75" customHeight="1">
      <c r="A21" s="676" t="s">
        <v>26</v>
      </c>
      <c r="B21" s="604">
        <v>485</v>
      </c>
      <c r="C21" s="604">
        <v>181</v>
      </c>
      <c r="D21" s="604">
        <v>42</v>
      </c>
      <c r="E21" s="604">
        <v>4</v>
      </c>
      <c r="F21" s="604">
        <v>18</v>
      </c>
      <c r="G21" s="604">
        <v>33</v>
      </c>
      <c r="H21" s="604">
        <v>13</v>
      </c>
      <c r="I21" s="604">
        <v>8</v>
      </c>
      <c r="J21" s="604">
        <v>15</v>
      </c>
      <c r="K21" s="604">
        <v>3</v>
      </c>
      <c r="L21" s="604">
        <v>6</v>
      </c>
      <c r="M21" s="604">
        <v>8</v>
      </c>
      <c r="N21" s="604">
        <v>0</v>
      </c>
      <c r="O21" s="604">
        <v>3</v>
      </c>
      <c r="P21" s="604">
        <v>1</v>
      </c>
      <c r="Q21" s="604">
        <v>2</v>
      </c>
      <c r="R21" s="604">
        <v>7</v>
      </c>
    </row>
    <row r="22" spans="1:18" s="653" customFormat="1" ht="15.75" customHeight="1">
      <c r="A22" s="673" t="s">
        <v>27</v>
      </c>
      <c r="B22" s="608">
        <v>6588</v>
      </c>
      <c r="C22" s="608">
        <v>1477</v>
      </c>
      <c r="D22" s="608">
        <v>518</v>
      </c>
      <c r="E22" s="608">
        <v>107</v>
      </c>
      <c r="F22" s="608">
        <v>324</v>
      </c>
      <c r="G22" s="608">
        <v>494</v>
      </c>
      <c r="H22" s="608">
        <v>267</v>
      </c>
      <c r="I22" s="608">
        <v>128</v>
      </c>
      <c r="J22" s="608">
        <v>276</v>
      </c>
      <c r="K22" s="608">
        <v>66</v>
      </c>
      <c r="L22" s="608">
        <v>106</v>
      </c>
      <c r="M22" s="608">
        <v>133</v>
      </c>
      <c r="N22" s="608">
        <v>40</v>
      </c>
      <c r="O22" s="608">
        <v>117</v>
      </c>
      <c r="P22" s="608">
        <v>64</v>
      </c>
      <c r="Q22" s="608">
        <v>72</v>
      </c>
      <c r="R22" s="608">
        <v>157</v>
      </c>
    </row>
    <row r="23" spans="1:18" s="653" customFormat="1" ht="15.75" customHeight="1">
      <c r="A23" s="676" t="s">
        <v>28</v>
      </c>
      <c r="B23" s="604">
        <v>971</v>
      </c>
      <c r="C23" s="604">
        <v>377</v>
      </c>
      <c r="D23" s="604">
        <v>102</v>
      </c>
      <c r="E23" s="604">
        <v>13</v>
      </c>
      <c r="F23" s="604">
        <v>35</v>
      </c>
      <c r="G23" s="604">
        <v>106</v>
      </c>
      <c r="H23" s="604">
        <v>39</v>
      </c>
      <c r="I23" s="604">
        <v>17</v>
      </c>
      <c r="J23" s="604">
        <v>33</v>
      </c>
      <c r="K23" s="604">
        <v>2</v>
      </c>
      <c r="L23" s="604">
        <v>4</v>
      </c>
      <c r="M23" s="604">
        <v>3</v>
      </c>
      <c r="N23" s="604">
        <v>0</v>
      </c>
      <c r="O23" s="604">
        <v>1</v>
      </c>
      <c r="P23" s="604">
        <v>2</v>
      </c>
      <c r="Q23" s="604">
        <v>0</v>
      </c>
      <c r="R23" s="604">
        <v>13</v>
      </c>
    </row>
    <row r="24" spans="1:18" s="653" customFormat="1" ht="15.75" customHeight="1">
      <c r="A24" s="673" t="s">
        <v>29</v>
      </c>
      <c r="B24" s="608">
        <v>1821</v>
      </c>
      <c r="C24" s="608">
        <v>553</v>
      </c>
      <c r="D24" s="608">
        <v>139</v>
      </c>
      <c r="E24" s="608">
        <v>32</v>
      </c>
      <c r="F24" s="608">
        <v>50</v>
      </c>
      <c r="G24" s="608">
        <v>139</v>
      </c>
      <c r="H24" s="608">
        <v>72</v>
      </c>
      <c r="I24" s="608">
        <v>34</v>
      </c>
      <c r="J24" s="608">
        <v>54</v>
      </c>
      <c r="K24" s="608">
        <v>7</v>
      </c>
      <c r="L24" s="608">
        <v>19</v>
      </c>
      <c r="M24" s="608">
        <v>28</v>
      </c>
      <c r="N24" s="608">
        <v>9</v>
      </c>
      <c r="O24" s="608">
        <v>32</v>
      </c>
      <c r="P24" s="608">
        <v>18</v>
      </c>
      <c r="Q24" s="608">
        <v>28</v>
      </c>
      <c r="R24" s="608">
        <v>42</v>
      </c>
    </row>
    <row r="25" spans="1:18" s="651" customFormat="1" ht="18.75" customHeight="1">
      <c r="A25" s="676" t="s">
        <v>30</v>
      </c>
      <c r="B25" s="604">
        <v>372</v>
      </c>
      <c r="C25" s="604">
        <v>184</v>
      </c>
      <c r="D25" s="604">
        <v>26</v>
      </c>
      <c r="E25" s="604">
        <v>4</v>
      </c>
      <c r="F25" s="604">
        <v>10</v>
      </c>
      <c r="G25" s="604">
        <v>27</v>
      </c>
      <c r="H25" s="604">
        <v>6</v>
      </c>
      <c r="I25" s="604">
        <v>3</v>
      </c>
      <c r="J25" s="604">
        <v>9</v>
      </c>
      <c r="K25" s="604">
        <v>0</v>
      </c>
      <c r="L25" s="604">
        <v>3</v>
      </c>
      <c r="M25" s="604">
        <v>4</v>
      </c>
      <c r="N25" s="604">
        <v>0</v>
      </c>
      <c r="O25" s="604">
        <v>4</v>
      </c>
      <c r="P25" s="604">
        <v>1</v>
      </c>
      <c r="Q25" s="604">
        <v>2</v>
      </c>
      <c r="R25" s="604">
        <v>2</v>
      </c>
    </row>
    <row r="26" spans="1:18" s="653" customFormat="1" ht="15.75" customHeight="1">
      <c r="A26" s="650" t="s">
        <v>31</v>
      </c>
      <c r="B26" s="608">
        <v>805</v>
      </c>
      <c r="C26" s="608">
        <v>435</v>
      </c>
      <c r="D26" s="608">
        <v>58</v>
      </c>
      <c r="E26" s="608">
        <v>5</v>
      </c>
      <c r="F26" s="608">
        <v>30</v>
      </c>
      <c r="G26" s="608">
        <v>47</v>
      </c>
      <c r="H26" s="608">
        <v>9</v>
      </c>
      <c r="I26" s="608">
        <v>2</v>
      </c>
      <c r="J26" s="608">
        <v>26</v>
      </c>
      <c r="K26" s="608">
        <v>2</v>
      </c>
      <c r="L26" s="608">
        <v>7</v>
      </c>
      <c r="M26" s="608">
        <v>6</v>
      </c>
      <c r="N26" s="608">
        <v>0</v>
      </c>
      <c r="O26" s="608">
        <v>1</v>
      </c>
      <c r="P26" s="608">
        <v>1</v>
      </c>
      <c r="Q26" s="608">
        <v>2</v>
      </c>
      <c r="R26" s="608">
        <v>5</v>
      </c>
    </row>
    <row r="27" spans="1:18" s="653" customFormat="1" ht="15.75" customHeight="1">
      <c r="A27" s="676" t="s">
        <v>78</v>
      </c>
      <c r="B27" s="604">
        <v>208</v>
      </c>
      <c r="C27" s="604">
        <v>121</v>
      </c>
      <c r="D27" s="604">
        <v>11</v>
      </c>
      <c r="E27" s="604">
        <v>1</v>
      </c>
      <c r="F27" s="604">
        <v>11</v>
      </c>
      <c r="G27" s="604">
        <v>9</v>
      </c>
      <c r="H27" s="604">
        <v>3</v>
      </c>
      <c r="I27" s="604">
        <v>0</v>
      </c>
      <c r="J27" s="604">
        <v>5</v>
      </c>
      <c r="K27" s="604">
        <v>0</v>
      </c>
      <c r="L27" s="604">
        <v>1</v>
      </c>
      <c r="M27" s="604">
        <v>2</v>
      </c>
      <c r="N27" s="604">
        <v>0</v>
      </c>
      <c r="O27" s="604">
        <v>0</v>
      </c>
      <c r="P27" s="604">
        <v>0</v>
      </c>
      <c r="Q27" s="604">
        <v>0</v>
      </c>
      <c r="R27" s="604">
        <v>2</v>
      </c>
    </row>
    <row r="28" spans="1:18" s="653" customFormat="1" ht="15.75" customHeight="1">
      <c r="A28" s="673" t="s">
        <v>84</v>
      </c>
      <c r="B28" s="608">
        <v>128</v>
      </c>
      <c r="C28" s="608">
        <v>64</v>
      </c>
      <c r="D28" s="608">
        <v>8</v>
      </c>
      <c r="E28" s="608">
        <v>1</v>
      </c>
      <c r="F28" s="608">
        <v>7</v>
      </c>
      <c r="G28" s="608">
        <v>8</v>
      </c>
      <c r="H28" s="608">
        <v>0</v>
      </c>
      <c r="I28" s="608">
        <v>0</v>
      </c>
      <c r="J28" s="608">
        <v>4</v>
      </c>
      <c r="K28" s="608">
        <v>0</v>
      </c>
      <c r="L28" s="608">
        <v>1</v>
      </c>
      <c r="M28" s="608">
        <v>0</v>
      </c>
      <c r="N28" s="608">
        <v>0</v>
      </c>
      <c r="O28" s="608">
        <v>1</v>
      </c>
      <c r="P28" s="608">
        <v>0</v>
      </c>
      <c r="Q28" s="608">
        <v>0</v>
      </c>
      <c r="R28" s="608">
        <v>1</v>
      </c>
    </row>
    <row r="29" spans="1:18" s="653" customFormat="1" ht="15.75" customHeight="1">
      <c r="A29" s="676" t="s">
        <v>77</v>
      </c>
      <c r="B29" s="604">
        <v>68</v>
      </c>
      <c r="C29" s="604">
        <v>35</v>
      </c>
      <c r="D29" s="604">
        <v>5</v>
      </c>
      <c r="E29" s="604">
        <v>0</v>
      </c>
      <c r="F29" s="604">
        <v>1</v>
      </c>
      <c r="G29" s="604">
        <v>4</v>
      </c>
      <c r="H29" s="604">
        <v>1</v>
      </c>
      <c r="I29" s="604">
        <v>0</v>
      </c>
      <c r="J29" s="604">
        <v>4</v>
      </c>
      <c r="K29" s="604">
        <v>0</v>
      </c>
      <c r="L29" s="604">
        <v>0</v>
      </c>
      <c r="M29" s="604">
        <v>1</v>
      </c>
      <c r="N29" s="604">
        <v>0</v>
      </c>
      <c r="O29" s="604">
        <v>0</v>
      </c>
      <c r="P29" s="604">
        <v>1</v>
      </c>
      <c r="Q29" s="604">
        <v>0</v>
      </c>
      <c r="R29" s="604">
        <v>0</v>
      </c>
    </row>
    <row r="30" spans="1:18" s="653" customFormat="1" ht="15.75" customHeight="1">
      <c r="A30" s="673" t="s">
        <v>83</v>
      </c>
      <c r="B30" s="608">
        <v>121</v>
      </c>
      <c r="C30" s="608">
        <v>80</v>
      </c>
      <c r="D30" s="608">
        <v>7</v>
      </c>
      <c r="E30" s="608">
        <v>0</v>
      </c>
      <c r="F30" s="608">
        <v>4</v>
      </c>
      <c r="G30" s="608">
        <v>7</v>
      </c>
      <c r="H30" s="608">
        <v>0</v>
      </c>
      <c r="I30" s="608">
        <v>0</v>
      </c>
      <c r="J30" s="608">
        <v>2</v>
      </c>
      <c r="K30" s="608">
        <v>0</v>
      </c>
      <c r="L30" s="608">
        <v>1</v>
      </c>
      <c r="M30" s="608">
        <v>0</v>
      </c>
      <c r="N30" s="608">
        <v>0</v>
      </c>
      <c r="O30" s="608">
        <v>0</v>
      </c>
      <c r="P30" s="608">
        <v>0</v>
      </c>
      <c r="Q30" s="608">
        <v>0</v>
      </c>
      <c r="R30" s="608">
        <v>0</v>
      </c>
    </row>
    <row r="31" spans="1:18" s="653" customFormat="1" ht="15.75" customHeight="1">
      <c r="A31" s="676" t="s">
        <v>76</v>
      </c>
      <c r="B31" s="604">
        <v>175</v>
      </c>
      <c r="C31" s="604">
        <v>89</v>
      </c>
      <c r="D31" s="604">
        <v>16</v>
      </c>
      <c r="E31" s="604">
        <v>3</v>
      </c>
      <c r="F31" s="604">
        <v>2</v>
      </c>
      <c r="G31" s="604">
        <v>13</v>
      </c>
      <c r="H31" s="604">
        <v>5</v>
      </c>
      <c r="I31" s="604">
        <v>2</v>
      </c>
      <c r="J31" s="604">
        <v>8</v>
      </c>
      <c r="K31" s="604">
        <v>0</v>
      </c>
      <c r="L31" s="604">
        <v>2</v>
      </c>
      <c r="M31" s="604">
        <v>3</v>
      </c>
      <c r="N31" s="604">
        <v>0</v>
      </c>
      <c r="O31" s="604">
        <v>0</v>
      </c>
      <c r="P31" s="604">
        <v>0</v>
      </c>
      <c r="Q31" s="604">
        <v>2</v>
      </c>
      <c r="R31" s="604">
        <v>2</v>
      </c>
    </row>
    <row r="32" spans="1:18" s="651" customFormat="1" ht="17.25" customHeight="1">
      <c r="A32" s="673" t="s">
        <v>75</v>
      </c>
      <c r="B32" s="608">
        <v>105</v>
      </c>
      <c r="C32" s="608">
        <v>46</v>
      </c>
      <c r="D32" s="608">
        <v>11</v>
      </c>
      <c r="E32" s="608">
        <v>0</v>
      </c>
      <c r="F32" s="608">
        <v>5</v>
      </c>
      <c r="G32" s="608">
        <v>6</v>
      </c>
      <c r="H32" s="608">
        <v>0</v>
      </c>
      <c r="I32" s="608">
        <v>0</v>
      </c>
      <c r="J32" s="608">
        <v>3</v>
      </c>
      <c r="K32" s="608">
        <v>2</v>
      </c>
      <c r="L32" s="608">
        <v>2</v>
      </c>
      <c r="M32" s="608">
        <v>0</v>
      </c>
      <c r="N32" s="608">
        <v>0</v>
      </c>
      <c r="O32" s="608">
        <v>0</v>
      </c>
      <c r="P32" s="608">
        <v>0</v>
      </c>
      <c r="Q32" s="608">
        <v>0</v>
      </c>
      <c r="R32" s="608">
        <v>0</v>
      </c>
    </row>
    <row r="33" spans="1:19" s="653" customFormat="1" ht="15.75" customHeight="1">
      <c r="A33" s="652" t="s">
        <v>38</v>
      </c>
      <c r="B33" s="604">
        <v>36</v>
      </c>
      <c r="C33" s="604">
        <v>8</v>
      </c>
      <c r="D33" s="604">
        <v>2</v>
      </c>
      <c r="E33" s="604">
        <v>0</v>
      </c>
      <c r="F33" s="604">
        <v>1</v>
      </c>
      <c r="G33" s="604">
        <v>2</v>
      </c>
      <c r="H33" s="604">
        <v>0</v>
      </c>
      <c r="I33" s="604">
        <v>0</v>
      </c>
      <c r="J33" s="604">
        <v>2</v>
      </c>
      <c r="K33" s="604">
        <v>0</v>
      </c>
      <c r="L33" s="604">
        <v>0</v>
      </c>
      <c r="M33" s="604">
        <v>0</v>
      </c>
      <c r="N33" s="604">
        <v>0</v>
      </c>
      <c r="O33" s="604">
        <v>0</v>
      </c>
      <c r="P33" s="604">
        <v>0</v>
      </c>
      <c r="Q33" s="604">
        <v>0</v>
      </c>
      <c r="R33" s="604">
        <v>0</v>
      </c>
    </row>
    <row r="34" spans="1:19" s="653" customFormat="1" ht="12.75" customHeight="1">
      <c r="A34" s="673" t="s">
        <v>82</v>
      </c>
      <c r="B34" s="608">
        <v>36</v>
      </c>
      <c r="C34" s="608">
        <v>8</v>
      </c>
      <c r="D34" s="608">
        <v>2</v>
      </c>
      <c r="E34" s="608">
        <v>0</v>
      </c>
      <c r="F34" s="608">
        <v>1</v>
      </c>
      <c r="G34" s="608">
        <v>2</v>
      </c>
      <c r="H34" s="608">
        <v>0</v>
      </c>
      <c r="I34" s="608">
        <v>0</v>
      </c>
      <c r="J34" s="608">
        <v>2</v>
      </c>
      <c r="K34" s="608">
        <v>0</v>
      </c>
      <c r="L34" s="608">
        <v>0</v>
      </c>
      <c r="M34" s="608">
        <v>0</v>
      </c>
      <c r="N34" s="608">
        <v>0</v>
      </c>
      <c r="O34" s="608">
        <v>0</v>
      </c>
      <c r="P34" s="608">
        <v>0</v>
      </c>
      <c r="Q34" s="608">
        <v>0</v>
      </c>
      <c r="R34" s="608">
        <v>0</v>
      </c>
    </row>
    <row r="35" spans="1:19" s="653" customFormat="1" ht="12.75" customHeight="1">
      <c r="A35" s="673"/>
      <c r="B35" s="687"/>
      <c r="C35" s="687"/>
      <c r="D35" s="687"/>
      <c r="E35" s="687"/>
      <c r="F35" s="687"/>
      <c r="G35" s="687"/>
      <c r="H35" s="687"/>
      <c r="I35" s="687"/>
      <c r="J35" s="687"/>
      <c r="K35" s="687"/>
      <c r="L35" s="687"/>
      <c r="M35" s="687"/>
      <c r="N35" s="687"/>
      <c r="O35" s="687"/>
      <c r="P35" s="687"/>
      <c r="Q35" s="687"/>
      <c r="R35" s="687"/>
      <c r="S35" s="686"/>
    </row>
    <row r="36" spans="1:19" s="688" customFormat="1" ht="17.25" customHeight="1">
      <c r="A36" s="1130" t="s">
        <v>153</v>
      </c>
      <c r="B36" s="1130"/>
      <c r="C36" s="1130"/>
      <c r="D36" s="1130"/>
      <c r="E36" s="1130"/>
      <c r="F36" s="1130"/>
      <c r="G36" s="1130"/>
      <c r="H36" s="1130"/>
      <c r="I36" s="1130"/>
      <c r="J36" s="1130"/>
      <c r="K36" s="1130"/>
      <c r="L36" s="1130"/>
      <c r="M36" s="1130"/>
      <c r="N36" s="1130"/>
      <c r="O36" s="1130"/>
      <c r="P36" s="1130"/>
      <c r="Q36" s="1130"/>
      <c r="R36" s="1130"/>
    </row>
    <row r="37" spans="1:19" ht="15">
      <c r="A37" s="1158" t="s">
        <v>1026</v>
      </c>
      <c r="B37" s="1159"/>
      <c r="C37" s="1159"/>
      <c r="D37" s="1159"/>
      <c r="E37" s="1159"/>
      <c r="F37" s="1159"/>
      <c r="G37" s="1159"/>
      <c r="H37" s="1159"/>
      <c r="I37" s="1159"/>
      <c r="J37" s="1159"/>
      <c r="K37" s="1159"/>
      <c r="L37" s="1159"/>
      <c r="M37" s="1159"/>
      <c r="N37" s="1159"/>
      <c r="O37" s="1159"/>
      <c r="P37" s="1159"/>
      <c r="Q37" s="1159"/>
      <c r="R37" s="1159"/>
      <c r="S37" s="1159"/>
    </row>
  </sheetData>
  <mergeCells count="6">
    <mergeCell ref="A37:S37"/>
    <mergeCell ref="A1:R1"/>
    <mergeCell ref="A3:A5"/>
    <mergeCell ref="B3:B5"/>
    <mergeCell ref="C3:R4"/>
    <mergeCell ref="A36:R36"/>
  </mergeCells>
  <hyperlinks>
    <hyperlink ref="S1" location="INDICE!A32" display="INDICE"/>
  </hyperlinks>
  <printOptions horizontalCentered="1"/>
  <pageMargins left="0.51181102362204722" right="0.51181102362204722" top="1.1023622047244095" bottom="0.51181102362204722" header="0.11811023622047245" footer="0.23622047244094491"/>
  <pageSetup paperSize="9" scale="60" firstPageNumber="60" orientation="landscape" useFirstPageNumber="1" r:id="rId1"/>
  <headerFooter scaleWithDoc="0">
    <oddHeader>&amp;C&amp;G</oddHeader>
    <oddFooter>&amp;C&amp;12 &amp;P</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S37"/>
  <sheetViews>
    <sheetView showGridLines="0" topLeftCell="B1" zoomScale="90" zoomScaleNormal="90" zoomScalePageLayoutView="70" workbookViewId="0">
      <selection sqref="A1:R1"/>
    </sheetView>
  </sheetViews>
  <sheetFormatPr baseColWidth="10" defaultRowHeight="12.75"/>
  <cols>
    <col min="1" max="1" width="30.85546875" style="622" customWidth="1"/>
    <col min="2" max="2" width="8.42578125" style="622" bestFit="1" customWidth="1"/>
    <col min="3" max="3" width="9.140625" style="622" bestFit="1" customWidth="1"/>
    <col min="4" max="4" width="8.140625" style="622" bestFit="1" customWidth="1"/>
    <col min="5" max="5" width="12.28515625" style="622" bestFit="1" customWidth="1"/>
    <col min="6" max="6" width="10.5703125" style="622" bestFit="1" customWidth="1"/>
    <col min="7" max="7" width="12.85546875" style="622" bestFit="1" customWidth="1"/>
    <col min="8" max="8" width="10.5703125" style="622" customWidth="1"/>
    <col min="9" max="9" width="11.42578125" style="622" bestFit="1" customWidth="1"/>
    <col min="10" max="10" width="8.42578125" style="622" bestFit="1" customWidth="1"/>
    <col min="11" max="11" width="12.140625" style="622" bestFit="1" customWidth="1"/>
    <col min="12" max="12" width="12.28515625" style="622" customWidth="1"/>
    <col min="13" max="13" width="7.85546875" style="622" bestFit="1" customWidth="1"/>
    <col min="14" max="14" width="12.5703125" style="622" bestFit="1" customWidth="1"/>
    <col min="15" max="15" width="11.5703125" style="622" bestFit="1" customWidth="1"/>
    <col min="16" max="16" width="12.42578125" style="622" bestFit="1" customWidth="1"/>
    <col min="17" max="17" width="11.5703125" style="622" customWidth="1"/>
    <col min="18" max="18" width="7.7109375" style="622" bestFit="1" customWidth="1"/>
    <col min="19" max="16384" width="11.42578125" style="622"/>
  </cols>
  <sheetData>
    <row r="1" spans="1:19" ht="42.75" customHeight="1">
      <c r="A1" s="1129" t="s">
        <v>1475</v>
      </c>
      <c r="B1" s="1129"/>
      <c r="C1" s="1129"/>
      <c r="D1" s="1129"/>
      <c r="E1" s="1129"/>
      <c r="F1" s="1129"/>
      <c r="G1" s="1129"/>
      <c r="H1" s="1129"/>
      <c r="I1" s="1129"/>
      <c r="J1" s="1129"/>
      <c r="K1" s="1129"/>
      <c r="L1" s="1129"/>
      <c r="M1" s="1129"/>
      <c r="N1" s="1129"/>
      <c r="O1" s="1129"/>
      <c r="P1" s="1129"/>
      <c r="Q1" s="1129"/>
      <c r="R1" s="1129"/>
      <c r="S1" s="264" t="s">
        <v>577</v>
      </c>
    </row>
    <row r="2" spans="1:19" ht="5.25" customHeight="1">
      <c r="A2" s="642"/>
      <c r="B2" s="685"/>
      <c r="C2" s="685"/>
      <c r="D2" s="685"/>
      <c r="E2" s="685"/>
      <c r="F2" s="685"/>
      <c r="G2" s="685"/>
      <c r="H2" s="685"/>
      <c r="I2" s="685"/>
      <c r="J2" s="685"/>
      <c r="K2" s="685"/>
      <c r="L2" s="685"/>
      <c r="M2" s="685"/>
      <c r="N2" s="685"/>
      <c r="O2" s="685"/>
      <c r="P2" s="685"/>
      <c r="Q2" s="685"/>
      <c r="R2" s="685"/>
    </row>
    <row r="3" spans="1:19" ht="12.75" customHeight="1">
      <c r="A3" s="1143" t="s">
        <v>81</v>
      </c>
      <c r="B3" s="1143" t="s">
        <v>666</v>
      </c>
      <c r="C3" s="1143"/>
      <c r="D3" s="1143"/>
      <c r="E3" s="1143"/>
      <c r="F3" s="1143"/>
      <c r="G3" s="1143"/>
      <c r="H3" s="1143"/>
      <c r="I3" s="1143"/>
      <c r="J3" s="1143"/>
      <c r="K3" s="1143"/>
      <c r="L3" s="1143"/>
      <c r="M3" s="1143"/>
      <c r="N3" s="1143"/>
      <c r="O3" s="1143"/>
      <c r="P3" s="1143"/>
      <c r="Q3" s="1143"/>
      <c r="R3" s="1143"/>
    </row>
    <row r="4" spans="1:19">
      <c r="A4" s="1134"/>
      <c r="B4" s="1143"/>
      <c r="C4" s="1143"/>
      <c r="D4" s="1143"/>
      <c r="E4" s="1143"/>
      <c r="F4" s="1143"/>
      <c r="G4" s="1143"/>
      <c r="H4" s="1143"/>
      <c r="I4" s="1143"/>
      <c r="J4" s="1143"/>
      <c r="K4" s="1143"/>
      <c r="L4" s="1143"/>
      <c r="M4" s="1143"/>
      <c r="N4" s="1143"/>
      <c r="O4" s="1143"/>
      <c r="P4" s="1143"/>
      <c r="Q4" s="1143"/>
      <c r="R4" s="1143"/>
    </row>
    <row r="5" spans="1:19" ht="38.25">
      <c r="A5" s="1133"/>
      <c r="B5" s="661" t="s">
        <v>180</v>
      </c>
      <c r="C5" s="661" t="s">
        <v>179</v>
      </c>
      <c r="D5" s="661" t="s">
        <v>178</v>
      </c>
      <c r="E5" s="661" t="s">
        <v>177</v>
      </c>
      <c r="F5" s="661" t="s">
        <v>176</v>
      </c>
      <c r="G5" s="661" t="s">
        <v>175</v>
      </c>
      <c r="H5" s="661" t="s">
        <v>174</v>
      </c>
      <c r="I5" s="661" t="s">
        <v>173</v>
      </c>
      <c r="J5" s="661" t="s">
        <v>551</v>
      </c>
      <c r="K5" s="661" t="s">
        <v>172</v>
      </c>
      <c r="L5" s="661" t="s">
        <v>1023</v>
      </c>
      <c r="M5" s="661" t="s">
        <v>1024</v>
      </c>
      <c r="N5" s="661" t="s">
        <v>171</v>
      </c>
      <c r="O5" s="661" t="s">
        <v>1025</v>
      </c>
      <c r="P5" s="661" t="s">
        <v>170</v>
      </c>
      <c r="Q5" s="661" t="s">
        <v>169</v>
      </c>
      <c r="R5" s="661" t="s">
        <v>168</v>
      </c>
    </row>
    <row r="6" spans="1:19" ht="19.5" customHeight="1">
      <c r="A6" s="650" t="s">
        <v>11</v>
      </c>
      <c r="B6" s="608">
        <v>97</v>
      </c>
      <c r="C6" s="608">
        <v>201</v>
      </c>
      <c r="D6" s="608">
        <v>602</v>
      </c>
      <c r="E6" s="608">
        <v>403</v>
      </c>
      <c r="F6" s="608">
        <v>73</v>
      </c>
      <c r="G6" s="608">
        <v>175</v>
      </c>
      <c r="H6" s="608">
        <v>66</v>
      </c>
      <c r="I6" s="608">
        <v>118</v>
      </c>
      <c r="J6" s="608">
        <v>1989</v>
      </c>
      <c r="K6" s="608">
        <v>485</v>
      </c>
      <c r="L6" s="608">
        <v>2099</v>
      </c>
      <c r="M6" s="608">
        <v>56</v>
      </c>
      <c r="N6" s="608">
        <v>94</v>
      </c>
      <c r="O6" s="608">
        <v>188</v>
      </c>
      <c r="P6" s="608">
        <v>436</v>
      </c>
      <c r="Q6" s="608">
        <v>550</v>
      </c>
      <c r="R6" s="608">
        <v>736</v>
      </c>
    </row>
    <row r="7" spans="1:19" ht="18" customHeight="1">
      <c r="A7" s="652" t="s">
        <v>12</v>
      </c>
      <c r="B7" s="604">
        <v>60</v>
      </c>
      <c r="C7" s="604">
        <v>137</v>
      </c>
      <c r="D7" s="604">
        <v>365</v>
      </c>
      <c r="E7" s="604">
        <v>216</v>
      </c>
      <c r="F7" s="604">
        <v>38</v>
      </c>
      <c r="G7" s="604">
        <v>94</v>
      </c>
      <c r="H7" s="604">
        <v>33</v>
      </c>
      <c r="I7" s="604">
        <v>71</v>
      </c>
      <c r="J7" s="604">
        <v>982</v>
      </c>
      <c r="K7" s="604">
        <v>198</v>
      </c>
      <c r="L7" s="604">
        <v>1110</v>
      </c>
      <c r="M7" s="604">
        <v>33</v>
      </c>
      <c r="N7" s="604">
        <v>33</v>
      </c>
      <c r="O7" s="604">
        <v>141</v>
      </c>
      <c r="P7" s="604">
        <v>235</v>
      </c>
      <c r="Q7" s="604">
        <v>325</v>
      </c>
      <c r="R7" s="604">
        <v>449</v>
      </c>
    </row>
    <row r="8" spans="1:19" ht="18" customHeight="1">
      <c r="A8" s="673" t="s">
        <v>13</v>
      </c>
      <c r="B8" s="608">
        <v>11</v>
      </c>
      <c r="C8" s="608">
        <v>14</v>
      </c>
      <c r="D8" s="608">
        <v>50</v>
      </c>
      <c r="E8" s="608">
        <v>33</v>
      </c>
      <c r="F8" s="608">
        <v>18</v>
      </c>
      <c r="G8" s="608">
        <v>21</v>
      </c>
      <c r="H8" s="608">
        <v>6</v>
      </c>
      <c r="I8" s="608">
        <v>14</v>
      </c>
      <c r="J8" s="608">
        <v>136</v>
      </c>
      <c r="K8" s="608">
        <v>26</v>
      </c>
      <c r="L8" s="608">
        <v>153</v>
      </c>
      <c r="M8" s="608">
        <v>5</v>
      </c>
      <c r="N8" s="608">
        <v>4</v>
      </c>
      <c r="O8" s="608">
        <v>23</v>
      </c>
      <c r="P8" s="608">
        <v>35</v>
      </c>
      <c r="Q8" s="608">
        <v>43</v>
      </c>
      <c r="R8" s="608">
        <v>24</v>
      </c>
    </row>
    <row r="9" spans="1:19" ht="18" customHeight="1">
      <c r="A9" s="676" t="s">
        <v>14</v>
      </c>
      <c r="B9" s="604" t="s">
        <v>39</v>
      </c>
      <c r="C9" s="604" t="s">
        <v>39</v>
      </c>
      <c r="D9" s="604">
        <v>1</v>
      </c>
      <c r="E9" s="604" t="s">
        <v>39</v>
      </c>
      <c r="F9" s="604" t="s">
        <v>39</v>
      </c>
      <c r="G9" s="604" t="s">
        <v>39</v>
      </c>
      <c r="H9" s="604" t="s">
        <v>39</v>
      </c>
      <c r="I9" s="604" t="s">
        <v>39</v>
      </c>
      <c r="J9" s="604">
        <v>8</v>
      </c>
      <c r="K9" s="604" t="s">
        <v>39</v>
      </c>
      <c r="L9" s="604">
        <v>15</v>
      </c>
      <c r="M9" s="604" t="s">
        <v>39</v>
      </c>
      <c r="N9" s="604">
        <v>1</v>
      </c>
      <c r="O9" s="604">
        <v>1</v>
      </c>
      <c r="P9" s="604" t="s">
        <v>39</v>
      </c>
      <c r="Q9" s="604">
        <v>1</v>
      </c>
      <c r="R9" s="604">
        <v>2</v>
      </c>
    </row>
    <row r="10" spans="1:19" ht="18" customHeight="1">
      <c r="A10" s="673" t="s">
        <v>15</v>
      </c>
      <c r="B10" s="608">
        <v>2</v>
      </c>
      <c r="C10" s="608">
        <v>2</v>
      </c>
      <c r="D10" s="608">
        <v>8</v>
      </c>
      <c r="E10" s="608">
        <v>2</v>
      </c>
      <c r="F10" s="608" t="s">
        <v>39</v>
      </c>
      <c r="G10" s="608" t="s">
        <v>39</v>
      </c>
      <c r="H10" s="608" t="s">
        <v>39</v>
      </c>
      <c r="I10" s="608" t="s">
        <v>39</v>
      </c>
      <c r="J10" s="608">
        <v>20</v>
      </c>
      <c r="K10" s="608">
        <v>1</v>
      </c>
      <c r="L10" s="608">
        <v>22</v>
      </c>
      <c r="M10" s="608">
        <v>2</v>
      </c>
      <c r="N10" s="608">
        <v>2</v>
      </c>
      <c r="O10" s="608">
        <v>4</v>
      </c>
      <c r="P10" s="608">
        <v>4</v>
      </c>
      <c r="Q10" s="608">
        <v>4</v>
      </c>
      <c r="R10" s="608">
        <v>3</v>
      </c>
    </row>
    <row r="11" spans="1:19" ht="18" customHeight="1">
      <c r="A11" s="676" t="s">
        <v>16</v>
      </c>
      <c r="B11" s="604" t="s">
        <v>39</v>
      </c>
      <c r="C11" s="604" t="s">
        <v>39</v>
      </c>
      <c r="D11" s="604" t="s">
        <v>39</v>
      </c>
      <c r="E11" s="604">
        <v>2</v>
      </c>
      <c r="F11" s="604" t="s">
        <v>39</v>
      </c>
      <c r="G11" s="604" t="s">
        <v>39</v>
      </c>
      <c r="H11" s="604" t="s">
        <v>39</v>
      </c>
      <c r="I11" s="604" t="s">
        <v>39</v>
      </c>
      <c r="J11" s="604">
        <v>6</v>
      </c>
      <c r="K11" s="604" t="s">
        <v>39</v>
      </c>
      <c r="L11" s="604">
        <v>13</v>
      </c>
      <c r="M11" s="604" t="s">
        <v>39</v>
      </c>
      <c r="N11" s="604">
        <v>1</v>
      </c>
      <c r="O11" s="604">
        <v>4</v>
      </c>
      <c r="P11" s="604">
        <v>1</v>
      </c>
      <c r="Q11" s="604">
        <v>3</v>
      </c>
      <c r="R11" s="604">
        <v>7</v>
      </c>
    </row>
    <row r="12" spans="1:19" ht="18" customHeight="1">
      <c r="A12" s="673" t="s">
        <v>17</v>
      </c>
      <c r="B12" s="608">
        <v>3</v>
      </c>
      <c r="C12" s="608" t="s">
        <v>39</v>
      </c>
      <c r="D12" s="608">
        <v>9</v>
      </c>
      <c r="E12" s="608">
        <v>8</v>
      </c>
      <c r="F12" s="608" t="s">
        <v>39</v>
      </c>
      <c r="G12" s="608">
        <v>1</v>
      </c>
      <c r="H12" s="608">
        <v>1</v>
      </c>
      <c r="I12" s="608">
        <v>1</v>
      </c>
      <c r="J12" s="608">
        <v>24</v>
      </c>
      <c r="K12" s="608">
        <v>7</v>
      </c>
      <c r="L12" s="608">
        <v>30</v>
      </c>
      <c r="M12" s="608">
        <v>1</v>
      </c>
      <c r="N12" s="608" t="s">
        <v>39</v>
      </c>
      <c r="O12" s="608" t="s">
        <v>39</v>
      </c>
      <c r="P12" s="608">
        <v>7</v>
      </c>
      <c r="Q12" s="608">
        <v>8</v>
      </c>
      <c r="R12" s="608">
        <v>20</v>
      </c>
    </row>
    <row r="13" spans="1:19" ht="18" customHeight="1">
      <c r="A13" s="676" t="s">
        <v>18</v>
      </c>
      <c r="B13" s="604">
        <v>3</v>
      </c>
      <c r="C13" s="604">
        <v>4</v>
      </c>
      <c r="D13" s="604">
        <v>11</v>
      </c>
      <c r="E13" s="604">
        <v>9</v>
      </c>
      <c r="F13" s="604" t="s">
        <v>39</v>
      </c>
      <c r="G13" s="604">
        <v>6</v>
      </c>
      <c r="H13" s="604">
        <v>1</v>
      </c>
      <c r="I13" s="604">
        <v>5</v>
      </c>
      <c r="J13" s="604">
        <v>46</v>
      </c>
      <c r="K13" s="604">
        <v>10</v>
      </c>
      <c r="L13" s="604">
        <v>63</v>
      </c>
      <c r="M13" s="604" t="s">
        <v>39</v>
      </c>
      <c r="N13" s="604">
        <v>3</v>
      </c>
      <c r="O13" s="604">
        <v>2</v>
      </c>
      <c r="P13" s="604">
        <v>6</v>
      </c>
      <c r="Q13" s="604">
        <v>10</v>
      </c>
      <c r="R13" s="604">
        <v>10</v>
      </c>
    </row>
    <row r="14" spans="1:19" ht="18" customHeight="1">
      <c r="A14" s="673" t="s">
        <v>19</v>
      </c>
      <c r="B14" s="608">
        <v>3</v>
      </c>
      <c r="C14" s="608">
        <v>5</v>
      </c>
      <c r="D14" s="608">
        <v>14</v>
      </c>
      <c r="E14" s="608">
        <v>8</v>
      </c>
      <c r="F14" s="608" t="s">
        <v>39</v>
      </c>
      <c r="G14" s="608">
        <v>2</v>
      </c>
      <c r="H14" s="608">
        <v>2</v>
      </c>
      <c r="I14" s="608">
        <v>3</v>
      </c>
      <c r="J14" s="608">
        <v>38</v>
      </c>
      <c r="K14" s="608">
        <v>11</v>
      </c>
      <c r="L14" s="608">
        <v>41</v>
      </c>
      <c r="M14" s="608">
        <v>1</v>
      </c>
      <c r="N14" s="608" t="s">
        <v>39</v>
      </c>
      <c r="O14" s="608">
        <v>4</v>
      </c>
      <c r="P14" s="608">
        <v>5</v>
      </c>
      <c r="Q14" s="608">
        <v>9</v>
      </c>
      <c r="R14" s="608">
        <v>20</v>
      </c>
    </row>
    <row r="15" spans="1:19" ht="18" customHeight="1">
      <c r="A15" s="676" t="s">
        <v>20</v>
      </c>
      <c r="B15" s="604">
        <v>3</v>
      </c>
      <c r="C15" s="604">
        <v>9</v>
      </c>
      <c r="D15" s="604">
        <v>16</v>
      </c>
      <c r="E15" s="604">
        <v>12</v>
      </c>
      <c r="F15" s="604" t="s">
        <v>39</v>
      </c>
      <c r="G15" s="604">
        <v>3</v>
      </c>
      <c r="H15" s="604">
        <v>2</v>
      </c>
      <c r="I15" s="604">
        <v>2</v>
      </c>
      <c r="J15" s="604">
        <v>69</v>
      </c>
      <c r="K15" s="604">
        <v>15</v>
      </c>
      <c r="L15" s="604">
        <v>82</v>
      </c>
      <c r="M15" s="604">
        <v>8</v>
      </c>
      <c r="N15" s="604">
        <v>3</v>
      </c>
      <c r="O15" s="604">
        <v>18</v>
      </c>
      <c r="P15" s="604">
        <v>20</v>
      </c>
      <c r="Q15" s="604">
        <v>35</v>
      </c>
      <c r="R15" s="604">
        <v>54</v>
      </c>
    </row>
    <row r="16" spans="1:19" ht="18" customHeight="1">
      <c r="A16" s="673" t="s">
        <v>21</v>
      </c>
      <c r="B16" s="608">
        <v>30</v>
      </c>
      <c r="C16" s="608">
        <v>84</v>
      </c>
      <c r="D16" s="608">
        <v>214</v>
      </c>
      <c r="E16" s="608">
        <v>124</v>
      </c>
      <c r="F16" s="608">
        <v>19</v>
      </c>
      <c r="G16" s="608">
        <v>50</v>
      </c>
      <c r="H16" s="608">
        <v>19</v>
      </c>
      <c r="I16" s="608">
        <v>39</v>
      </c>
      <c r="J16" s="608">
        <v>542</v>
      </c>
      <c r="K16" s="608">
        <v>91</v>
      </c>
      <c r="L16" s="608">
        <v>572</v>
      </c>
      <c r="M16" s="608">
        <v>12</v>
      </c>
      <c r="N16" s="608">
        <v>17</v>
      </c>
      <c r="O16" s="608">
        <v>71</v>
      </c>
      <c r="P16" s="608">
        <v>142</v>
      </c>
      <c r="Q16" s="608">
        <v>180</v>
      </c>
      <c r="R16" s="608">
        <v>289</v>
      </c>
    </row>
    <row r="17" spans="1:18" ht="18" customHeight="1">
      <c r="A17" s="676" t="s">
        <v>22</v>
      </c>
      <c r="B17" s="604">
        <v>4</v>
      </c>
      <c r="C17" s="604">
        <v>12</v>
      </c>
      <c r="D17" s="604">
        <v>20</v>
      </c>
      <c r="E17" s="604">
        <v>5</v>
      </c>
      <c r="F17" s="604">
        <v>1</v>
      </c>
      <c r="G17" s="604">
        <v>5</v>
      </c>
      <c r="H17" s="604">
        <v>2</v>
      </c>
      <c r="I17" s="604">
        <v>3</v>
      </c>
      <c r="J17" s="604">
        <v>52</v>
      </c>
      <c r="K17" s="604">
        <v>25</v>
      </c>
      <c r="L17" s="604">
        <v>63</v>
      </c>
      <c r="M17" s="604">
        <v>4</v>
      </c>
      <c r="N17" s="604">
        <v>1</v>
      </c>
      <c r="O17" s="604">
        <v>10</v>
      </c>
      <c r="P17" s="604">
        <v>11</v>
      </c>
      <c r="Q17" s="604">
        <v>19</v>
      </c>
      <c r="R17" s="604">
        <v>11</v>
      </c>
    </row>
    <row r="18" spans="1:18" ht="19.5" customHeight="1">
      <c r="A18" s="673" t="s">
        <v>23</v>
      </c>
      <c r="B18" s="608">
        <v>1</v>
      </c>
      <c r="C18" s="608">
        <v>7</v>
      </c>
      <c r="D18" s="608">
        <v>22</v>
      </c>
      <c r="E18" s="608">
        <v>13</v>
      </c>
      <c r="F18" s="608" t="s">
        <v>39</v>
      </c>
      <c r="G18" s="608">
        <v>6</v>
      </c>
      <c r="H18" s="608" t="s">
        <v>39</v>
      </c>
      <c r="I18" s="608">
        <v>4</v>
      </c>
      <c r="J18" s="608">
        <v>41</v>
      </c>
      <c r="K18" s="608">
        <v>12</v>
      </c>
      <c r="L18" s="608">
        <v>56</v>
      </c>
      <c r="M18" s="608" t="s">
        <v>39</v>
      </c>
      <c r="N18" s="608">
        <v>1</v>
      </c>
      <c r="O18" s="608">
        <v>4</v>
      </c>
      <c r="P18" s="608">
        <v>4</v>
      </c>
      <c r="Q18" s="608">
        <v>13</v>
      </c>
      <c r="R18" s="608">
        <v>9</v>
      </c>
    </row>
    <row r="19" spans="1:18" ht="18" customHeight="1">
      <c r="A19" s="652" t="s">
        <v>24</v>
      </c>
      <c r="B19" s="604">
        <v>37</v>
      </c>
      <c r="C19" s="604">
        <v>63</v>
      </c>
      <c r="D19" s="604">
        <v>236</v>
      </c>
      <c r="E19" s="604">
        <v>180</v>
      </c>
      <c r="F19" s="604">
        <v>34</v>
      </c>
      <c r="G19" s="604">
        <v>81</v>
      </c>
      <c r="H19" s="604">
        <v>33</v>
      </c>
      <c r="I19" s="604">
        <v>47</v>
      </c>
      <c r="J19" s="604">
        <v>964</v>
      </c>
      <c r="K19" s="604">
        <v>281</v>
      </c>
      <c r="L19" s="604">
        <v>924</v>
      </c>
      <c r="M19" s="604">
        <v>20</v>
      </c>
      <c r="N19" s="604">
        <v>53</v>
      </c>
      <c r="O19" s="604">
        <v>29</v>
      </c>
      <c r="P19" s="604">
        <v>200</v>
      </c>
      <c r="Q19" s="604">
        <v>208</v>
      </c>
      <c r="R19" s="604">
        <v>268</v>
      </c>
    </row>
    <row r="20" spans="1:18" ht="18" customHeight="1">
      <c r="A20" s="673" t="s">
        <v>25</v>
      </c>
      <c r="B20" s="608">
        <v>5</v>
      </c>
      <c r="C20" s="608">
        <v>9</v>
      </c>
      <c r="D20" s="608">
        <v>24</v>
      </c>
      <c r="E20" s="608">
        <v>15</v>
      </c>
      <c r="F20" s="608" t="s">
        <v>39</v>
      </c>
      <c r="G20" s="608" t="s">
        <v>39</v>
      </c>
      <c r="H20" s="608">
        <v>4</v>
      </c>
      <c r="I20" s="608">
        <v>6</v>
      </c>
      <c r="J20" s="608">
        <v>101</v>
      </c>
      <c r="K20" s="608">
        <v>35</v>
      </c>
      <c r="L20" s="608">
        <v>132</v>
      </c>
      <c r="M20" s="608">
        <v>2</v>
      </c>
      <c r="N20" s="608">
        <v>4</v>
      </c>
      <c r="O20" s="608">
        <v>8</v>
      </c>
      <c r="P20" s="608">
        <v>15</v>
      </c>
      <c r="Q20" s="608">
        <v>30</v>
      </c>
      <c r="R20" s="608">
        <v>9</v>
      </c>
    </row>
    <row r="21" spans="1:18" ht="18" customHeight="1">
      <c r="A21" s="676" t="s">
        <v>26</v>
      </c>
      <c r="B21" s="604">
        <v>2</v>
      </c>
      <c r="C21" s="604" t="s">
        <v>39</v>
      </c>
      <c r="D21" s="604">
        <v>7</v>
      </c>
      <c r="E21" s="604">
        <v>5</v>
      </c>
      <c r="F21" s="604" t="s">
        <v>39</v>
      </c>
      <c r="G21" s="604">
        <v>3</v>
      </c>
      <c r="H21" s="604">
        <v>1</v>
      </c>
      <c r="I21" s="604">
        <v>2</v>
      </c>
      <c r="J21" s="604">
        <v>34</v>
      </c>
      <c r="K21" s="604">
        <v>8</v>
      </c>
      <c r="L21" s="604">
        <v>37</v>
      </c>
      <c r="M21" s="604" t="s">
        <v>39</v>
      </c>
      <c r="N21" s="604">
        <v>4</v>
      </c>
      <c r="O21" s="604">
        <v>2</v>
      </c>
      <c r="P21" s="604">
        <v>5</v>
      </c>
      <c r="Q21" s="604">
        <v>6</v>
      </c>
      <c r="R21" s="604">
        <v>25</v>
      </c>
    </row>
    <row r="22" spans="1:18" ht="18" customHeight="1">
      <c r="A22" s="673" t="s">
        <v>27</v>
      </c>
      <c r="B22" s="608">
        <v>18</v>
      </c>
      <c r="C22" s="608">
        <v>34</v>
      </c>
      <c r="D22" s="608">
        <v>155</v>
      </c>
      <c r="E22" s="608">
        <v>123</v>
      </c>
      <c r="F22" s="608">
        <v>23</v>
      </c>
      <c r="G22" s="608">
        <v>57</v>
      </c>
      <c r="H22" s="608">
        <v>22</v>
      </c>
      <c r="I22" s="608">
        <v>21</v>
      </c>
      <c r="J22" s="608">
        <v>610</v>
      </c>
      <c r="K22" s="608">
        <v>179</v>
      </c>
      <c r="L22" s="608">
        <v>511</v>
      </c>
      <c r="M22" s="608">
        <v>17</v>
      </c>
      <c r="N22" s="608">
        <v>26</v>
      </c>
      <c r="O22" s="608">
        <v>12</v>
      </c>
      <c r="P22" s="608">
        <v>145</v>
      </c>
      <c r="Q22" s="608">
        <v>123</v>
      </c>
      <c r="R22" s="608">
        <v>166</v>
      </c>
    </row>
    <row r="23" spans="1:18" ht="18" customHeight="1">
      <c r="A23" s="676" t="s">
        <v>28</v>
      </c>
      <c r="B23" s="604" t="s">
        <v>39</v>
      </c>
      <c r="C23" s="604">
        <v>6</v>
      </c>
      <c r="D23" s="604">
        <v>14</v>
      </c>
      <c r="E23" s="604">
        <v>10</v>
      </c>
      <c r="F23" s="604" t="s">
        <v>39</v>
      </c>
      <c r="G23" s="604">
        <v>2</v>
      </c>
      <c r="H23" s="604" t="s">
        <v>39</v>
      </c>
      <c r="I23" s="604">
        <v>1</v>
      </c>
      <c r="J23" s="604">
        <v>68</v>
      </c>
      <c r="K23" s="604">
        <v>21</v>
      </c>
      <c r="L23" s="604">
        <v>69</v>
      </c>
      <c r="M23" s="604" t="s">
        <v>39</v>
      </c>
      <c r="N23" s="604">
        <v>7</v>
      </c>
      <c r="O23" s="604" t="s">
        <v>39</v>
      </c>
      <c r="P23" s="604">
        <v>8</v>
      </c>
      <c r="Q23" s="604">
        <v>11</v>
      </c>
      <c r="R23" s="604">
        <v>7</v>
      </c>
    </row>
    <row r="24" spans="1:18" ht="18" customHeight="1">
      <c r="A24" s="673" t="s">
        <v>29</v>
      </c>
      <c r="B24" s="608">
        <v>10</v>
      </c>
      <c r="C24" s="608">
        <v>13</v>
      </c>
      <c r="D24" s="608">
        <v>28</v>
      </c>
      <c r="E24" s="608">
        <v>22</v>
      </c>
      <c r="F24" s="608">
        <v>10</v>
      </c>
      <c r="G24" s="608">
        <v>17</v>
      </c>
      <c r="H24" s="608">
        <v>5</v>
      </c>
      <c r="I24" s="608">
        <v>16</v>
      </c>
      <c r="J24" s="608">
        <v>131</v>
      </c>
      <c r="K24" s="608">
        <v>38</v>
      </c>
      <c r="L24" s="608">
        <v>151</v>
      </c>
      <c r="M24" s="608">
        <v>1</v>
      </c>
      <c r="N24" s="608">
        <v>8</v>
      </c>
      <c r="O24" s="608">
        <v>6</v>
      </c>
      <c r="P24" s="608">
        <v>22</v>
      </c>
      <c r="Q24" s="608">
        <v>30</v>
      </c>
      <c r="R24" s="608">
        <v>57</v>
      </c>
    </row>
    <row r="25" spans="1:18" ht="19.5" customHeight="1">
      <c r="A25" s="676" t="s">
        <v>30</v>
      </c>
      <c r="B25" s="604">
        <v>2</v>
      </c>
      <c r="C25" s="604">
        <v>1</v>
      </c>
      <c r="D25" s="604">
        <v>8</v>
      </c>
      <c r="E25" s="604">
        <v>5</v>
      </c>
      <c r="F25" s="604">
        <v>1</v>
      </c>
      <c r="G25" s="604">
        <v>2</v>
      </c>
      <c r="H25" s="604">
        <v>1</v>
      </c>
      <c r="I25" s="604">
        <v>1</v>
      </c>
      <c r="J25" s="604">
        <v>20</v>
      </c>
      <c r="K25" s="604" t="s">
        <v>39</v>
      </c>
      <c r="L25" s="604">
        <v>24</v>
      </c>
      <c r="M25" s="604" t="s">
        <v>39</v>
      </c>
      <c r="N25" s="604">
        <v>4</v>
      </c>
      <c r="O25" s="604">
        <v>1</v>
      </c>
      <c r="P25" s="604">
        <v>5</v>
      </c>
      <c r="Q25" s="604">
        <v>8</v>
      </c>
      <c r="R25" s="604">
        <v>4</v>
      </c>
    </row>
    <row r="26" spans="1:18" ht="18" customHeight="1">
      <c r="A26" s="650" t="s">
        <v>31</v>
      </c>
      <c r="B26" s="608" t="s">
        <v>39</v>
      </c>
      <c r="C26" s="608">
        <v>1</v>
      </c>
      <c r="D26" s="608">
        <v>1</v>
      </c>
      <c r="E26" s="608">
        <v>6</v>
      </c>
      <c r="F26" s="608">
        <v>1</v>
      </c>
      <c r="G26" s="608" t="s">
        <v>39</v>
      </c>
      <c r="H26" s="608" t="s">
        <v>39</v>
      </c>
      <c r="I26" s="608" t="s">
        <v>39</v>
      </c>
      <c r="J26" s="608">
        <v>39</v>
      </c>
      <c r="K26" s="608">
        <v>6</v>
      </c>
      <c r="L26" s="608">
        <v>60</v>
      </c>
      <c r="M26" s="608">
        <v>3</v>
      </c>
      <c r="N26" s="608">
        <v>6</v>
      </c>
      <c r="O26" s="608">
        <v>13</v>
      </c>
      <c r="P26" s="608">
        <v>1</v>
      </c>
      <c r="Q26" s="608">
        <v>17</v>
      </c>
      <c r="R26" s="608">
        <v>15</v>
      </c>
    </row>
    <row r="27" spans="1:18" ht="18" customHeight="1">
      <c r="A27" s="676" t="s">
        <v>78</v>
      </c>
      <c r="B27" s="604" t="s">
        <v>39</v>
      </c>
      <c r="C27" s="604" t="s">
        <v>39</v>
      </c>
      <c r="D27" s="604">
        <v>1</v>
      </c>
      <c r="E27" s="604">
        <v>3</v>
      </c>
      <c r="F27" s="604" t="s">
        <v>39</v>
      </c>
      <c r="G27" s="604" t="s">
        <v>39</v>
      </c>
      <c r="H27" s="604" t="s">
        <v>39</v>
      </c>
      <c r="I27" s="604" t="s">
        <v>39</v>
      </c>
      <c r="J27" s="604">
        <v>10</v>
      </c>
      <c r="K27" s="604">
        <v>1</v>
      </c>
      <c r="L27" s="604">
        <v>13</v>
      </c>
      <c r="M27" s="604">
        <v>1</v>
      </c>
      <c r="N27" s="604">
        <v>3</v>
      </c>
      <c r="O27" s="604">
        <v>6</v>
      </c>
      <c r="P27" s="604">
        <v>1</v>
      </c>
      <c r="Q27" s="604">
        <v>2</v>
      </c>
      <c r="R27" s="604">
        <v>1</v>
      </c>
    </row>
    <row r="28" spans="1:18" ht="18" customHeight="1">
      <c r="A28" s="673" t="s">
        <v>84</v>
      </c>
      <c r="B28" s="608" t="s">
        <v>39</v>
      </c>
      <c r="C28" s="608" t="s">
        <v>39</v>
      </c>
      <c r="D28" s="608" t="s">
        <v>39</v>
      </c>
      <c r="E28" s="608" t="s">
        <v>39</v>
      </c>
      <c r="F28" s="608">
        <v>1</v>
      </c>
      <c r="G28" s="608" t="s">
        <v>39</v>
      </c>
      <c r="H28" s="608" t="s">
        <v>39</v>
      </c>
      <c r="I28" s="608" t="s">
        <v>39</v>
      </c>
      <c r="J28" s="608">
        <v>7</v>
      </c>
      <c r="K28" s="608">
        <v>1</v>
      </c>
      <c r="L28" s="608">
        <v>13</v>
      </c>
      <c r="M28" s="608">
        <v>1</v>
      </c>
      <c r="N28" s="608" t="s">
        <v>39</v>
      </c>
      <c r="O28" s="608">
        <v>3</v>
      </c>
      <c r="P28" s="608" t="s">
        <v>39</v>
      </c>
      <c r="Q28" s="608">
        <v>5</v>
      </c>
      <c r="R28" s="608">
        <v>2</v>
      </c>
    </row>
    <row r="29" spans="1:18" ht="18" customHeight="1">
      <c r="A29" s="676" t="s">
        <v>77</v>
      </c>
      <c r="B29" s="604" t="s">
        <v>39</v>
      </c>
      <c r="C29" s="604" t="s">
        <v>39</v>
      </c>
      <c r="D29" s="604" t="s">
        <v>39</v>
      </c>
      <c r="E29" s="604">
        <v>1</v>
      </c>
      <c r="F29" s="604" t="s">
        <v>39</v>
      </c>
      <c r="G29" s="604" t="s">
        <v>39</v>
      </c>
      <c r="H29" s="604" t="s">
        <v>39</v>
      </c>
      <c r="I29" s="604" t="s">
        <v>39</v>
      </c>
      <c r="J29" s="604">
        <v>5</v>
      </c>
      <c r="K29" s="604" t="s">
        <v>39</v>
      </c>
      <c r="L29" s="604">
        <v>6</v>
      </c>
      <c r="M29" s="604">
        <v>1</v>
      </c>
      <c r="N29" s="604">
        <v>1</v>
      </c>
      <c r="O29" s="604" t="s">
        <v>39</v>
      </c>
      <c r="P29" s="604" t="s">
        <v>39</v>
      </c>
      <c r="Q29" s="604">
        <v>2</v>
      </c>
      <c r="R29" s="604" t="s">
        <v>39</v>
      </c>
    </row>
    <row r="30" spans="1:18" ht="18" customHeight="1">
      <c r="A30" s="673" t="s">
        <v>83</v>
      </c>
      <c r="B30" s="608" t="s">
        <v>39</v>
      </c>
      <c r="C30" s="608" t="s">
        <v>39</v>
      </c>
      <c r="D30" s="608" t="s">
        <v>39</v>
      </c>
      <c r="E30" s="608">
        <v>1</v>
      </c>
      <c r="F30" s="608" t="s">
        <v>39</v>
      </c>
      <c r="G30" s="608" t="s">
        <v>39</v>
      </c>
      <c r="H30" s="608" t="s">
        <v>39</v>
      </c>
      <c r="I30" s="608" t="s">
        <v>39</v>
      </c>
      <c r="J30" s="608">
        <v>5</v>
      </c>
      <c r="K30" s="608" t="s">
        <v>39</v>
      </c>
      <c r="L30" s="608">
        <v>9</v>
      </c>
      <c r="M30" s="608" t="s">
        <v>39</v>
      </c>
      <c r="N30" s="608" t="s">
        <v>39</v>
      </c>
      <c r="O30" s="608">
        <v>1</v>
      </c>
      <c r="P30" s="608" t="s">
        <v>39</v>
      </c>
      <c r="Q30" s="608">
        <v>2</v>
      </c>
      <c r="R30" s="608">
        <v>2</v>
      </c>
    </row>
    <row r="31" spans="1:18" ht="18" customHeight="1">
      <c r="A31" s="676" t="s">
        <v>76</v>
      </c>
      <c r="B31" s="604" t="s">
        <v>39</v>
      </c>
      <c r="C31" s="604">
        <v>1</v>
      </c>
      <c r="D31" s="604" t="s">
        <v>39</v>
      </c>
      <c r="E31" s="604">
        <v>1</v>
      </c>
      <c r="F31" s="604" t="s">
        <v>39</v>
      </c>
      <c r="G31" s="604" t="s">
        <v>39</v>
      </c>
      <c r="H31" s="604" t="s">
        <v>39</v>
      </c>
      <c r="I31" s="604" t="s">
        <v>39</v>
      </c>
      <c r="J31" s="604">
        <v>7</v>
      </c>
      <c r="K31" s="604">
        <v>3</v>
      </c>
      <c r="L31" s="604">
        <v>10</v>
      </c>
      <c r="M31" s="604" t="s">
        <v>39</v>
      </c>
      <c r="N31" s="604" t="s">
        <v>39</v>
      </c>
      <c r="O31" s="604">
        <v>2</v>
      </c>
      <c r="P31" s="604" t="s">
        <v>39</v>
      </c>
      <c r="Q31" s="604">
        <v>4</v>
      </c>
      <c r="R31" s="604" t="s">
        <v>39</v>
      </c>
    </row>
    <row r="32" spans="1:18" ht="19.5" customHeight="1">
      <c r="A32" s="673" t="s">
        <v>75</v>
      </c>
      <c r="B32" s="608" t="s">
        <v>39</v>
      </c>
      <c r="C32" s="608" t="s">
        <v>39</v>
      </c>
      <c r="D32" s="608" t="s">
        <v>39</v>
      </c>
      <c r="E32" s="608" t="s">
        <v>39</v>
      </c>
      <c r="F32" s="608" t="s">
        <v>39</v>
      </c>
      <c r="G32" s="608" t="s">
        <v>39</v>
      </c>
      <c r="H32" s="608" t="s">
        <v>39</v>
      </c>
      <c r="I32" s="608" t="s">
        <v>39</v>
      </c>
      <c r="J32" s="608">
        <v>5</v>
      </c>
      <c r="K32" s="608">
        <v>1</v>
      </c>
      <c r="L32" s="608">
        <v>9</v>
      </c>
      <c r="M32" s="608" t="s">
        <v>39</v>
      </c>
      <c r="N32" s="608">
        <v>2</v>
      </c>
      <c r="O32" s="608">
        <v>1</v>
      </c>
      <c r="P32" s="608" t="s">
        <v>39</v>
      </c>
      <c r="Q32" s="608">
        <v>2</v>
      </c>
      <c r="R32" s="608">
        <v>10</v>
      </c>
    </row>
    <row r="33" spans="1:18" ht="18" customHeight="1">
      <c r="A33" s="652" t="s">
        <v>38</v>
      </c>
      <c r="B33" s="604" t="s">
        <v>39</v>
      </c>
      <c r="C33" s="604" t="s">
        <v>39</v>
      </c>
      <c r="D33" s="604" t="s">
        <v>39</v>
      </c>
      <c r="E33" s="604">
        <v>1</v>
      </c>
      <c r="F33" s="604" t="s">
        <v>39</v>
      </c>
      <c r="G33" s="604" t="s">
        <v>39</v>
      </c>
      <c r="H33" s="604" t="s">
        <v>39</v>
      </c>
      <c r="I33" s="604" t="s">
        <v>39</v>
      </c>
      <c r="J33" s="604">
        <v>4</v>
      </c>
      <c r="K33" s="604" t="s">
        <v>39</v>
      </c>
      <c r="L33" s="604">
        <v>5</v>
      </c>
      <c r="M33" s="604" t="s">
        <v>39</v>
      </c>
      <c r="N33" s="604">
        <v>2</v>
      </c>
      <c r="O33" s="604">
        <v>5</v>
      </c>
      <c r="P33" s="604" t="s">
        <v>39</v>
      </c>
      <c r="Q33" s="604" t="s">
        <v>39</v>
      </c>
      <c r="R33" s="604">
        <v>4</v>
      </c>
    </row>
    <row r="34" spans="1:18" ht="18" customHeight="1">
      <c r="A34" s="673" t="s">
        <v>82</v>
      </c>
      <c r="B34" s="608" t="s">
        <v>39</v>
      </c>
      <c r="C34" s="608" t="s">
        <v>39</v>
      </c>
      <c r="D34" s="608" t="s">
        <v>39</v>
      </c>
      <c r="E34" s="608">
        <v>1</v>
      </c>
      <c r="F34" s="608" t="s">
        <v>39</v>
      </c>
      <c r="G34" s="608" t="s">
        <v>39</v>
      </c>
      <c r="H34" s="608" t="s">
        <v>39</v>
      </c>
      <c r="I34" s="608" t="s">
        <v>39</v>
      </c>
      <c r="J34" s="608">
        <v>4</v>
      </c>
      <c r="K34" s="608" t="s">
        <v>39</v>
      </c>
      <c r="L34" s="608">
        <v>5</v>
      </c>
      <c r="M34" s="608" t="s">
        <v>39</v>
      </c>
      <c r="N34" s="608">
        <v>2</v>
      </c>
      <c r="O34" s="608">
        <v>5</v>
      </c>
      <c r="P34" s="608" t="s">
        <v>39</v>
      </c>
      <c r="Q34" s="608" t="s">
        <v>39</v>
      </c>
      <c r="R34" s="608">
        <v>4</v>
      </c>
    </row>
    <row r="35" spans="1:18" ht="18" customHeight="1">
      <c r="A35" s="673"/>
      <c r="B35" s="689"/>
      <c r="C35" s="689"/>
      <c r="D35" s="689"/>
      <c r="E35" s="689"/>
      <c r="F35" s="689"/>
      <c r="G35" s="689"/>
      <c r="H35" s="689"/>
      <c r="I35" s="689"/>
      <c r="J35" s="689"/>
      <c r="K35" s="689"/>
      <c r="L35" s="689"/>
      <c r="M35" s="689"/>
      <c r="N35" s="689"/>
      <c r="O35" s="689"/>
      <c r="P35" s="689"/>
      <c r="Q35" s="689"/>
      <c r="R35" s="689"/>
    </row>
    <row r="36" spans="1:18" s="663" customFormat="1" ht="11.25">
      <c r="A36" s="331" t="s">
        <v>167</v>
      </c>
      <c r="B36" s="331"/>
      <c r="C36" s="331"/>
      <c r="D36" s="331"/>
      <c r="E36" s="331"/>
      <c r="F36" s="331"/>
      <c r="G36" s="331"/>
      <c r="H36" s="331"/>
      <c r="I36" s="331"/>
      <c r="J36" s="331"/>
      <c r="K36" s="331"/>
      <c r="L36" s="331"/>
      <c r="M36" s="331"/>
      <c r="N36" s="331"/>
      <c r="O36" s="331"/>
      <c r="P36" s="331"/>
      <c r="Q36" s="331"/>
      <c r="R36" s="331"/>
    </row>
    <row r="37" spans="1:18" s="663" customFormat="1" ht="14.25" customHeight="1">
      <c r="A37" s="663" t="s">
        <v>166</v>
      </c>
    </row>
  </sheetData>
  <mergeCells count="3">
    <mergeCell ref="A1:R1"/>
    <mergeCell ref="A3:A5"/>
    <mergeCell ref="B3:R4"/>
  </mergeCells>
  <hyperlinks>
    <hyperlink ref="S1" location="INDICE!A32" display="INDICE"/>
  </hyperlinks>
  <printOptions horizontalCentered="1"/>
  <pageMargins left="0.51181102362204722" right="0.51181102362204722" top="1.1023622047244095" bottom="0.51181102362204722" header="0.11811023622047245" footer="0.23622047244094491"/>
  <pageSetup paperSize="9" scale="58" firstPageNumber="61" orientation="landscape" useFirstPageNumber="1" r:id="rId1"/>
  <headerFooter scaleWithDoc="0">
    <oddHeader>&amp;C&amp;G</oddHeader>
    <oddFooter>&amp;C&amp;12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4"/>
  <sheetViews>
    <sheetView showGridLines="0" topLeftCell="B1" zoomScale="90" zoomScaleNormal="90" workbookViewId="0">
      <selection activeCell="B1" sqref="B1:R1"/>
    </sheetView>
  </sheetViews>
  <sheetFormatPr baseColWidth="10" defaultColWidth="11.42578125" defaultRowHeight="15"/>
  <cols>
    <col min="1" max="1" width="11.42578125" style="522"/>
    <col min="2" max="2" width="8.85546875" style="522" customWidth="1"/>
    <col min="3" max="3" width="12.140625" style="522" customWidth="1"/>
    <col min="4" max="4" width="12" style="522" bestFit="1" customWidth="1"/>
    <col min="5" max="5" width="12.42578125" style="522" bestFit="1" customWidth="1"/>
    <col min="6" max="6" width="12.5703125" style="522" customWidth="1"/>
    <col min="7" max="8" width="11.140625" style="522" bestFit="1" customWidth="1"/>
    <col min="9" max="9" width="13.42578125" style="522" customWidth="1"/>
    <col min="10" max="10" width="11.28515625" style="522" bestFit="1" customWidth="1"/>
    <col min="11" max="11" width="12.42578125" style="522" bestFit="1" customWidth="1"/>
    <col min="12" max="12" width="13.28515625" style="522" customWidth="1"/>
    <col min="13" max="14" width="11.140625" style="522" bestFit="1" customWidth="1"/>
    <col min="15" max="15" width="12.42578125" style="522" customWidth="1"/>
    <col min="16" max="16384" width="11.42578125" style="522"/>
  </cols>
  <sheetData>
    <row r="1" spans="2:19" ht="49.5" customHeight="1">
      <c r="B1" s="1034" t="s">
        <v>1447</v>
      </c>
      <c r="C1" s="1034"/>
      <c r="D1" s="1034"/>
      <c r="E1" s="1034"/>
      <c r="F1" s="1034"/>
      <c r="G1" s="1034"/>
      <c r="H1" s="1034"/>
      <c r="I1" s="1034"/>
      <c r="J1" s="1034"/>
      <c r="K1" s="1034"/>
      <c r="L1" s="1034"/>
      <c r="M1" s="1034"/>
      <c r="N1" s="1034"/>
      <c r="O1" s="1034"/>
      <c r="P1" s="1034"/>
      <c r="Q1" s="1034"/>
      <c r="R1" s="1034"/>
      <c r="S1" s="893" t="s">
        <v>577</v>
      </c>
    </row>
    <row r="2" spans="2:19">
      <c r="C2" s="1037"/>
      <c r="D2" s="1037"/>
      <c r="E2" s="1037"/>
      <c r="F2" s="1037"/>
      <c r="G2" s="1037"/>
      <c r="H2" s="1037"/>
      <c r="I2" s="1037"/>
      <c r="J2" s="1037"/>
      <c r="K2" s="1037"/>
      <c r="L2" s="1037"/>
      <c r="M2" s="1037"/>
      <c r="N2" s="1037"/>
      <c r="O2" s="1037"/>
      <c r="P2" s="1037"/>
    </row>
    <row r="3" spans="2:19" s="527" customFormat="1" ht="19.5" customHeight="1">
      <c r="C3" s="1038" t="s">
        <v>486</v>
      </c>
      <c r="D3" s="1040" t="s">
        <v>734</v>
      </c>
      <c r="E3" s="1042" t="s">
        <v>735</v>
      </c>
      <c r="F3" s="1042"/>
      <c r="G3" s="1042"/>
      <c r="H3" s="1042"/>
      <c r="I3" s="1042"/>
      <c r="J3" s="1042"/>
      <c r="K3" s="1042" t="s">
        <v>736</v>
      </c>
      <c r="L3" s="1042"/>
      <c r="M3" s="1042"/>
      <c r="N3" s="1042"/>
      <c r="O3" s="1042"/>
      <c r="P3" s="1042"/>
    </row>
    <row r="4" spans="2:19" ht="33" customHeight="1">
      <c r="C4" s="1039"/>
      <c r="D4" s="1041"/>
      <c r="E4" s="532" t="s">
        <v>549</v>
      </c>
      <c r="F4" s="532" t="s">
        <v>3</v>
      </c>
      <c r="G4" s="532" t="s">
        <v>4</v>
      </c>
      <c r="H4" s="532" t="s">
        <v>5</v>
      </c>
      <c r="I4" s="532" t="s">
        <v>6</v>
      </c>
      <c r="J4" s="897" t="s">
        <v>7</v>
      </c>
      <c r="K4" s="532" t="s">
        <v>549</v>
      </c>
      <c r="L4" s="532" t="s">
        <v>3</v>
      </c>
      <c r="M4" s="532" t="s">
        <v>4</v>
      </c>
      <c r="N4" s="532" t="s">
        <v>5</v>
      </c>
      <c r="O4" s="532" t="s">
        <v>6</v>
      </c>
      <c r="P4" s="897" t="s">
        <v>7</v>
      </c>
    </row>
    <row r="5" spans="2:19" ht="15.75" customHeight="1">
      <c r="C5" s="523">
        <v>2000</v>
      </c>
      <c r="D5" s="524">
        <v>12531210</v>
      </c>
      <c r="E5" s="525">
        <v>11749</v>
      </c>
      <c r="F5" s="525">
        <v>2062</v>
      </c>
      <c r="G5" s="525" t="s">
        <v>39</v>
      </c>
      <c r="H5" s="525">
        <v>6320</v>
      </c>
      <c r="I5" s="525">
        <v>1037</v>
      </c>
      <c r="J5" s="525">
        <v>13229</v>
      </c>
      <c r="K5" s="531">
        <v>9.3757905262141481</v>
      </c>
      <c r="L5" s="531">
        <v>1.6454915367310898</v>
      </c>
      <c r="M5" s="531" t="s">
        <v>39</v>
      </c>
      <c r="N5" s="531">
        <v>5.0434076198547464</v>
      </c>
      <c r="O5" s="531">
        <v>0.82753381357426781</v>
      </c>
      <c r="P5" s="531">
        <v>10.55684167769912</v>
      </c>
    </row>
    <row r="6" spans="2:19" ht="15.75" customHeight="1">
      <c r="C6" s="523">
        <v>2001</v>
      </c>
      <c r="D6" s="528">
        <v>12814503</v>
      </c>
      <c r="E6" s="525">
        <v>12629</v>
      </c>
      <c r="F6" s="525">
        <v>2118</v>
      </c>
      <c r="G6" s="525" t="s">
        <v>39</v>
      </c>
      <c r="H6" s="525">
        <v>6406</v>
      </c>
      <c r="I6" s="525">
        <v>1057</v>
      </c>
      <c r="J6" s="525">
        <v>12984</v>
      </c>
      <c r="K6" s="531">
        <v>9.8552398013407139</v>
      </c>
      <c r="L6" s="531">
        <v>1.6528147833747435</v>
      </c>
      <c r="M6" s="531" t="s">
        <v>39</v>
      </c>
      <c r="N6" s="531">
        <v>4.9990233721900879</v>
      </c>
      <c r="O6" s="531">
        <v>0.82484666006945417</v>
      </c>
      <c r="P6" s="531">
        <v>10.132269663521091</v>
      </c>
    </row>
    <row r="7" spans="2:19" ht="15.75" customHeight="1">
      <c r="C7" s="523">
        <v>2002</v>
      </c>
      <c r="D7" s="528">
        <v>13093527</v>
      </c>
      <c r="E7" s="525">
        <v>12859</v>
      </c>
      <c r="F7" s="525">
        <v>2230</v>
      </c>
      <c r="G7" s="525" t="s">
        <v>39</v>
      </c>
      <c r="H7" s="525">
        <v>6875</v>
      </c>
      <c r="I7" s="525">
        <v>1090</v>
      </c>
      <c r="J7" s="525">
        <v>13424</v>
      </c>
      <c r="K7" s="531">
        <v>9.8208832501739227</v>
      </c>
      <c r="L7" s="531">
        <v>1.7031316313778557</v>
      </c>
      <c r="M7" s="531" t="s">
        <v>39</v>
      </c>
      <c r="N7" s="531">
        <v>5.2506860832837479</v>
      </c>
      <c r="O7" s="531">
        <v>0.8324724117497142</v>
      </c>
      <c r="P7" s="531">
        <v>10.252394179200151</v>
      </c>
    </row>
    <row r="8" spans="2:19" ht="15.75" customHeight="1">
      <c r="C8" s="523">
        <v>2003</v>
      </c>
      <c r="D8" s="528">
        <v>13319575</v>
      </c>
      <c r="E8" s="525">
        <v>12466</v>
      </c>
      <c r="F8" s="525">
        <v>2213</v>
      </c>
      <c r="G8" s="525" t="s">
        <v>39</v>
      </c>
      <c r="H8" s="525">
        <v>6767</v>
      </c>
      <c r="I8" s="525">
        <v>1024</v>
      </c>
      <c r="J8" s="525">
        <v>12581</v>
      </c>
      <c r="K8" s="531">
        <v>9.3591574806253206</v>
      </c>
      <c r="L8" s="531">
        <v>1.6614644236021043</v>
      </c>
      <c r="M8" s="531" t="s">
        <v>39</v>
      </c>
      <c r="N8" s="531">
        <v>5.0804924331294359</v>
      </c>
      <c r="O8" s="531">
        <v>0.76879329858497747</v>
      </c>
      <c r="P8" s="531">
        <v>9.445496571775001</v>
      </c>
    </row>
    <row r="9" spans="2:19" ht="15.75" customHeight="1">
      <c r="C9" s="523">
        <v>2004</v>
      </c>
      <c r="D9" s="528">
        <v>13551875</v>
      </c>
      <c r="E9" s="525">
        <v>13888</v>
      </c>
      <c r="F9" s="525">
        <v>2281</v>
      </c>
      <c r="G9" s="525" t="s">
        <v>39</v>
      </c>
      <c r="H9" s="525">
        <v>7176</v>
      </c>
      <c r="I9" s="525">
        <v>1059</v>
      </c>
      <c r="J9" s="525">
        <v>13623</v>
      </c>
      <c r="K9" s="531">
        <v>10.248028409352949</v>
      </c>
      <c r="L9" s="531">
        <v>1.6831619240879951</v>
      </c>
      <c r="M9" s="531" t="s">
        <v>39</v>
      </c>
      <c r="N9" s="531">
        <v>5.2952082276437755</v>
      </c>
      <c r="O9" s="531">
        <v>0.78144168242401879</v>
      </c>
      <c r="P9" s="531">
        <v>10.052483512429092</v>
      </c>
    </row>
    <row r="10" spans="2:19" ht="15.75" customHeight="1">
      <c r="C10" s="523">
        <v>2005</v>
      </c>
      <c r="D10" s="528">
        <v>13721297</v>
      </c>
      <c r="E10" s="525">
        <v>14464</v>
      </c>
      <c r="F10" s="525">
        <v>2377</v>
      </c>
      <c r="G10" s="525" t="s">
        <v>39</v>
      </c>
      <c r="H10" s="525">
        <v>7714</v>
      </c>
      <c r="I10" s="525">
        <v>1237</v>
      </c>
      <c r="J10" s="525">
        <v>14785</v>
      </c>
      <c r="K10" s="531">
        <v>10.541277548325059</v>
      </c>
      <c r="L10" s="531">
        <v>1.7323435240852232</v>
      </c>
      <c r="M10" s="531" t="s">
        <v>39</v>
      </c>
      <c r="N10" s="531">
        <v>5.6219175198962601</v>
      </c>
      <c r="O10" s="531">
        <v>0.90151827483947033</v>
      </c>
      <c r="P10" s="531">
        <v>10.775220447454783</v>
      </c>
    </row>
    <row r="11" spans="2:19" ht="15.75" customHeight="1">
      <c r="C11" s="523">
        <v>2006</v>
      </c>
      <c r="D11" s="528">
        <v>13964606</v>
      </c>
      <c r="E11" s="525">
        <v>14664</v>
      </c>
      <c r="F11" s="525">
        <v>2636</v>
      </c>
      <c r="G11" s="525">
        <v>374</v>
      </c>
      <c r="H11" s="525">
        <v>7499</v>
      </c>
      <c r="I11" s="525">
        <v>1487</v>
      </c>
      <c r="J11" s="525">
        <v>13923</v>
      </c>
      <c r="K11" s="531">
        <v>10.50083332104035</v>
      </c>
      <c r="L11" s="531">
        <v>1.8876293394887045</v>
      </c>
      <c r="M11" s="531">
        <v>0.26781994422184197</v>
      </c>
      <c r="N11" s="531">
        <v>5.3700047104801953</v>
      </c>
      <c r="O11" s="531">
        <v>1.0648349119194627</v>
      </c>
      <c r="P11" s="531">
        <v>9.9702061053494813</v>
      </c>
    </row>
    <row r="12" spans="2:19" ht="15.75" customHeight="1">
      <c r="C12" s="523">
        <v>2007</v>
      </c>
      <c r="D12" s="528">
        <v>14214982</v>
      </c>
      <c r="E12" s="525">
        <v>16297</v>
      </c>
      <c r="F12" s="525">
        <v>3009</v>
      </c>
      <c r="G12" s="525">
        <v>397</v>
      </c>
      <c r="H12" s="525">
        <v>8816</v>
      </c>
      <c r="I12" s="525">
        <v>1415</v>
      </c>
      <c r="J12" s="525">
        <v>14235</v>
      </c>
      <c r="K12" s="531">
        <v>11.464664534925195</v>
      </c>
      <c r="L12" s="531">
        <v>2.1167807317659637</v>
      </c>
      <c r="M12" s="531">
        <v>0.27928280176506731</v>
      </c>
      <c r="N12" s="531">
        <v>6.2019072553169607</v>
      </c>
      <c r="O12" s="531">
        <v>0.99542862593846415</v>
      </c>
      <c r="P12" s="531">
        <v>10.014082325253735</v>
      </c>
    </row>
    <row r="13" spans="2:19" ht="15.75" customHeight="1">
      <c r="C13" s="523">
        <v>2008</v>
      </c>
      <c r="D13" s="528">
        <v>14472881</v>
      </c>
      <c r="E13" s="525">
        <v>15968</v>
      </c>
      <c r="F13" s="525">
        <v>3145</v>
      </c>
      <c r="G13" s="525">
        <v>494</v>
      </c>
      <c r="H13" s="525">
        <v>9037</v>
      </c>
      <c r="I13" s="525">
        <v>1586</v>
      </c>
      <c r="J13" s="525">
        <v>14891</v>
      </c>
      <c r="K13" s="531">
        <v>11.033048637655487</v>
      </c>
      <c r="L13" s="531">
        <v>2.173029682203564</v>
      </c>
      <c r="M13" s="531">
        <v>0.34132803275311946</v>
      </c>
      <c r="N13" s="531">
        <v>6.2440919675909718</v>
      </c>
      <c r="O13" s="531">
        <v>1.0958426314705414</v>
      </c>
      <c r="P13" s="531">
        <v>10.28889825045891</v>
      </c>
    </row>
    <row r="14" spans="2:19" ht="15.75" customHeight="1">
      <c r="C14" s="523">
        <v>2009</v>
      </c>
      <c r="D14" s="528">
        <v>14738472</v>
      </c>
      <c r="E14" s="525">
        <v>18024</v>
      </c>
      <c r="F14" s="525">
        <v>3363</v>
      </c>
      <c r="G14" s="525">
        <v>528</v>
      </c>
      <c r="H14" s="525">
        <v>10757</v>
      </c>
      <c r="I14" s="525">
        <v>1556</v>
      </c>
      <c r="J14" s="525">
        <v>15451</v>
      </c>
      <c r="K14" s="531">
        <v>12.229218876963635</v>
      </c>
      <c r="L14" s="531">
        <v>2.2817833490473096</v>
      </c>
      <c r="M14" s="531">
        <v>0.35824609226790943</v>
      </c>
      <c r="N14" s="531">
        <v>7.2985856335717836</v>
      </c>
      <c r="O14" s="531">
        <v>1.0557403779713392</v>
      </c>
      <c r="P14" s="531">
        <v>10.483447673544449</v>
      </c>
    </row>
    <row r="15" spans="2:19" ht="15.75" customHeight="1">
      <c r="C15" s="523">
        <v>2010</v>
      </c>
      <c r="D15" s="528">
        <v>15012228</v>
      </c>
      <c r="E15" s="525">
        <v>19344</v>
      </c>
      <c r="F15" s="525">
        <v>3534</v>
      </c>
      <c r="G15" s="525">
        <v>523</v>
      </c>
      <c r="H15" s="525">
        <v>11634</v>
      </c>
      <c r="I15" s="525">
        <v>1861</v>
      </c>
      <c r="J15" s="525">
        <v>16270</v>
      </c>
      <c r="K15" s="531">
        <v>12.885495743869598</v>
      </c>
      <c r="L15" s="531">
        <v>2.354080953206946</v>
      </c>
      <c r="M15" s="531">
        <v>0.34838266511806243</v>
      </c>
      <c r="N15" s="531">
        <v>7.7496824588595379</v>
      </c>
      <c r="O15" s="531">
        <v>1.23965609901475</v>
      </c>
      <c r="P15" s="531">
        <v>10.837831666292304</v>
      </c>
    </row>
    <row r="16" spans="2:19" ht="15.75" customHeight="1">
      <c r="C16" s="523">
        <v>2011</v>
      </c>
      <c r="D16" s="529">
        <v>15266431</v>
      </c>
      <c r="E16" s="525">
        <v>21174</v>
      </c>
      <c r="F16" s="525">
        <v>4183</v>
      </c>
      <c r="G16" s="525">
        <v>561</v>
      </c>
      <c r="H16" s="525">
        <v>12668</v>
      </c>
      <c r="I16" s="525">
        <v>2098</v>
      </c>
      <c r="J16" s="525">
        <v>16869</v>
      </c>
      <c r="K16" s="531">
        <v>13.869646415720872</v>
      </c>
      <c r="L16" s="531">
        <v>2.7399986283631055</v>
      </c>
      <c r="M16" s="531">
        <v>0.36747292147064364</v>
      </c>
      <c r="N16" s="531">
        <v>8.297944686613393</v>
      </c>
      <c r="O16" s="531">
        <v>1.3742570218278261</v>
      </c>
      <c r="P16" s="531">
        <v>11.049733889996949</v>
      </c>
    </row>
    <row r="17" spans="3:16" ht="15.75" customHeight="1">
      <c r="C17" s="523">
        <v>2012</v>
      </c>
      <c r="D17" s="530">
        <v>15520973</v>
      </c>
      <c r="E17" s="525">
        <v>24302</v>
      </c>
      <c r="F17" s="526">
        <v>3870.0000000000009</v>
      </c>
      <c r="G17" s="526">
        <v>739.00000000000011</v>
      </c>
      <c r="H17" s="526">
        <v>14071.000000000009</v>
      </c>
      <c r="I17" s="526">
        <v>2239.0000000000009</v>
      </c>
      <c r="J17" s="526">
        <v>17648</v>
      </c>
      <c r="K17" s="531">
        <v>15.657523532835217</v>
      </c>
      <c r="L17" s="531">
        <v>2.4934003815353591</v>
      </c>
      <c r="M17" s="531">
        <v>0.4761299436575272</v>
      </c>
      <c r="N17" s="531">
        <v>9.0657976146212018</v>
      </c>
      <c r="O17" s="531">
        <v>1.4425642000665815</v>
      </c>
      <c r="P17" s="531">
        <v>11.370421171404653</v>
      </c>
    </row>
    <row r="18" spans="3:16">
      <c r="C18" s="523">
        <v>2013</v>
      </c>
      <c r="D18" s="530">
        <v>15774749</v>
      </c>
      <c r="E18" s="525">
        <v>25999.800000000032</v>
      </c>
      <c r="F18" s="526">
        <v>4162.0000000000082</v>
      </c>
      <c r="G18" s="526">
        <v>980.99999999999602</v>
      </c>
      <c r="H18" s="526">
        <v>15775.999999999985</v>
      </c>
      <c r="I18" s="526">
        <v>2119.9999999999964</v>
      </c>
      <c r="J18" s="526">
        <v>18466.000000000058</v>
      </c>
      <c r="K18" s="531">
        <v>16.481910425325964</v>
      </c>
      <c r="L18" s="531">
        <v>2.6383938026525859</v>
      </c>
      <c r="M18" s="531">
        <v>0.62187994243204514</v>
      </c>
      <c r="N18" s="531">
        <v>10.000793039559605</v>
      </c>
      <c r="O18" s="531">
        <v>1.3439199571416296</v>
      </c>
      <c r="P18" s="531">
        <v>11.706049966310118</v>
      </c>
    </row>
    <row r="19" spans="3:16" ht="15.75" customHeight="1">
      <c r="D19" s="527"/>
      <c r="E19" s="527"/>
      <c r="F19" s="527"/>
      <c r="G19" s="527"/>
      <c r="H19" s="527"/>
      <c r="I19" s="527"/>
      <c r="J19" s="527"/>
    </row>
    <row r="20" spans="3:16" ht="27.75" customHeight="1">
      <c r="C20" s="1035" t="s">
        <v>739</v>
      </c>
      <c r="D20" s="1035"/>
      <c r="E20" s="1035"/>
      <c r="F20" s="1035"/>
      <c r="G20" s="1035"/>
      <c r="H20" s="1035"/>
      <c r="I20" s="1035"/>
      <c r="J20" s="1035"/>
      <c r="K20" s="1035"/>
      <c r="L20" s="1035"/>
      <c r="M20" s="1035"/>
      <c r="N20" s="1035"/>
      <c r="O20" s="1035"/>
      <c r="P20" s="1035"/>
    </row>
    <row r="21" spans="3:16">
      <c r="C21" s="1036" t="s">
        <v>737</v>
      </c>
      <c r="D21" s="1036"/>
      <c r="E21" s="1036"/>
      <c r="F21" s="1036"/>
      <c r="G21" s="1036"/>
      <c r="H21" s="1036"/>
      <c r="I21" s="1036"/>
      <c r="J21" s="1036"/>
      <c r="K21" s="1036"/>
      <c r="L21" s="1036"/>
      <c r="M21" s="1036"/>
      <c r="N21" s="1036"/>
      <c r="O21" s="1036"/>
      <c r="P21" s="1036"/>
    </row>
    <row r="22" spans="3:16">
      <c r="C22" s="1036" t="s">
        <v>738</v>
      </c>
      <c r="D22" s="1036"/>
      <c r="E22" s="1036"/>
      <c r="F22" s="1036"/>
      <c r="G22" s="1036"/>
      <c r="H22" s="1036"/>
      <c r="I22" s="1036"/>
      <c r="J22" s="1036"/>
      <c r="K22" s="1036"/>
      <c r="L22" s="1036"/>
      <c r="M22" s="1036"/>
      <c r="N22" s="1036"/>
      <c r="O22" s="1036"/>
      <c r="P22" s="1036"/>
    </row>
    <row r="23" spans="3:16" ht="30.75" customHeight="1">
      <c r="C23" s="1033" t="s">
        <v>1547</v>
      </c>
      <c r="D23" s="1033"/>
      <c r="E23" s="1033"/>
      <c r="F23" s="1033"/>
      <c r="G23" s="1033"/>
      <c r="H23" s="1033"/>
      <c r="I23" s="1033"/>
      <c r="J23" s="1033"/>
      <c r="K23" s="1033"/>
      <c r="L23" s="1033"/>
      <c r="M23" s="1033"/>
      <c r="N23" s="1033"/>
      <c r="O23" s="1033"/>
      <c r="P23" s="1033"/>
    </row>
    <row r="24" spans="3:16">
      <c r="C24" s="954" t="s">
        <v>1546</v>
      </c>
    </row>
  </sheetData>
  <mergeCells count="10">
    <mergeCell ref="C23:P23"/>
    <mergeCell ref="B1:R1"/>
    <mergeCell ref="C20:P20"/>
    <mergeCell ref="C21:P21"/>
    <mergeCell ref="C22:P22"/>
    <mergeCell ref="C2:P2"/>
    <mergeCell ref="C3:C4"/>
    <mergeCell ref="D3:D4"/>
    <mergeCell ref="E3:J3"/>
    <mergeCell ref="K3:P3"/>
  </mergeCells>
  <hyperlinks>
    <hyperlink ref="S1" location="INDICE!A8" display="INDICE"/>
  </hyperlinks>
  <printOptions horizontalCentered="1"/>
  <pageMargins left="0.51181102362204722" right="0.51181102362204722" top="1.1023622047244095" bottom="0.51181102362204722" header="0.11811023622047245" footer="0.23622047244094491"/>
  <pageSetup paperSize="9" scale="61" firstPageNumber="19" orientation="landscape" useFirstPageNumber="1" r:id="rId1"/>
  <headerFooter>
    <oddHeader>&amp;C&amp;G</oddHeader>
    <oddFooter>&amp;C&amp;12 19</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N35"/>
  <sheetViews>
    <sheetView showGridLines="0" zoomScale="90" zoomScaleNormal="90" zoomScalePageLayoutView="80" workbookViewId="0">
      <selection sqref="A1:M1"/>
    </sheetView>
  </sheetViews>
  <sheetFormatPr baseColWidth="10" defaultColWidth="14.28515625" defaultRowHeight="12.75"/>
  <cols>
    <col min="1" max="1" width="29.5703125" style="641" customWidth="1"/>
    <col min="2" max="2" width="5.42578125" style="641" bestFit="1" customWidth="1"/>
    <col min="3" max="3" width="12.7109375" style="641" customWidth="1"/>
    <col min="4" max="4" width="12.7109375" style="641" bestFit="1" customWidth="1"/>
    <col min="5" max="5" width="14.140625" style="641" customWidth="1"/>
    <col min="6" max="6" width="16" style="641" customWidth="1"/>
    <col min="7" max="7" width="13.5703125" style="641" customWidth="1"/>
    <col min="8" max="8" width="13.85546875" style="641" customWidth="1"/>
    <col min="9" max="9" width="13.140625" style="641" customWidth="1"/>
    <col min="10" max="11" width="15.140625" style="641" customWidth="1"/>
    <col min="12" max="12" width="11.5703125" style="641" customWidth="1"/>
    <col min="13" max="13" width="12.28515625" style="641" customWidth="1"/>
    <col min="14" max="14" width="13.140625" style="627" customWidth="1"/>
    <col min="15" max="16384" width="14.28515625" style="627"/>
  </cols>
  <sheetData>
    <row r="1" spans="1:14" s="677" customFormat="1" ht="42" customHeight="1">
      <c r="A1" s="1129" t="s">
        <v>1476</v>
      </c>
      <c r="B1" s="1129"/>
      <c r="C1" s="1129"/>
      <c r="D1" s="1129"/>
      <c r="E1" s="1129"/>
      <c r="F1" s="1129"/>
      <c r="G1" s="1129"/>
      <c r="H1" s="1129"/>
      <c r="I1" s="1129"/>
      <c r="J1" s="1129"/>
      <c r="K1" s="1129"/>
      <c r="L1" s="1129"/>
      <c r="M1" s="1129"/>
      <c r="N1" s="264" t="s">
        <v>577</v>
      </c>
    </row>
    <row r="2" spans="1:14" ht="3.75" customHeight="1">
      <c r="A2" s="627"/>
      <c r="B2" s="664"/>
      <c r="C2" s="664"/>
      <c r="D2" s="664"/>
      <c r="E2" s="664"/>
      <c r="F2" s="664"/>
      <c r="G2" s="664"/>
      <c r="H2" s="664"/>
      <c r="I2" s="664"/>
      <c r="J2" s="664"/>
      <c r="K2" s="664"/>
      <c r="L2" s="664"/>
      <c r="M2" s="664"/>
    </row>
    <row r="3" spans="1:14" s="690" customFormat="1" ht="15.95" customHeight="1">
      <c r="A3" s="1137" t="s">
        <v>81</v>
      </c>
      <c r="B3" s="1137" t="s">
        <v>66</v>
      </c>
      <c r="C3" s="1162" t="s">
        <v>187</v>
      </c>
      <c r="D3" s="1163"/>
      <c r="E3" s="1163"/>
      <c r="F3" s="1163"/>
      <c r="G3" s="1163"/>
      <c r="H3" s="1163"/>
      <c r="I3" s="1163"/>
      <c r="J3" s="1163"/>
      <c r="K3" s="1163"/>
      <c r="L3" s="1164"/>
      <c r="M3" s="1149" t="s">
        <v>989</v>
      </c>
    </row>
    <row r="4" spans="1:14" s="690" customFormat="1" ht="15">
      <c r="A4" s="1137"/>
      <c r="B4" s="1151"/>
      <c r="C4" s="1139"/>
      <c r="D4" s="1140"/>
      <c r="E4" s="1140"/>
      <c r="F4" s="1140"/>
      <c r="G4" s="1140"/>
      <c r="H4" s="1140"/>
      <c r="I4" s="1140"/>
      <c r="J4" s="1140"/>
      <c r="K4" s="1140"/>
      <c r="L4" s="1165"/>
      <c r="M4" s="1160"/>
    </row>
    <row r="5" spans="1:14" s="690" customFormat="1" ht="36" customHeight="1">
      <c r="A5" s="1149"/>
      <c r="B5" s="1152"/>
      <c r="C5" s="648" t="s">
        <v>988</v>
      </c>
      <c r="D5" s="648" t="s">
        <v>1027</v>
      </c>
      <c r="E5" s="648" t="s">
        <v>186</v>
      </c>
      <c r="F5" s="648" t="s">
        <v>185</v>
      </c>
      <c r="G5" s="648" t="s">
        <v>184</v>
      </c>
      <c r="H5" s="648" t="s">
        <v>183</v>
      </c>
      <c r="I5" s="648" t="s">
        <v>182</v>
      </c>
      <c r="J5" s="648" t="s">
        <v>1028</v>
      </c>
      <c r="K5" s="648" t="s">
        <v>1029</v>
      </c>
      <c r="L5" s="648" t="s">
        <v>181</v>
      </c>
      <c r="M5" s="1160"/>
    </row>
    <row r="6" spans="1:14" s="665" customFormat="1" ht="15" customHeight="1">
      <c r="A6" s="650" t="s">
        <v>11</v>
      </c>
      <c r="B6" s="608">
        <v>4162</v>
      </c>
      <c r="C6" s="608">
        <v>2832</v>
      </c>
      <c r="D6" s="608">
        <v>52</v>
      </c>
      <c r="E6" s="608">
        <v>3</v>
      </c>
      <c r="F6" s="608">
        <v>33</v>
      </c>
      <c r="G6" s="608">
        <v>48</v>
      </c>
      <c r="H6" s="608">
        <v>12</v>
      </c>
      <c r="I6" s="608">
        <v>52</v>
      </c>
      <c r="J6" s="608">
        <v>25</v>
      </c>
      <c r="K6" s="608">
        <v>3</v>
      </c>
      <c r="L6" s="608">
        <v>32</v>
      </c>
      <c r="M6" s="608">
        <v>1070</v>
      </c>
    </row>
    <row r="7" spans="1:14" s="665" customFormat="1" ht="14.25" customHeight="1">
      <c r="A7" s="652" t="s">
        <v>12</v>
      </c>
      <c r="B7" s="604">
        <v>2046</v>
      </c>
      <c r="C7" s="604">
        <v>1461</v>
      </c>
      <c r="D7" s="604">
        <v>33</v>
      </c>
      <c r="E7" s="604">
        <v>2</v>
      </c>
      <c r="F7" s="604">
        <v>22</v>
      </c>
      <c r="G7" s="604">
        <v>29</v>
      </c>
      <c r="H7" s="604">
        <v>6</v>
      </c>
      <c r="I7" s="604">
        <v>29</v>
      </c>
      <c r="J7" s="604">
        <v>16</v>
      </c>
      <c r="K7" s="604">
        <v>2</v>
      </c>
      <c r="L7" s="604">
        <v>17</v>
      </c>
      <c r="M7" s="604">
        <v>429</v>
      </c>
    </row>
    <row r="8" spans="1:14" s="665" customFormat="1" ht="14.25" customHeight="1">
      <c r="A8" s="673" t="s">
        <v>13</v>
      </c>
      <c r="B8" s="608">
        <v>264</v>
      </c>
      <c r="C8" s="608">
        <v>195</v>
      </c>
      <c r="D8" s="608">
        <v>4</v>
      </c>
      <c r="E8" s="608" t="s">
        <v>39</v>
      </c>
      <c r="F8" s="608">
        <v>1</v>
      </c>
      <c r="G8" s="608">
        <v>6</v>
      </c>
      <c r="H8" s="608" t="s">
        <v>39</v>
      </c>
      <c r="I8" s="608">
        <v>4</v>
      </c>
      <c r="J8" s="608">
        <v>1</v>
      </c>
      <c r="K8" s="608" t="s">
        <v>39</v>
      </c>
      <c r="L8" s="608" t="s">
        <v>39</v>
      </c>
      <c r="M8" s="608">
        <v>53</v>
      </c>
    </row>
    <row r="9" spans="1:14" s="665" customFormat="1" ht="14.25" customHeight="1">
      <c r="A9" s="676" t="s">
        <v>14</v>
      </c>
      <c r="B9" s="604">
        <v>83</v>
      </c>
      <c r="C9" s="604">
        <v>66</v>
      </c>
      <c r="D9" s="604" t="s">
        <v>39</v>
      </c>
      <c r="E9" s="604" t="s">
        <v>39</v>
      </c>
      <c r="F9" s="604" t="s">
        <v>39</v>
      </c>
      <c r="G9" s="604" t="s">
        <v>39</v>
      </c>
      <c r="H9" s="604" t="s">
        <v>39</v>
      </c>
      <c r="I9" s="604" t="s">
        <v>39</v>
      </c>
      <c r="J9" s="604" t="s">
        <v>39</v>
      </c>
      <c r="K9" s="604" t="s">
        <v>39</v>
      </c>
      <c r="L9" s="604" t="s">
        <v>39</v>
      </c>
      <c r="M9" s="604">
        <v>17</v>
      </c>
    </row>
    <row r="10" spans="1:14" s="665" customFormat="1" ht="14.25" customHeight="1">
      <c r="A10" s="673" t="s">
        <v>15</v>
      </c>
      <c r="B10" s="608">
        <v>101</v>
      </c>
      <c r="C10" s="608">
        <v>71</v>
      </c>
      <c r="D10" s="608" t="s">
        <v>39</v>
      </c>
      <c r="E10" s="608" t="s">
        <v>39</v>
      </c>
      <c r="F10" s="608">
        <v>1</v>
      </c>
      <c r="G10" s="608" t="s">
        <v>39</v>
      </c>
      <c r="H10" s="608" t="s">
        <v>39</v>
      </c>
      <c r="I10" s="608" t="s">
        <v>39</v>
      </c>
      <c r="J10" s="608" t="s">
        <v>39</v>
      </c>
      <c r="K10" s="608" t="s">
        <v>39</v>
      </c>
      <c r="L10" s="608" t="s">
        <v>39</v>
      </c>
      <c r="M10" s="608">
        <v>29</v>
      </c>
    </row>
    <row r="11" spans="1:14" s="665" customFormat="1" ht="14.25" customHeight="1">
      <c r="A11" s="676" t="s">
        <v>16</v>
      </c>
      <c r="B11" s="604">
        <v>79</v>
      </c>
      <c r="C11" s="604">
        <v>66</v>
      </c>
      <c r="D11" s="604" t="s">
        <v>39</v>
      </c>
      <c r="E11" s="604" t="s">
        <v>39</v>
      </c>
      <c r="F11" s="604" t="s">
        <v>39</v>
      </c>
      <c r="G11" s="604" t="s">
        <v>39</v>
      </c>
      <c r="H11" s="604" t="s">
        <v>39</v>
      </c>
      <c r="I11" s="604" t="s">
        <v>39</v>
      </c>
      <c r="J11" s="604" t="s">
        <v>39</v>
      </c>
      <c r="K11" s="604" t="s">
        <v>39</v>
      </c>
      <c r="L11" s="604" t="s">
        <v>39</v>
      </c>
      <c r="M11" s="604">
        <v>13</v>
      </c>
    </row>
    <row r="12" spans="1:14" s="665" customFormat="1" ht="14.25" customHeight="1">
      <c r="A12" s="673" t="s">
        <v>17</v>
      </c>
      <c r="B12" s="608">
        <v>156</v>
      </c>
      <c r="C12" s="608">
        <v>95</v>
      </c>
      <c r="D12" s="608" t="s">
        <v>39</v>
      </c>
      <c r="E12" s="608" t="s">
        <v>39</v>
      </c>
      <c r="F12" s="608">
        <v>1</v>
      </c>
      <c r="G12" s="608" t="s">
        <v>39</v>
      </c>
      <c r="H12" s="608" t="s">
        <v>39</v>
      </c>
      <c r="I12" s="608" t="s">
        <v>39</v>
      </c>
      <c r="J12" s="608" t="s">
        <v>39</v>
      </c>
      <c r="K12" s="608" t="s">
        <v>39</v>
      </c>
      <c r="L12" s="608" t="s">
        <v>39</v>
      </c>
      <c r="M12" s="608">
        <v>60</v>
      </c>
    </row>
    <row r="13" spans="1:14" s="665" customFormat="1" ht="14.25" customHeight="1">
      <c r="A13" s="676" t="s">
        <v>18</v>
      </c>
      <c r="B13" s="604">
        <v>142</v>
      </c>
      <c r="C13" s="604">
        <v>97</v>
      </c>
      <c r="D13" s="604" t="s">
        <v>39</v>
      </c>
      <c r="E13" s="604" t="s">
        <v>39</v>
      </c>
      <c r="F13" s="604" t="s">
        <v>39</v>
      </c>
      <c r="G13" s="604">
        <v>1</v>
      </c>
      <c r="H13" s="604">
        <v>1</v>
      </c>
      <c r="I13" s="604">
        <v>1</v>
      </c>
      <c r="J13" s="604">
        <v>1</v>
      </c>
      <c r="K13" s="604" t="s">
        <v>39</v>
      </c>
      <c r="L13" s="604">
        <v>5</v>
      </c>
      <c r="M13" s="604">
        <v>36</v>
      </c>
    </row>
    <row r="14" spans="1:14" s="665" customFormat="1" ht="14.25" customHeight="1">
      <c r="A14" s="673" t="s">
        <v>19</v>
      </c>
      <c r="B14" s="608">
        <v>119</v>
      </c>
      <c r="C14" s="608">
        <v>76</v>
      </c>
      <c r="D14" s="608">
        <v>2</v>
      </c>
      <c r="E14" s="608" t="s">
        <v>39</v>
      </c>
      <c r="F14" s="608" t="s">
        <v>39</v>
      </c>
      <c r="G14" s="608">
        <v>1</v>
      </c>
      <c r="H14" s="608" t="s">
        <v>39</v>
      </c>
      <c r="I14" s="608">
        <v>1</v>
      </c>
      <c r="J14" s="608">
        <v>1</v>
      </c>
      <c r="K14" s="608" t="s">
        <v>39</v>
      </c>
      <c r="L14" s="608" t="s">
        <v>39</v>
      </c>
      <c r="M14" s="608">
        <v>38</v>
      </c>
    </row>
    <row r="15" spans="1:14" s="665" customFormat="1" ht="14.25" customHeight="1">
      <c r="A15" s="676" t="s">
        <v>20</v>
      </c>
      <c r="B15" s="604">
        <v>178</v>
      </c>
      <c r="C15" s="604">
        <v>100</v>
      </c>
      <c r="D15" s="604" t="s">
        <v>39</v>
      </c>
      <c r="E15" s="604" t="s">
        <v>39</v>
      </c>
      <c r="F15" s="604">
        <v>1</v>
      </c>
      <c r="G15" s="604">
        <v>1</v>
      </c>
      <c r="H15" s="604" t="s">
        <v>39</v>
      </c>
      <c r="I15" s="604" t="s">
        <v>39</v>
      </c>
      <c r="J15" s="604" t="s">
        <v>39</v>
      </c>
      <c r="K15" s="604" t="s">
        <v>39</v>
      </c>
      <c r="L15" s="604">
        <v>1</v>
      </c>
      <c r="M15" s="604">
        <v>75</v>
      </c>
    </row>
    <row r="16" spans="1:14" s="665" customFormat="1" ht="14.25" customHeight="1">
      <c r="A16" s="673" t="s">
        <v>21</v>
      </c>
      <c r="B16" s="608">
        <v>746</v>
      </c>
      <c r="C16" s="608">
        <v>573</v>
      </c>
      <c r="D16" s="608">
        <v>26</v>
      </c>
      <c r="E16" s="608">
        <v>2</v>
      </c>
      <c r="F16" s="608">
        <v>15</v>
      </c>
      <c r="G16" s="608">
        <v>20</v>
      </c>
      <c r="H16" s="608">
        <v>5</v>
      </c>
      <c r="I16" s="608">
        <v>21</v>
      </c>
      <c r="J16" s="608">
        <v>13</v>
      </c>
      <c r="K16" s="608">
        <v>2</v>
      </c>
      <c r="L16" s="608">
        <v>11</v>
      </c>
      <c r="M16" s="608">
        <v>58</v>
      </c>
    </row>
    <row r="17" spans="1:13" s="665" customFormat="1" ht="14.25" customHeight="1">
      <c r="A17" s="676" t="s">
        <v>22</v>
      </c>
      <c r="B17" s="604">
        <v>129</v>
      </c>
      <c r="C17" s="604">
        <v>90</v>
      </c>
      <c r="D17" s="604">
        <v>1</v>
      </c>
      <c r="E17" s="604" t="s">
        <v>39</v>
      </c>
      <c r="F17" s="604">
        <v>2</v>
      </c>
      <c r="G17" s="604" t="s">
        <v>39</v>
      </c>
      <c r="H17" s="604" t="s">
        <v>39</v>
      </c>
      <c r="I17" s="604">
        <v>1</v>
      </c>
      <c r="J17" s="604" t="s">
        <v>39</v>
      </c>
      <c r="K17" s="604" t="s">
        <v>39</v>
      </c>
      <c r="L17" s="604" t="s">
        <v>39</v>
      </c>
      <c r="M17" s="604">
        <v>35</v>
      </c>
    </row>
    <row r="18" spans="1:13" s="665" customFormat="1" ht="14.25" customHeight="1">
      <c r="A18" s="673" t="s">
        <v>23</v>
      </c>
      <c r="B18" s="608">
        <v>49</v>
      </c>
      <c r="C18" s="608">
        <v>32</v>
      </c>
      <c r="D18" s="608" t="s">
        <v>39</v>
      </c>
      <c r="E18" s="608" t="s">
        <v>39</v>
      </c>
      <c r="F18" s="608">
        <v>1</v>
      </c>
      <c r="G18" s="608" t="s">
        <v>39</v>
      </c>
      <c r="H18" s="608" t="s">
        <v>39</v>
      </c>
      <c r="I18" s="608">
        <v>1</v>
      </c>
      <c r="J18" s="608" t="s">
        <v>39</v>
      </c>
      <c r="K18" s="608" t="s">
        <v>39</v>
      </c>
      <c r="L18" s="608" t="s">
        <v>39</v>
      </c>
      <c r="M18" s="608">
        <v>15</v>
      </c>
    </row>
    <row r="19" spans="1:13" s="665" customFormat="1" ht="14.25" customHeight="1">
      <c r="A19" s="652" t="s">
        <v>24</v>
      </c>
      <c r="B19" s="604">
        <v>1651</v>
      </c>
      <c r="C19" s="604">
        <v>1031</v>
      </c>
      <c r="D19" s="604">
        <v>18</v>
      </c>
      <c r="E19" s="604">
        <v>1</v>
      </c>
      <c r="F19" s="604">
        <v>9</v>
      </c>
      <c r="G19" s="604">
        <v>17</v>
      </c>
      <c r="H19" s="604">
        <v>6</v>
      </c>
      <c r="I19" s="604">
        <v>22</v>
      </c>
      <c r="J19" s="604">
        <v>8</v>
      </c>
      <c r="K19" s="604">
        <v>1</v>
      </c>
      <c r="L19" s="604">
        <v>15</v>
      </c>
      <c r="M19" s="604">
        <v>523</v>
      </c>
    </row>
    <row r="20" spans="1:13" s="665" customFormat="1" ht="14.25" customHeight="1">
      <c r="A20" s="673" t="s">
        <v>25</v>
      </c>
      <c r="B20" s="608">
        <v>196</v>
      </c>
      <c r="C20" s="608">
        <v>128</v>
      </c>
      <c r="D20" s="608">
        <v>2</v>
      </c>
      <c r="E20" s="608" t="s">
        <v>39</v>
      </c>
      <c r="F20" s="608" t="s">
        <v>39</v>
      </c>
      <c r="G20" s="608">
        <v>1</v>
      </c>
      <c r="H20" s="608" t="s">
        <v>39</v>
      </c>
      <c r="I20" s="608">
        <v>2</v>
      </c>
      <c r="J20" s="608" t="s">
        <v>39</v>
      </c>
      <c r="K20" s="608" t="s">
        <v>39</v>
      </c>
      <c r="L20" s="608">
        <v>2</v>
      </c>
      <c r="M20" s="608">
        <v>61</v>
      </c>
    </row>
    <row r="21" spans="1:13" s="665" customFormat="1" ht="14.25" customHeight="1">
      <c r="A21" s="676" t="s">
        <v>26</v>
      </c>
      <c r="B21" s="604">
        <v>133</v>
      </c>
      <c r="C21" s="604">
        <v>87</v>
      </c>
      <c r="D21" s="604" t="s">
        <v>39</v>
      </c>
      <c r="E21" s="604" t="s">
        <v>39</v>
      </c>
      <c r="F21" s="604" t="s">
        <v>39</v>
      </c>
      <c r="G21" s="604" t="s">
        <v>39</v>
      </c>
      <c r="H21" s="604" t="s">
        <v>39</v>
      </c>
      <c r="I21" s="604" t="s">
        <v>39</v>
      </c>
      <c r="J21" s="604" t="s">
        <v>39</v>
      </c>
      <c r="K21" s="604" t="s">
        <v>39</v>
      </c>
      <c r="L21" s="604">
        <v>1</v>
      </c>
      <c r="M21" s="604">
        <v>45</v>
      </c>
    </row>
    <row r="22" spans="1:13" s="665" customFormat="1" ht="14.25" customHeight="1">
      <c r="A22" s="673" t="s">
        <v>27</v>
      </c>
      <c r="B22" s="608">
        <v>761</v>
      </c>
      <c r="C22" s="608">
        <v>510</v>
      </c>
      <c r="D22" s="608">
        <v>15</v>
      </c>
      <c r="E22" s="608">
        <v>1</v>
      </c>
      <c r="F22" s="608">
        <v>8</v>
      </c>
      <c r="G22" s="608">
        <v>15</v>
      </c>
      <c r="H22" s="608">
        <v>6</v>
      </c>
      <c r="I22" s="608">
        <v>19</v>
      </c>
      <c r="J22" s="608">
        <v>7</v>
      </c>
      <c r="K22" s="608">
        <v>1</v>
      </c>
      <c r="L22" s="608">
        <v>10</v>
      </c>
      <c r="M22" s="608">
        <v>169</v>
      </c>
    </row>
    <row r="23" spans="1:13" s="665" customFormat="1" ht="14.25" customHeight="1">
      <c r="A23" s="676" t="s">
        <v>28</v>
      </c>
      <c r="B23" s="604">
        <v>168</v>
      </c>
      <c r="C23" s="604">
        <v>102</v>
      </c>
      <c r="D23" s="604" t="s">
        <v>39</v>
      </c>
      <c r="E23" s="604" t="s">
        <v>39</v>
      </c>
      <c r="F23" s="604" t="s">
        <v>39</v>
      </c>
      <c r="G23" s="604" t="s">
        <v>39</v>
      </c>
      <c r="H23" s="604" t="s">
        <v>39</v>
      </c>
      <c r="I23" s="604">
        <v>1</v>
      </c>
      <c r="J23" s="604" t="s">
        <v>39</v>
      </c>
      <c r="K23" s="604" t="s">
        <v>39</v>
      </c>
      <c r="L23" s="604" t="s">
        <v>39</v>
      </c>
      <c r="M23" s="604">
        <v>65</v>
      </c>
    </row>
    <row r="24" spans="1:13" s="665" customFormat="1" ht="14.25" customHeight="1">
      <c r="A24" s="673" t="s">
        <v>29</v>
      </c>
      <c r="B24" s="608">
        <v>308</v>
      </c>
      <c r="C24" s="608">
        <v>158</v>
      </c>
      <c r="D24" s="608" t="s">
        <v>39</v>
      </c>
      <c r="E24" s="608" t="s">
        <v>39</v>
      </c>
      <c r="F24" s="608">
        <v>1</v>
      </c>
      <c r="G24" s="608" t="s">
        <v>39</v>
      </c>
      <c r="H24" s="608" t="s">
        <v>39</v>
      </c>
      <c r="I24" s="608" t="s">
        <v>39</v>
      </c>
      <c r="J24" s="608">
        <v>1</v>
      </c>
      <c r="K24" s="608" t="s">
        <v>39</v>
      </c>
      <c r="L24" s="608">
        <v>1</v>
      </c>
      <c r="M24" s="608">
        <v>147</v>
      </c>
    </row>
    <row r="25" spans="1:13" s="665" customFormat="1" ht="14.25" customHeight="1">
      <c r="A25" s="676" t="s">
        <v>30</v>
      </c>
      <c r="B25" s="604">
        <v>85</v>
      </c>
      <c r="C25" s="604">
        <v>46</v>
      </c>
      <c r="D25" s="604">
        <v>1</v>
      </c>
      <c r="E25" s="604" t="s">
        <v>39</v>
      </c>
      <c r="F25" s="604" t="s">
        <v>39</v>
      </c>
      <c r="G25" s="604">
        <v>1</v>
      </c>
      <c r="H25" s="604" t="s">
        <v>39</v>
      </c>
      <c r="I25" s="604" t="s">
        <v>39</v>
      </c>
      <c r="J25" s="604" t="s">
        <v>39</v>
      </c>
      <c r="K25" s="604" t="s">
        <v>39</v>
      </c>
      <c r="L25" s="604">
        <v>1</v>
      </c>
      <c r="M25" s="604">
        <v>36</v>
      </c>
    </row>
    <row r="26" spans="1:13" s="665" customFormat="1" ht="14.25" customHeight="1">
      <c r="A26" s="650" t="s">
        <v>31</v>
      </c>
      <c r="B26" s="608">
        <v>440</v>
      </c>
      <c r="C26" s="608">
        <v>330</v>
      </c>
      <c r="D26" s="608">
        <v>1</v>
      </c>
      <c r="E26" s="608" t="s">
        <v>39</v>
      </c>
      <c r="F26" s="608" t="s">
        <v>39</v>
      </c>
      <c r="G26" s="608">
        <v>2</v>
      </c>
      <c r="H26" s="608" t="s">
        <v>39</v>
      </c>
      <c r="I26" s="608">
        <v>1</v>
      </c>
      <c r="J26" s="608">
        <v>1</v>
      </c>
      <c r="K26" s="608" t="s">
        <v>39</v>
      </c>
      <c r="L26" s="608" t="s">
        <v>39</v>
      </c>
      <c r="M26" s="608">
        <v>105</v>
      </c>
    </row>
    <row r="27" spans="1:13" s="665" customFormat="1" ht="14.25" customHeight="1">
      <c r="A27" s="676" t="s">
        <v>78</v>
      </c>
      <c r="B27" s="604">
        <v>100</v>
      </c>
      <c r="C27" s="604">
        <v>67</v>
      </c>
      <c r="D27" s="604" t="s">
        <v>39</v>
      </c>
      <c r="E27" s="604" t="s">
        <v>39</v>
      </c>
      <c r="F27" s="604" t="s">
        <v>39</v>
      </c>
      <c r="G27" s="604">
        <v>2</v>
      </c>
      <c r="H27" s="604" t="s">
        <v>39</v>
      </c>
      <c r="I27" s="604">
        <v>1</v>
      </c>
      <c r="J27" s="604">
        <v>1</v>
      </c>
      <c r="K27" s="604" t="s">
        <v>39</v>
      </c>
      <c r="L27" s="604" t="s">
        <v>39</v>
      </c>
      <c r="M27" s="604">
        <v>29</v>
      </c>
    </row>
    <row r="28" spans="1:13" s="665" customFormat="1" ht="14.25" customHeight="1">
      <c r="A28" s="673" t="s">
        <v>84</v>
      </c>
      <c r="B28" s="608">
        <v>68</v>
      </c>
      <c r="C28" s="608">
        <v>56</v>
      </c>
      <c r="D28" s="608" t="s">
        <v>39</v>
      </c>
      <c r="E28" s="608" t="s">
        <v>39</v>
      </c>
      <c r="F28" s="608" t="s">
        <v>39</v>
      </c>
      <c r="G28" s="608" t="s">
        <v>39</v>
      </c>
      <c r="H28" s="608" t="s">
        <v>39</v>
      </c>
      <c r="I28" s="608" t="s">
        <v>39</v>
      </c>
      <c r="J28" s="608" t="s">
        <v>39</v>
      </c>
      <c r="K28" s="608" t="s">
        <v>39</v>
      </c>
      <c r="L28" s="608" t="s">
        <v>39</v>
      </c>
      <c r="M28" s="608">
        <v>12</v>
      </c>
    </row>
    <row r="29" spans="1:13" s="665" customFormat="1" ht="14.25" customHeight="1">
      <c r="A29" s="676" t="s">
        <v>77</v>
      </c>
      <c r="B29" s="604">
        <v>65</v>
      </c>
      <c r="C29" s="604">
        <v>35</v>
      </c>
      <c r="D29" s="604" t="s">
        <v>39</v>
      </c>
      <c r="E29" s="604" t="s">
        <v>39</v>
      </c>
      <c r="F29" s="604" t="s">
        <v>39</v>
      </c>
      <c r="G29" s="604" t="s">
        <v>39</v>
      </c>
      <c r="H29" s="604" t="s">
        <v>39</v>
      </c>
      <c r="I29" s="604" t="s">
        <v>39</v>
      </c>
      <c r="J29" s="604" t="s">
        <v>39</v>
      </c>
      <c r="K29" s="604" t="s">
        <v>39</v>
      </c>
      <c r="L29" s="604" t="s">
        <v>39</v>
      </c>
      <c r="M29" s="604">
        <v>30</v>
      </c>
    </row>
    <row r="30" spans="1:13" s="665" customFormat="1" ht="14.25" customHeight="1">
      <c r="A30" s="673" t="s">
        <v>83</v>
      </c>
      <c r="B30" s="608">
        <v>78</v>
      </c>
      <c r="C30" s="608">
        <v>64</v>
      </c>
      <c r="D30" s="608" t="s">
        <v>39</v>
      </c>
      <c r="E30" s="608" t="s">
        <v>39</v>
      </c>
      <c r="F30" s="608" t="s">
        <v>39</v>
      </c>
      <c r="G30" s="608" t="s">
        <v>39</v>
      </c>
      <c r="H30" s="608" t="s">
        <v>39</v>
      </c>
      <c r="I30" s="608" t="s">
        <v>39</v>
      </c>
      <c r="J30" s="608" t="s">
        <v>39</v>
      </c>
      <c r="K30" s="608" t="s">
        <v>39</v>
      </c>
      <c r="L30" s="608" t="s">
        <v>39</v>
      </c>
      <c r="M30" s="608">
        <v>14</v>
      </c>
    </row>
    <row r="31" spans="1:13" s="665" customFormat="1" ht="14.25" customHeight="1">
      <c r="A31" s="676" t="s">
        <v>76</v>
      </c>
      <c r="B31" s="604">
        <v>58</v>
      </c>
      <c r="C31" s="604">
        <v>48</v>
      </c>
      <c r="D31" s="604">
        <v>1</v>
      </c>
      <c r="E31" s="604" t="s">
        <v>39</v>
      </c>
      <c r="F31" s="604" t="s">
        <v>39</v>
      </c>
      <c r="G31" s="604" t="s">
        <v>39</v>
      </c>
      <c r="H31" s="604" t="s">
        <v>39</v>
      </c>
      <c r="I31" s="604" t="s">
        <v>39</v>
      </c>
      <c r="J31" s="604" t="s">
        <v>39</v>
      </c>
      <c r="K31" s="604" t="s">
        <v>39</v>
      </c>
      <c r="L31" s="604" t="s">
        <v>39</v>
      </c>
      <c r="M31" s="604">
        <v>9</v>
      </c>
    </row>
    <row r="32" spans="1:13" s="665" customFormat="1" ht="14.25" customHeight="1">
      <c r="A32" s="673" t="s">
        <v>75</v>
      </c>
      <c r="B32" s="608">
        <v>71</v>
      </c>
      <c r="C32" s="608">
        <v>60</v>
      </c>
      <c r="D32" s="608" t="s">
        <v>39</v>
      </c>
      <c r="E32" s="608" t="s">
        <v>39</v>
      </c>
      <c r="F32" s="608" t="s">
        <v>39</v>
      </c>
      <c r="G32" s="608" t="s">
        <v>39</v>
      </c>
      <c r="H32" s="608" t="s">
        <v>39</v>
      </c>
      <c r="I32" s="608" t="s">
        <v>39</v>
      </c>
      <c r="J32" s="608" t="s">
        <v>39</v>
      </c>
      <c r="K32" s="608" t="s">
        <v>39</v>
      </c>
      <c r="L32" s="608" t="s">
        <v>39</v>
      </c>
      <c r="M32" s="608">
        <v>11</v>
      </c>
    </row>
    <row r="33" spans="1:13" s="665" customFormat="1" ht="14.25" customHeight="1">
      <c r="A33" s="652" t="s">
        <v>38</v>
      </c>
      <c r="B33" s="604">
        <v>25</v>
      </c>
      <c r="C33" s="604">
        <v>10</v>
      </c>
      <c r="D33" s="604" t="s">
        <v>39</v>
      </c>
      <c r="E33" s="604" t="s">
        <v>39</v>
      </c>
      <c r="F33" s="604">
        <v>2</v>
      </c>
      <c r="G33" s="604" t="s">
        <v>39</v>
      </c>
      <c r="H33" s="604" t="s">
        <v>39</v>
      </c>
      <c r="I33" s="604" t="s">
        <v>39</v>
      </c>
      <c r="J33" s="604" t="s">
        <v>39</v>
      </c>
      <c r="K33" s="604" t="s">
        <v>39</v>
      </c>
      <c r="L33" s="604" t="s">
        <v>39</v>
      </c>
      <c r="M33" s="604">
        <v>13</v>
      </c>
    </row>
    <row r="34" spans="1:13" s="665" customFormat="1">
      <c r="A34" s="673" t="s">
        <v>82</v>
      </c>
      <c r="B34" s="608">
        <v>25</v>
      </c>
      <c r="C34" s="608">
        <v>10</v>
      </c>
      <c r="D34" s="608" t="s">
        <v>39</v>
      </c>
      <c r="E34" s="608" t="s">
        <v>39</v>
      </c>
      <c r="F34" s="608">
        <v>2</v>
      </c>
      <c r="G34" s="608" t="s">
        <v>39</v>
      </c>
      <c r="H34" s="608" t="s">
        <v>39</v>
      </c>
      <c r="I34" s="608" t="s">
        <v>39</v>
      </c>
      <c r="J34" s="608" t="s">
        <v>39</v>
      </c>
      <c r="K34" s="608" t="s">
        <v>39</v>
      </c>
      <c r="L34" s="608" t="s">
        <v>39</v>
      </c>
      <c r="M34" s="608">
        <v>13</v>
      </c>
    </row>
    <row r="35" spans="1:13" s="665" customFormat="1" ht="24" customHeight="1">
      <c r="A35" s="1161"/>
      <c r="B35" s="1161"/>
      <c r="C35" s="1161"/>
      <c r="D35" s="1161"/>
      <c r="E35" s="1161"/>
      <c r="F35" s="1161"/>
      <c r="G35" s="1161"/>
      <c r="H35" s="1161"/>
      <c r="I35" s="1161"/>
      <c r="J35" s="1161"/>
      <c r="K35" s="1161"/>
      <c r="L35" s="1161"/>
      <c r="M35" s="1161"/>
    </row>
  </sheetData>
  <mergeCells count="6">
    <mergeCell ref="A1:M1"/>
    <mergeCell ref="A3:A5"/>
    <mergeCell ref="A35:M35"/>
    <mergeCell ref="B3:B5"/>
    <mergeCell ref="C3:L4"/>
    <mergeCell ref="M3:M5"/>
  </mergeCells>
  <hyperlinks>
    <hyperlink ref="N1" location="INDICE!A32" display="INDICE"/>
  </hyperlinks>
  <printOptions horizontalCentered="1"/>
  <pageMargins left="0.51181102362204722" right="0.51181102362204722" top="1.1023622047244095" bottom="0.51181102362204722" header="0.11811023622047245" footer="0.23622047244094491"/>
  <pageSetup paperSize="9" scale="71" firstPageNumber="62" orientation="landscape" useFirstPageNumber="1" r:id="rId1"/>
  <headerFooter scaleWithDoc="0">
    <oddHeader>&amp;C&amp;G</oddHeader>
    <oddFooter>&amp;C&amp;12 62</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M36"/>
  <sheetViews>
    <sheetView showGridLines="0" zoomScale="90" zoomScaleNormal="90" zoomScalePageLayoutView="80" workbookViewId="0">
      <selection sqref="A1:L1"/>
    </sheetView>
  </sheetViews>
  <sheetFormatPr baseColWidth="10" defaultColWidth="9.140625" defaultRowHeight="12.75"/>
  <cols>
    <col min="1" max="1" width="35.42578125" style="32" customWidth="1"/>
    <col min="2" max="2" width="12.140625" style="32" customWidth="1"/>
    <col min="3" max="3" width="16.42578125" style="32" customWidth="1"/>
    <col min="4" max="5" width="13.42578125" style="32" customWidth="1"/>
    <col min="6" max="6" width="16" style="32" customWidth="1"/>
    <col min="7" max="7" width="13" style="32" customWidth="1"/>
    <col min="8" max="8" width="14.42578125" style="32" customWidth="1"/>
    <col min="9" max="9" width="14.140625" style="32" customWidth="1"/>
    <col min="10" max="10" width="13.28515625" style="32" customWidth="1"/>
    <col min="11" max="11" width="15.7109375" style="32" customWidth="1"/>
    <col min="12" max="12" width="16.85546875" style="32" customWidth="1"/>
    <col min="13" max="16384" width="9.140625" style="20"/>
  </cols>
  <sheetData>
    <row r="1" spans="1:13" s="43" customFormat="1" ht="54.75" customHeight="1">
      <c r="A1" s="1129" t="s">
        <v>1477</v>
      </c>
      <c r="B1" s="1156"/>
      <c r="C1" s="1156"/>
      <c r="D1" s="1156"/>
      <c r="E1" s="1156"/>
      <c r="F1" s="1156"/>
      <c r="G1" s="1156"/>
      <c r="H1" s="1156"/>
      <c r="I1" s="1156"/>
      <c r="J1" s="1156"/>
      <c r="K1" s="1156"/>
      <c r="L1" s="1156"/>
      <c r="M1" s="264" t="s">
        <v>577</v>
      </c>
    </row>
    <row r="2" spans="1:13" s="43" customFormat="1" ht="3.75" customHeight="1">
      <c r="A2" s="45"/>
      <c r="B2" s="45"/>
      <c r="C2" s="45"/>
      <c r="D2" s="45"/>
      <c r="E2" s="45"/>
      <c r="F2" s="45"/>
      <c r="G2" s="45"/>
      <c r="H2" s="45"/>
      <c r="I2" s="45"/>
      <c r="J2" s="45"/>
      <c r="K2" s="44"/>
      <c r="L2" s="44"/>
    </row>
    <row r="3" spans="1:13" s="42" customFormat="1" ht="13.5" customHeight="1">
      <c r="A3" s="1153" t="s">
        <v>191</v>
      </c>
      <c r="B3" s="1153" t="s">
        <v>190</v>
      </c>
      <c r="C3" s="1167" t="s">
        <v>187</v>
      </c>
      <c r="D3" s="1167"/>
      <c r="E3" s="1167"/>
      <c r="F3" s="1167"/>
      <c r="G3" s="1167"/>
      <c r="H3" s="1167"/>
      <c r="I3" s="1167"/>
      <c r="J3" s="1167"/>
      <c r="K3" s="1167"/>
      <c r="L3" s="1167"/>
    </row>
    <row r="4" spans="1:13" s="42" customFormat="1" ht="15">
      <c r="A4" s="1153"/>
      <c r="B4" s="1073"/>
      <c r="C4" s="1167"/>
      <c r="D4" s="1167"/>
      <c r="E4" s="1167"/>
      <c r="F4" s="1167"/>
      <c r="G4" s="1167"/>
      <c r="H4" s="1167"/>
      <c r="I4" s="1167"/>
      <c r="J4" s="1167"/>
      <c r="K4" s="1167"/>
      <c r="L4" s="1167"/>
    </row>
    <row r="5" spans="1:13" s="39" customFormat="1" ht="45">
      <c r="A5" s="1154"/>
      <c r="B5" s="1168"/>
      <c r="C5" s="533" t="s">
        <v>990</v>
      </c>
      <c r="D5" s="533" t="s">
        <v>6</v>
      </c>
      <c r="E5" s="533" t="s">
        <v>5</v>
      </c>
      <c r="F5" s="533" t="s">
        <v>189</v>
      </c>
      <c r="G5" s="533" t="s">
        <v>4</v>
      </c>
      <c r="H5" s="533" t="s">
        <v>1030</v>
      </c>
      <c r="I5" s="533" t="s">
        <v>991</v>
      </c>
      <c r="J5" s="533" t="s">
        <v>1031</v>
      </c>
      <c r="K5" s="533" t="s">
        <v>1032</v>
      </c>
      <c r="L5" s="533" t="s">
        <v>1033</v>
      </c>
    </row>
    <row r="6" spans="1:13" ht="18" customHeight="1">
      <c r="A6" s="31" t="s">
        <v>11</v>
      </c>
      <c r="B6" s="538">
        <v>21728</v>
      </c>
      <c r="C6" s="538">
        <v>1191</v>
      </c>
      <c r="D6" s="538">
        <v>2120</v>
      </c>
      <c r="E6" s="538">
        <v>15776</v>
      </c>
      <c r="F6" s="538">
        <v>379</v>
      </c>
      <c r="G6" s="538">
        <v>981</v>
      </c>
      <c r="H6" s="538">
        <v>82</v>
      </c>
      <c r="I6" s="538">
        <v>765</v>
      </c>
      <c r="J6" s="538">
        <v>9</v>
      </c>
      <c r="K6" s="538">
        <v>15</v>
      </c>
      <c r="L6" s="538">
        <v>410</v>
      </c>
      <c r="M6" s="41"/>
    </row>
    <row r="7" spans="1:13" ht="15" customHeight="1">
      <c r="A7" s="539" t="s">
        <v>12</v>
      </c>
      <c r="B7" s="537">
        <v>11580</v>
      </c>
      <c r="C7" s="537">
        <v>605</v>
      </c>
      <c r="D7" s="537">
        <v>711</v>
      </c>
      <c r="E7" s="537">
        <v>8838</v>
      </c>
      <c r="F7" s="537">
        <v>214</v>
      </c>
      <c r="G7" s="537">
        <v>580</v>
      </c>
      <c r="H7" s="537">
        <v>31</v>
      </c>
      <c r="I7" s="537">
        <v>351</v>
      </c>
      <c r="J7" s="537">
        <v>5</v>
      </c>
      <c r="K7" s="537">
        <v>6</v>
      </c>
      <c r="L7" s="537">
        <v>239</v>
      </c>
      <c r="M7" s="41"/>
    </row>
    <row r="8" spans="1:13" ht="15" customHeight="1">
      <c r="A8" s="377" t="s">
        <v>13</v>
      </c>
      <c r="B8" s="538">
        <v>1354</v>
      </c>
      <c r="C8" s="538">
        <v>144</v>
      </c>
      <c r="D8" s="538">
        <v>17</v>
      </c>
      <c r="E8" s="538">
        <v>1019</v>
      </c>
      <c r="F8" s="538">
        <v>30</v>
      </c>
      <c r="G8" s="538">
        <v>79</v>
      </c>
      <c r="H8" s="538">
        <v>2</v>
      </c>
      <c r="I8" s="538">
        <v>45</v>
      </c>
      <c r="J8" s="538" t="s">
        <v>39</v>
      </c>
      <c r="K8" s="538">
        <v>2</v>
      </c>
      <c r="L8" s="538">
        <v>16</v>
      </c>
      <c r="M8" s="41"/>
    </row>
    <row r="9" spans="1:13" ht="14.25" customHeight="1">
      <c r="A9" s="540" t="s">
        <v>14</v>
      </c>
      <c r="B9" s="537">
        <v>302</v>
      </c>
      <c r="C9" s="537">
        <v>5</v>
      </c>
      <c r="D9" s="537">
        <v>26</v>
      </c>
      <c r="E9" s="537">
        <v>240</v>
      </c>
      <c r="F9" s="537">
        <v>7</v>
      </c>
      <c r="G9" s="537">
        <v>15</v>
      </c>
      <c r="H9" s="537">
        <v>1</v>
      </c>
      <c r="I9" s="537">
        <v>6</v>
      </c>
      <c r="J9" s="537">
        <v>1</v>
      </c>
      <c r="K9" s="537" t="s">
        <v>39</v>
      </c>
      <c r="L9" s="537">
        <v>1</v>
      </c>
      <c r="M9" s="41"/>
    </row>
    <row r="10" spans="1:13" ht="13.5" customHeight="1">
      <c r="A10" s="377" t="s">
        <v>15</v>
      </c>
      <c r="B10" s="538">
        <v>321</v>
      </c>
      <c r="C10" s="538">
        <v>26</v>
      </c>
      <c r="D10" s="538">
        <v>6</v>
      </c>
      <c r="E10" s="538">
        <v>251</v>
      </c>
      <c r="F10" s="538">
        <v>5</v>
      </c>
      <c r="G10" s="538">
        <v>24</v>
      </c>
      <c r="H10" s="538" t="s">
        <v>39</v>
      </c>
      <c r="I10" s="538">
        <v>8</v>
      </c>
      <c r="J10" s="538" t="s">
        <v>39</v>
      </c>
      <c r="K10" s="538" t="s">
        <v>39</v>
      </c>
      <c r="L10" s="538">
        <v>1</v>
      </c>
      <c r="M10" s="41"/>
    </row>
    <row r="11" spans="1:13" ht="15" customHeight="1">
      <c r="A11" s="540" t="s">
        <v>16</v>
      </c>
      <c r="B11" s="537">
        <v>354</v>
      </c>
      <c r="C11" s="537">
        <v>8</v>
      </c>
      <c r="D11" s="537">
        <v>67</v>
      </c>
      <c r="E11" s="537">
        <v>241</v>
      </c>
      <c r="F11" s="537">
        <v>4</v>
      </c>
      <c r="G11" s="537">
        <v>21</v>
      </c>
      <c r="H11" s="537" t="s">
        <v>39</v>
      </c>
      <c r="I11" s="537">
        <v>7</v>
      </c>
      <c r="J11" s="537">
        <v>1</v>
      </c>
      <c r="K11" s="537">
        <v>1</v>
      </c>
      <c r="L11" s="537">
        <v>4</v>
      </c>
      <c r="M11" s="41"/>
    </row>
    <row r="12" spans="1:13" ht="14.25" customHeight="1">
      <c r="A12" s="377" t="s">
        <v>17</v>
      </c>
      <c r="B12" s="538">
        <v>477</v>
      </c>
      <c r="C12" s="538">
        <v>25</v>
      </c>
      <c r="D12" s="538">
        <v>52</v>
      </c>
      <c r="E12" s="538">
        <v>251</v>
      </c>
      <c r="F12" s="538">
        <v>9</v>
      </c>
      <c r="G12" s="538">
        <v>16</v>
      </c>
      <c r="H12" s="538">
        <v>1</v>
      </c>
      <c r="I12" s="538">
        <v>15</v>
      </c>
      <c r="J12" s="538" t="s">
        <v>39</v>
      </c>
      <c r="K12" s="538">
        <v>1</v>
      </c>
      <c r="L12" s="538">
        <v>107</v>
      </c>
      <c r="M12" s="41"/>
    </row>
    <row r="13" spans="1:13" ht="15" customHeight="1">
      <c r="A13" s="540" t="s">
        <v>18</v>
      </c>
      <c r="B13" s="537">
        <v>644</v>
      </c>
      <c r="C13" s="537">
        <v>41</v>
      </c>
      <c r="D13" s="537">
        <v>56</v>
      </c>
      <c r="E13" s="537">
        <v>460</v>
      </c>
      <c r="F13" s="537">
        <v>20</v>
      </c>
      <c r="G13" s="537">
        <v>38</v>
      </c>
      <c r="H13" s="537">
        <v>6</v>
      </c>
      <c r="I13" s="537">
        <v>16</v>
      </c>
      <c r="J13" s="537" t="s">
        <v>39</v>
      </c>
      <c r="K13" s="537" t="s">
        <v>39</v>
      </c>
      <c r="L13" s="537">
        <v>7</v>
      </c>
      <c r="M13" s="41"/>
    </row>
    <row r="14" spans="1:13" ht="14.25" customHeight="1">
      <c r="A14" s="377" t="s">
        <v>19</v>
      </c>
      <c r="B14" s="538">
        <v>643</v>
      </c>
      <c r="C14" s="538">
        <v>19</v>
      </c>
      <c r="D14" s="538">
        <v>37</v>
      </c>
      <c r="E14" s="538">
        <v>525</v>
      </c>
      <c r="F14" s="538">
        <v>13</v>
      </c>
      <c r="G14" s="538">
        <v>31</v>
      </c>
      <c r="H14" s="538">
        <v>1</v>
      </c>
      <c r="I14" s="538">
        <v>11</v>
      </c>
      <c r="J14" s="538" t="s">
        <v>39</v>
      </c>
      <c r="K14" s="538" t="s">
        <v>39</v>
      </c>
      <c r="L14" s="538">
        <v>6</v>
      </c>
      <c r="M14" s="41"/>
    </row>
    <row r="15" spans="1:13">
      <c r="A15" s="540" t="s">
        <v>20</v>
      </c>
      <c r="B15" s="537">
        <v>728</v>
      </c>
      <c r="C15" s="537">
        <v>48</v>
      </c>
      <c r="D15" s="537">
        <v>30</v>
      </c>
      <c r="E15" s="537">
        <v>573</v>
      </c>
      <c r="F15" s="537">
        <v>7</v>
      </c>
      <c r="G15" s="537">
        <v>24</v>
      </c>
      <c r="H15" s="537">
        <v>3</v>
      </c>
      <c r="I15" s="537">
        <v>34</v>
      </c>
      <c r="J15" s="537" t="s">
        <v>39</v>
      </c>
      <c r="K15" s="537" t="s">
        <v>39</v>
      </c>
      <c r="L15" s="537">
        <v>9</v>
      </c>
      <c r="M15" s="41"/>
    </row>
    <row r="16" spans="1:13">
      <c r="A16" s="377" t="s">
        <v>21</v>
      </c>
      <c r="B16" s="538">
        <v>5792</v>
      </c>
      <c r="C16" s="538">
        <v>223</v>
      </c>
      <c r="D16" s="538">
        <v>302</v>
      </c>
      <c r="E16" s="538">
        <v>4608</v>
      </c>
      <c r="F16" s="538">
        <v>100</v>
      </c>
      <c r="G16" s="538">
        <v>291</v>
      </c>
      <c r="H16" s="538">
        <v>16</v>
      </c>
      <c r="I16" s="538">
        <v>183</v>
      </c>
      <c r="J16" s="538">
        <v>2</v>
      </c>
      <c r="K16" s="538">
        <v>2</v>
      </c>
      <c r="L16" s="538">
        <v>65</v>
      </c>
      <c r="M16" s="41"/>
    </row>
    <row r="17" spans="1:13">
      <c r="A17" s="540" t="s">
        <v>22</v>
      </c>
      <c r="B17" s="537">
        <v>661</v>
      </c>
      <c r="C17" s="537">
        <v>38</v>
      </c>
      <c r="D17" s="537">
        <v>57</v>
      </c>
      <c r="E17" s="537">
        <v>498</v>
      </c>
      <c r="F17" s="537">
        <v>11</v>
      </c>
      <c r="G17" s="537">
        <v>26</v>
      </c>
      <c r="H17" s="537" t="s">
        <v>39</v>
      </c>
      <c r="I17" s="537">
        <v>18</v>
      </c>
      <c r="J17" s="537" t="s">
        <v>39</v>
      </c>
      <c r="K17" s="537" t="s">
        <v>39</v>
      </c>
      <c r="L17" s="537">
        <v>13</v>
      </c>
      <c r="M17" s="41"/>
    </row>
    <row r="18" spans="1:13" ht="16.5" customHeight="1">
      <c r="A18" s="377" t="s">
        <v>23</v>
      </c>
      <c r="B18" s="538">
        <v>304</v>
      </c>
      <c r="C18" s="538">
        <v>28</v>
      </c>
      <c r="D18" s="538">
        <v>61</v>
      </c>
      <c r="E18" s="538">
        <v>172</v>
      </c>
      <c r="F18" s="538">
        <v>8</v>
      </c>
      <c r="G18" s="538">
        <v>15</v>
      </c>
      <c r="H18" s="538">
        <v>1</v>
      </c>
      <c r="I18" s="538">
        <v>8</v>
      </c>
      <c r="J18" s="538">
        <v>1</v>
      </c>
      <c r="K18" s="538" t="s">
        <v>39</v>
      </c>
      <c r="L18" s="538">
        <v>10</v>
      </c>
      <c r="M18" s="41"/>
    </row>
    <row r="19" spans="1:13" ht="13.5" customHeight="1">
      <c r="A19" s="539" t="s">
        <v>24</v>
      </c>
      <c r="B19" s="537">
        <v>8777</v>
      </c>
      <c r="C19" s="537">
        <v>524</v>
      </c>
      <c r="D19" s="537">
        <v>1225</v>
      </c>
      <c r="E19" s="537">
        <v>5956</v>
      </c>
      <c r="F19" s="537">
        <v>148</v>
      </c>
      <c r="G19" s="537">
        <v>333</v>
      </c>
      <c r="H19" s="537">
        <v>47</v>
      </c>
      <c r="I19" s="537">
        <v>383</v>
      </c>
      <c r="J19" s="537">
        <v>3</v>
      </c>
      <c r="K19" s="537">
        <v>8</v>
      </c>
      <c r="L19" s="537">
        <v>150</v>
      </c>
      <c r="M19" s="41"/>
    </row>
    <row r="20" spans="1:13" ht="14.25" customHeight="1">
      <c r="A20" s="377" t="s">
        <v>25</v>
      </c>
      <c r="B20" s="538">
        <v>1021</v>
      </c>
      <c r="C20" s="538">
        <v>139</v>
      </c>
      <c r="D20" s="538">
        <v>127</v>
      </c>
      <c r="E20" s="538">
        <v>629</v>
      </c>
      <c r="F20" s="538">
        <v>17</v>
      </c>
      <c r="G20" s="538">
        <v>56</v>
      </c>
      <c r="H20" s="538">
        <v>5</v>
      </c>
      <c r="I20" s="538">
        <v>39</v>
      </c>
      <c r="J20" s="538" t="s">
        <v>39</v>
      </c>
      <c r="K20" s="538" t="s">
        <v>39</v>
      </c>
      <c r="L20" s="538">
        <v>9</v>
      </c>
      <c r="M20" s="41"/>
    </row>
    <row r="21" spans="1:13" ht="15" customHeight="1">
      <c r="A21" s="540" t="s">
        <v>26</v>
      </c>
      <c r="B21" s="537">
        <v>623</v>
      </c>
      <c r="C21" s="537">
        <v>18</v>
      </c>
      <c r="D21" s="537">
        <v>150</v>
      </c>
      <c r="E21" s="537">
        <v>381</v>
      </c>
      <c r="F21" s="537">
        <v>10</v>
      </c>
      <c r="G21" s="537">
        <v>16</v>
      </c>
      <c r="H21" s="537">
        <v>1</v>
      </c>
      <c r="I21" s="537">
        <v>31</v>
      </c>
      <c r="J21" s="537">
        <v>1</v>
      </c>
      <c r="K21" s="537" t="s">
        <v>39</v>
      </c>
      <c r="L21" s="537">
        <v>15</v>
      </c>
      <c r="M21" s="41"/>
    </row>
    <row r="22" spans="1:13" ht="13.5" customHeight="1">
      <c r="A22" s="377" t="s">
        <v>27</v>
      </c>
      <c r="B22" s="538">
        <v>4569</v>
      </c>
      <c r="C22" s="538">
        <v>287</v>
      </c>
      <c r="D22" s="538">
        <v>593</v>
      </c>
      <c r="E22" s="538">
        <v>3073</v>
      </c>
      <c r="F22" s="538">
        <v>70</v>
      </c>
      <c r="G22" s="538">
        <v>194</v>
      </c>
      <c r="H22" s="538">
        <v>28</v>
      </c>
      <c r="I22" s="538">
        <v>230</v>
      </c>
      <c r="J22" s="538" t="s">
        <v>39</v>
      </c>
      <c r="K22" s="538">
        <v>4</v>
      </c>
      <c r="L22" s="538">
        <v>90</v>
      </c>
      <c r="M22" s="41"/>
    </row>
    <row r="23" spans="1:13" ht="14.25" customHeight="1">
      <c r="A23" s="540" t="s">
        <v>28</v>
      </c>
      <c r="B23" s="537">
        <v>640</v>
      </c>
      <c r="C23" s="537">
        <v>20</v>
      </c>
      <c r="D23" s="537">
        <v>166</v>
      </c>
      <c r="E23" s="537">
        <v>399</v>
      </c>
      <c r="F23" s="537">
        <v>11</v>
      </c>
      <c r="G23" s="537">
        <v>22</v>
      </c>
      <c r="H23" s="537">
        <v>2</v>
      </c>
      <c r="I23" s="537">
        <v>15</v>
      </c>
      <c r="J23" s="537" t="s">
        <v>39</v>
      </c>
      <c r="K23" s="537">
        <v>2</v>
      </c>
      <c r="L23" s="537">
        <v>3</v>
      </c>
      <c r="M23" s="41"/>
    </row>
    <row r="24" spans="1:13">
      <c r="A24" s="377" t="s">
        <v>29</v>
      </c>
      <c r="B24" s="538">
        <v>1621</v>
      </c>
      <c r="C24" s="538">
        <v>38</v>
      </c>
      <c r="D24" s="538">
        <v>104</v>
      </c>
      <c r="E24" s="538">
        <v>1310</v>
      </c>
      <c r="F24" s="538">
        <v>36</v>
      </c>
      <c r="G24" s="538">
        <v>33</v>
      </c>
      <c r="H24" s="538">
        <v>11</v>
      </c>
      <c r="I24" s="538">
        <v>61</v>
      </c>
      <c r="J24" s="538">
        <v>2</v>
      </c>
      <c r="K24" s="538">
        <v>2</v>
      </c>
      <c r="L24" s="538">
        <v>24</v>
      </c>
      <c r="M24" s="41"/>
    </row>
    <row r="25" spans="1:13" ht="16.5" customHeight="1">
      <c r="A25" s="540" t="s">
        <v>30</v>
      </c>
      <c r="B25" s="537">
        <v>303</v>
      </c>
      <c r="C25" s="537">
        <v>22</v>
      </c>
      <c r="D25" s="537">
        <v>85</v>
      </c>
      <c r="E25" s="537">
        <v>164</v>
      </c>
      <c r="F25" s="537">
        <v>4</v>
      </c>
      <c r="G25" s="537">
        <v>12</v>
      </c>
      <c r="H25" s="537" t="s">
        <v>39</v>
      </c>
      <c r="I25" s="537">
        <v>7</v>
      </c>
      <c r="J25" s="537" t="s">
        <v>39</v>
      </c>
      <c r="K25" s="537" t="s">
        <v>39</v>
      </c>
      <c r="L25" s="537">
        <v>9</v>
      </c>
      <c r="M25" s="41"/>
    </row>
    <row r="26" spans="1:13" ht="14.25" customHeight="1">
      <c r="A26" s="31" t="s">
        <v>31</v>
      </c>
      <c r="B26" s="538">
        <v>1322</v>
      </c>
      <c r="C26" s="538">
        <v>60</v>
      </c>
      <c r="D26" s="538">
        <v>180</v>
      </c>
      <c r="E26" s="538">
        <v>941</v>
      </c>
      <c r="F26" s="538">
        <v>17</v>
      </c>
      <c r="G26" s="538">
        <v>66</v>
      </c>
      <c r="H26" s="538">
        <v>4</v>
      </c>
      <c r="I26" s="538">
        <v>31</v>
      </c>
      <c r="J26" s="538">
        <v>1</v>
      </c>
      <c r="K26" s="538">
        <v>1</v>
      </c>
      <c r="L26" s="538">
        <v>21</v>
      </c>
      <c r="M26" s="41"/>
    </row>
    <row r="27" spans="1:13" ht="13.5" customHeight="1">
      <c r="A27" s="540" t="s">
        <v>78</v>
      </c>
      <c r="B27" s="537">
        <v>296</v>
      </c>
      <c r="C27" s="537">
        <v>18</v>
      </c>
      <c r="D27" s="537">
        <v>10</v>
      </c>
      <c r="E27" s="537">
        <v>232</v>
      </c>
      <c r="F27" s="537">
        <v>7</v>
      </c>
      <c r="G27" s="537">
        <v>14</v>
      </c>
      <c r="H27" s="537" t="s">
        <v>39</v>
      </c>
      <c r="I27" s="537">
        <v>7</v>
      </c>
      <c r="J27" s="537" t="s">
        <v>39</v>
      </c>
      <c r="K27" s="537" t="s">
        <v>39</v>
      </c>
      <c r="L27" s="537">
        <v>8</v>
      </c>
      <c r="M27" s="41"/>
    </row>
    <row r="28" spans="1:13" ht="13.5" customHeight="1">
      <c r="A28" s="377" t="s">
        <v>84</v>
      </c>
      <c r="B28" s="538">
        <v>258</v>
      </c>
      <c r="C28" s="538">
        <v>10</v>
      </c>
      <c r="D28" s="538">
        <v>53</v>
      </c>
      <c r="E28" s="538">
        <v>179</v>
      </c>
      <c r="F28" s="538">
        <v>2</v>
      </c>
      <c r="G28" s="538">
        <v>7</v>
      </c>
      <c r="H28" s="538">
        <v>2</v>
      </c>
      <c r="I28" s="538">
        <v>5</v>
      </c>
      <c r="J28" s="538" t="s">
        <v>39</v>
      </c>
      <c r="K28" s="538" t="s">
        <v>39</v>
      </c>
      <c r="L28" s="538" t="s">
        <v>39</v>
      </c>
      <c r="M28" s="41"/>
    </row>
    <row r="29" spans="1:13" ht="13.5" customHeight="1">
      <c r="A29" s="540" t="s">
        <v>77</v>
      </c>
      <c r="B29" s="537">
        <v>162</v>
      </c>
      <c r="C29" s="537">
        <v>5</v>
      </c>
      <c r="D29" s="537">
        <v>31</v>
      </c>
      <c r="E29" s="537">
        <v>115</v>
      </c>
      <c r="F29" s="537">
        <v>1</v>
      </c>
      <c r="G29" s="537">
        <v>4</v>
      </c>
      <c r="H29" s="537" t="s">
        <v>39</v>
      </c>
      <c r="I29" s="537">
        <v>6</v>
      </c>
      <c r="J29" s="537" t="s">
        <v>39</v>
      </c>
      <c r="K29" s="537" t="s">
        <v>39</v>
      </c>
      <c r="L29" s="537" t="s">
        <v>39</v>
      </c>
      <c r="M29" s="41"/>
    </row>
    <row r="30" spans="1:13" ht="14.25" customHeight="1">
      <c r="A30" s="377" t="s">
        <v>83</v>
      </c>
      <c r="B30" s="538">
        <v>147</v>
      </c>
      <c r="C30" s="538">
        <v>9</v>
      </c>
      <c r="D30" s="538">
        <v>5</v>
      </c>
      <c r="E30" s="538">
        <v>122</v>
      </c>
      <c r="F30" s="538">
        <v>1</v>
      </c>
      <c r="G30" s="538">
        <v>5</v>
      </c>
      <c r="H30" s="538" t="s">
        <v>39</v>
      </c>
      <c r="I30" s="538">
        <v>5</v>
      </c>
      <c r="J30" s="538" t="s">
        <v>39</v>
      </c>
      <c r="K30" s="538" t="s">
        <v>39</v>
      </c>
      <c r="L30" s="538" t="s">
        <v>39</v>
      </c>
      <c r="M30" s="41"/>
    </row>
    <row r="31" spans="1:13" ht="14.25" customHeight="1">
      <c r="A31" s="540" t="s">
        <v>76</v>
      </c>
      <c r="B31" s="537">
        <v>205</v>
      </c>
      <c r="C31" s="537">
        <v>9</v>
      </c>
      <c r="D31" s="537">
        <v>42</v>
      </c>
      <c r="E31" s="537">
        <v>126</v>
      </c>
      <c r="F31" s="537">
        <v>4</v>
      </c>
      <c r="G31" s="537">
        <v>8</v>
      </c>
      <c r="H31" s="537" t="s">
        <v>39</v>
      </c>
      <c r="I31" s="537">
        <v>3</v>
      </c>
      <c r="J31" s="537" t="s">
        <v>39</v>
      </c>
      <c r="K31" s="537" t="s">
        <v>39</v>
      </c>
      <c r="L31" s="537">
        <v>13</v>
      </c>
      <c r="M31" s="41"/>
    </row>
    <row r="32" spans="1:13" ht="16.5" customHeight="1">
      <c r="A32" s="377" t="s">
        <v>75</v>
      </c>
      <c r="B32" s="538">
        <v>254</v>
      </c>
      <c r="C32" s="538">
        <v>9</v>
      </c>
      <c r="D32" s="538">
        <v>39</v>
      </c>
      <c r="E32" s="538">
        <v>167</v>
      </c>
      <c r="F32" s="538">
        <v>2</v>
      </c>
      <c r="G32" s="538">
        <v>28</v>
      </c>
      <c r="H32" s="538">
        <v>2</v>
      </c>
      <c r="I32" s="538">
        <v>5</v>
      </c>
      <c r="J32" s="538">
        <v>1</v>
      </c>
      <c r="K32" s="538">
        <v>1</v>
      </c>
      <c r="L32" s="538" t="s">
        <v>39</v>
      </c>
      <c r="M32" s="41"/>
    </row>
    <row r="33" spans="1:13" ht="14.25" customHeight="1">
      <c r="A33" s="539" t="s">
        <v>38</v>
      </c>
      <c r="B33" s="537">
        <v>49</v>
      </c>
      <c r="C33" s="537">
        <v>2</v>
      </c>
      <c r="D33" s="537">
        <v>4</v>
      </c>
      <c r="E33" s="537">
        <v>41</v>
      </c>
      <c r="F33" s="537" t="s">
        <v>39</v>
      </c>
      <c r="G33" s="537">
        <v>2</v>
      </c>
      <c r="H33" s="537" t="s">
        <v>39</v>
      </c>
      <c r="I33" s="537" t="s">
        <v>39</v>
      </c>
      <c r="J33" s="537" t="s">
        <v>39</v>
      </c>
      <c r="K33" s="537" t="s">
        <v>39</v>
      </c>
      <c r="L33" s="537" t="s">
        <v>39</v>
      </c>
      <c r="M33" s="41"/>
    </row>
    <row r="34" spans="1:13" ht="14.25" customHeight="1">
      <c r="A34" s="377" t="s">
        <v>82</v>
      </c>
      <c r="B34" s="538">
        <v>49</v>
      </c>
      <c r="C34" s="538">
        <v>2</v>
      </c>
      <c r="D34" s="538">
        <v>4</v>
      </c>
      <c r="E34" s="538">
        <v>41</v>
      </c>
      <c r="F34" s="538" t="s">
        <v>39</v>
      </c>
      <c r="G34" s="538">
        <v>2</v>
      </c>
      <c r="H34" s="538" t="s">
        <v>39</v>
      </c>
      <c r="I34" s="538" t="s">
        <v>39</v>
      </c>
      <c r="J34" s="538" t="s">
        <v>39</v>
      </c>
      <c r="K34" s="538" t="s">
        <v>39</v>
      </c>
      <c r="L34" s="541" t="s">
        <v>39</v>
      </c>
      <c r="M34" s="41"/>
    </row>
    <row r="35" spans="1:13">
      <c r="A35" s="277"/>
      <c r="B35" s="328"/>
      <c r="C35" s="328"/>
      <c r="D35" s="328"/>
      <c r="E35" s="328"/>
      <c r="F35" s="328"/>
      <c r="G35" s="328"/>
      <c r="H35" s="328"/>
      <c r="I35" s="328"/>
      <c r="J35" s="328"/>
      <c r="K35" s="328"/>
      <c r="L35" s="328"/>
    </row>
    <row r="36" spans="1:13">
      <c r="A36" s="1166" t="s">
        <v>188</v>
      </c>
      <c r="B36" s="1166"/>
      <c r="C36" s="1166"/>
      <c r="D36" s="1166"/>
      <c r="E36" s="1166"/>
      <c r="F36" s="1166"/>
      <c r="G36" s="1166"/>
      <c r="H36" s="1166"/>
      <c r="I36" s="1166"/>
      <c r="J36" s="1166"/>
      <c r="K36" s="1166"/>
      <c r="L36" s="1166"/>
    </row>
  </sheetData>
  <mergeCells count="5">
    <mergeCell ref="A3:A5"/>
    <mergeCell ref="A36:L36"/>
    <mergeCell ref="C3:L4"/>
    <mergeCell ref="B3:B5"/>
    <mergeCell ref="A1:L1"/>
  </mergeCells>
  <hyperlinks>
    <hyperlink ref="M1" location="INDICE!A32" display="INDICE"/>
  </hyperlinks>
  <printOptions horizontalCentered="1"/>
  <pageMargins left="0.51181102362204722" right="0.51181102362204722" top="1.1023622047244095" bottom="0.51181102362204722" header="0.11811023622047245" footer="0.23622047244094491"/>
  <pageSetup paperSize="9" scale="69" firstPageNumber="63" orientation="landscape" useFirstPageNumber="1" r:id="rId1"/>
  <headerFooter scaleWithDoc="0">
    <oddHeader>&amp;C&amp;G</oddHeader>
    <oddFooter>&amp;C&amp;12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L34"/>
  <sheetViews>
    <sheetView showGridLines="0" zoomScale="90" zoomScaleNormal="90" zoomScalePageLayoutView="90" workbookViewId="0">
      <selection sqref="A1:K1"/>
    </sheetView>
  </sheetViews>
  <sheetFormatPr baseColWidth="10" defaultColWidth="9.140625" defaultRowHeight="12.75"/>
  <cols>
    <col min="1" max="1" width="33.5703125" style="641" customWidth="1"/>
    <col min="2" max="2" width="14.5703125" style="642" customWidth="1"/>
    <col min="3" max="3" width="14.85546875" style="642" customWidth="1"/>
    <col min="4" max="4" width="16.28515625" style="642" customWidth="1"/>
    <col min="5" max="5" width="14.42578125" style="642" customWidth="1"/>
    <col min="6" max="6" width="14" style="642" customWidth="1"/>
    <col min="7" max="7" width="13" style="642" customWidth="1"/>
    <col min="8" max="8" width="14.140625" style="642" customWidth="1"/>
    <col min="9" max="9" width="12" style="642" customWidth="1"/>
    <col min="10" max="11" width="11.5703125" style="642" customWidth="1"/>
    <col min="12" max="16384" width="9.140625" style="622"/>
  </cols>
  <sheetData>
    <row r="1" spans="1:12" s="691" customFormat="1" ht="44.25" customHeight="1">
      <c r="A1" s="1129" t="s">
        <v>1478</v>
      </c>
      <c r="B1" s="1129"/>
      <c r="C1" s="1129"/>
      <c r="D1" s="1129"/>
      <c r="E1" s="1129"/>
      <c r="F1" s="1129"/>
      <c r="G1" s="1129"/>
      <c r="H1" s="1129"/>
      <c r="I1" s="1129"/>
      <c r="J1" s="1129"/>
      <c r="K1" s="1129"/>
      <c r="L1" s="264" t="s">
        <v>577</v>
      </c>
    </row>
    <row r="2" spans="1:12" s="691" customFormat="1" ht="4.5" customHeight="1">
      <c r="A2" s="690"/>
      <c r="B2" s="692"/>
      <c r="C2" s="692"/>
      <c r="D2" s="692"/>
      <c r="E2" s="692"/>
      <c r="F2" s="692"/>
      <c r="G2" s="692"/>
      <c r="H2" s="692"/>
      <c r="I2" s="692"/>
      <c r="J2" s="692"/>
      <c r="K2" s="692"/>
    </row>
    <row r="3" spans="1:12" s="690" customFormat="1" ht="51" customHeight="1">
      <c r="A3" s="648" t="s">
        <v>81</v>
      </c>
      <c r="B3" s="648" t="s">
        <v>1009</v>
      </c>
      <c r="C3" s="648" t="s">
        <v>1034</v>
      </c>
      <c r="D3" s="648" t="s">
        <v>1035</v>
      </c>
      <c r="E3" s="648" t="s">
        <v>1036</v>
      </c>
      <c r="F3" s="648" t="s">
        <v>1037</v>
      </c>
      <c r="G3" s="648" t="s">
        <v>1038</v>
      </c>
      <c r="H3" s="648" t="s">
        <v>1039</v>
      </c>
      <c r="I3" s="648" t="s">
        <v>1040</v>
      </c>
      <c r="J3" s="648" t="s">
        <v>1041</v>
      </c>
      <c r="K3" s="648" t="s">
        <v>60</v>
      </c>
    </row>
    <row r="4" spans="1:12" s="629" customFormat="1" ht="15.75" customHeight="1">
      <c r="A4" s="693" t="s">
        <v>11</v>
      </c>
      <c r="B4" s="608">
        <v>6470</v>
      </c>
      <c r="C4" s="608">
        <v>1225</v>
      </c>
      <c r="D4" s="608">
        <v>295</v>
      </c>
      <c r="E4" s="608">
        <v>2770</v>
      </c>
      <c r="F4" s="608">
        <v>243</v>
      </c>
      <c r="G4" s="608">
        <v>1278</v>
      </c>
      <c r="H4" s="608">
        <v>20</v>
      </c>
      <c r="I4" s="608">
        <v>48</v>
      </c>
      <c r="J4" s="608">
        <v>22</v>
      </c>
      <c r="K4" s="608">
        <v>569</v>
      </c>
    </row>
    <row r="5" spans="1:12">
      <c r="A5" s="694" t="s">
        <v>12</v>
      </c>
      <c r="B5" s="604">
        <v>3320</v>
      </c>
      <c r="C5" s="604">
        <v>723</v>
      </c>
      <c r="D5" s="604">
        <v>44</v>
      </c>
      <c r="E5" s="604">
        <v>1471</v>
      </c>
      <c r="F5" s="604">
        <v>149</v>
      </c>
      <c r="G5" s="604">
        <v>693</v>
      </c>
      <c r="H5" s="604">
        <v>11</v>
      </c>
      <c r="I5" s="604">
        <v>22</v>
      </c>
      <c r="J5" s="604">
        <v>13</v>
      </c>
      <c r="K5" s="604">
        <v>194</v>
      </c>
    </row>
    <row r="6" spans="1:12">
      <c r="A6" s="673" t="s">
        <v>13</v>
      </c>
      <c r="B6" s="608">
        <v>400</v>
      </c>
      <c r="C6" s="608">
        <v>94</v>
      </c>
      <c r="D6" s="608">
        <v>11</v>
      </c>
      <c r="E6" s="608">
        <v>155</v>
      </c>
      <c r="F6" s="608">
        <v>20</v>
      </c>
      <c r="G6" s="608">
        <v>76</v>
      </c>
      <c r="H6" s="608">
        <v>1</v>
      </c>
      <c r="I6" s="608" t="s">
        <v>39</v>
      </c>
      <c r="J6" s="608">
        <v>2</v>
      </c>
      <c r="K6" s="608">
        <v>41</v>
      </c>
    </row>
    <row r="7" spans="1:12">
      <c r="A7" s="676" t="s">
        <v>14</v>
      </c>
      <c r="B7" s="604">
        <v>48</v>
      </c>
      <c r="C7" s="604">
        <v>8</v>
      </c>
      <c r="D7" s="604" t="s">
        <v>39</v>
      </c>
      <c r="E7" s="604">
        <v>34</v>
      </c>
      <c r="F7" s="604" t="s">
        <v>39</v>
      </c>
      <c r="G7" s="604">
        <v>6</v>
      </c>
      <c r="H7" s="604" t="s">
        <v>39</v>
      </c>
      <c r="I7" s="604" t="s">
        <v>39</v>
      </c>
      <c r="J7" s="604" t="s">
        <v>39</v>
      </c>
      <c r="K7" s="604" t="s">
        <v>39</v>
      </c>
    </row>
    <row r="8" spans="1:12">
      <c r="A8" s="673" t="s">
        <v>15</v>
      </c>
      <c r="B8" s="608">
        <v>60</v>
      </c>
      <c r="C8" s="608">
        <v>21</v>
      </c>
      <c r="D8" s="608" t="s">
        <v>39</v>
      </c>
      <c r="E8" s="608">
        <v>27</v>
      </c>
      <c r="F8" s="608">
        <v>2</v>
      </c>
      <c r="G8" s="608">
        <v>7</v>
      </c>
      <c r="H8" s="608" t="s">
        <v>39</v>
      </c>
      <c r="I8" s="608">
        <v>1</v>
      </c>
      <c r="J8" s="608" t="s">
        <v>39</v>
      </c>
      <c r="K8" s="608">
        <v>2</v>
      </c>
    </row>
    <row r="9" spans="1:12">
      <c r="A9" s="676" t="s">
        <v>16</v>
      </c>
      <c r="B9" s="604">
        <v>58</v>
      </c>
      <c r="C9" s="604">
        <v>14</v>
      </c>
      <c r="D9" s="604" t="s">
        <v>39</v>
      </c>
      <c r="E9" s="604">
        <v>32</v>
      </c>
      <c r="F9" s="604" t="s">
        <v>39</v>
      </c>
      <c r="G9" s="604">
        <v>5</v>
      </c>
      <c r="H9" s="604" t="s">
        <v>39</v>
      </c>
      <c r="I9" s="604" t="s">
        <v>39</v>
      </c>
      <c r="J9" s="604" t="s">
        <v>39</v>
      </c>
      <c r="K9" s="604">
        <v>7</v>
      </c>
    </row>
    <row r="10" spans="1:12">
      <c r="A10" s="673" t="s">
        <v>17</v>
      </c>
      <c r="B10" s="608">
        <v>98</v>
      </c>
      <c r="C10" s="608">
        <v>18</v>
      </c>
      <c r="D10" s="608">
        <v>2</v>
      </c>
      <c r="E10" s="608">
        <v>48</v>
      </c>
      <c r="F10" s="608">
        <v>1</v>
      </c>
      <c r="G10" s="608">
        <v>21</v>
      </c>
      <c r="H10" s="608">
        <v>2</v>
      </c>
      <c r="I10" s="608">
        <v>1</v>
      </c>
      <c r="J10" s="608" t="s">
        <v>39</v>
      </c>
      <c r="K10" s="608">
        <v>5</v>
      </c>
    </row>
    <row r="11" spans="1:12">
      <c r="A11" s="676" t="s">
        <v>18</v>
      </c>
      <c r="B11" s="604">
        <v>174</v>
      </c>
      <c r="C11" s="604">
        <v>58</v>
      </c>
      <c r="D11" s="604">
        <v>3</v>
      </c>
      <c r="E11" s="604">
        <v>73</v>
      </c>
      <c r="F11" s="604">
        <v>1</v>
      </c>
      <c r="G11" s="604">
        <v>29</v>
      </c>
      <c r="H11" s="604">
        <v>1</v>
      </c>
      <c r="I11" s="604">
        <v>3</v>
      </c>
      <c r="J11" s="604" t="s">
        <v>39</v>
      </c>
      <c r="K11" s="604">
        <v>6</v>
      </c>
    </row>
    <row r="12" spans="1:12">
      <c r="A12" s="673" t="s">
        <v>19</v>
      </c>
      <c r="B12" s="608">
        <v>155</v>
      </c>
      <c r="C12" s="608">
        <v>39</v>
      </c>
      <c r="D12" s="608">
        <v>3</v>
      </c>
      <c r="E12" s="608">
        <v>68</v>
      </c>
      <c r="F12" s="608">
        <v>6</v>
      </c>
      <c r="G12" s="608">
        <v>24</v>
      </c>
      <c r="H12" s="608" t="s">
        <v>39</v>
      </c>
      <c r="I12" s="608">
        <v>1</v>
      </c>
      <c r="J12" s="608" t="s">
        <v>39</v>
      </c>
      <c r="K12" s="608">
        <v>14</v>
      </c>
    </row>
    <row r="13" spans="1:12">
      <c r="A13" s="676" t="s">
        <v>20</v>
      </c>
      <c r="B13" s="604">
        <v>206</v>
      </c>
      <c r="C13" s="604">
        <v>21</v>
      </c>
      <c r="D13" s="604" t="s">
        <v>39</v>
      </c>
      <c r="E13" s="604">
        <v>120</v>
      </c>
      <c r="F13" s="604">
        <v>11</v>
      </c>
      <c r="G13" s="604">
        <v>50</v>
      </c>
      <c r="H13" s="604" t="s">
        <v>39</v>
      </c>
      <c r="I13" s="604">
        <v>1</v>
      </c>
      <c r="J13" s="604" t="s">
        <v>39</v>
      </c>
      <c r="K13" s="604">
        <v>3</v>
      </c>
    </row>
    <row r="14" spans="1:12">
      <c r="A14" s="673" t="s">
        <v>21</v>
      </c>
      <c r="B14" s="608">
        <v>1871</v>
      </c>
      <c r="C14" s="608">
        <v>403</v>
      </c>
      <c r="D14" s="608">
        <v>15</v>
      </c>
      <c r="E14" s="608">
        <v>783</v>
      </c>
      <c r="F14" s="608">
        <v>93</v>
      </c>
      <c r="G14" s="608">
        <v>433</v>
      </c>
      <c r="H14" s="608">
        <v>7</v>
      </c>
      <c r="I14" s="608">
        <v>12</v>
      </c>
      <c r="J14" s="608">
        <v>10</v>
      </c>
      <c r="K14" s="608">
        <v>115</v>
      </c>
    </row>
    <row r="15" spans="1:12">
      <c r="A15" s="676" t="s">
        <v>22</v>
      </c>
      <c r="B15" s="604">
        <v>167</v>
      </c>
      <c r="C15" s="604">
        <v>36</v>
      </c>
      <c r="D15" s="604">
        <v>5</v>
      </c>
      <c r="E15" s="604">
        <v>83</v>
      </c>
      <c r="F15" s="604">
        <v>12</v>
      </c>
      <c r="G15" s="604">
        <v>28</v>
      </c>
      <c r="H15" s="604" t="s">
        <v>39</v>
      </c>
      <c r="I15" s="604">
        <v>1</v>
      </c>
      <c r="J15" s="604">
        <v>1</v>
      </c>
      <c r="K15" s="604">
        <v>1</v>
      </c>
    </row>
    <row r="16" spans="1:12" s="629" customFormat="1" ht="14.25" customHeight="1">
      <c r="A16" s="673" t="s">
        <v>23</v>
      </c>
      <c r="B16" s="608">
        <v>83</v>
      </c>
      <c r="C16" s="608">
        <v>11</v>
      </c>
      <c r="D16" s="608">
        <v>5</v>
      </c>
      <c r="E16" s="608">
        <v>48</v>
      </c>
      <c r="F16" s="608">
        <v>3</v>
      </c>
      <c r="G16" s="608">
        <v>14</v>
      </c>
      <c r="H16" s="608" t="s">
        <v>39</v>
      </c>
      <c r="I16" s="608">
        <v>2</v>
      </c>
      <c r="J16" s="608" t="s">
        <v>39</v>
      </c>
      <c r="K16" s="608" t="s">
        <v>39</v>
      </c>
    </row>
    <row r="17" spans="1:11">
      <c r="A17" s="694" t="s">
        <v>24</v>
      </c>
      <c r="B17" s="604">
        <v>2848</v>
      </c>
      <c r="C17" s="604">
        <v>458</v>
      </c>
      <c r="D17" s="604">
        <v>248</v>
      </c>
      <c r="E17" s="604">
        <v>1117</v>
      </c>
      <c r="F17" s="604">
        <v>92</v>
      </c>
      <c r="G17" s="604">
        <v>540</v>
      </c>
      <c r="H17" s="604">
        <v>9</v>
      </c>
      <c r="I17" s="604">
        <v>24</v>
      </c>
      <c r="J17" s="604">
        <v>8</v>
      </c>
      <c r="K17" s="604">
        <v>352</v>
      </c>
    </row>
    <row r="18" spans="1:11">
      <c r="A18" s="673" t="s">
        <v>25</v>
      </c>
      <c r="B18" s="608">
        <v>227</v>
      </c>
      <c r="C18" s="608">
        <v>52</v>
      </c>
      <c r="D18" s="608">
        <v>35</v>
      </c>
      <c r="E18" s="608">
        <v>78</v>
      </c>
      <c r="F18" s="608">
        <v>11</v>
      </c>
      <c r="G18" s="608">
        <v>45</v>
      </c>
      <c r="H18" s="608" t="s">
        <v>39</v>
      </c>
      <c r="I18" s="608" t="s">
        <v>39</v>
      </c>
      <c r="J18" s="608">
        <v>1</v>
      </c>
      <c r="K18" s="608">
        <v>5</v>
      </c>
    </row>
    <row r="19" spans="1:11">
      <c r="A19" s="676" t="s">
        <v>26</v>
      </c>
      <c r="B19" s="604">
        <v>138</v>
      </c>
      <c r="C19" s="604">
        <v>20</v>
      </c>
      <c r="D19" s="604">
        <v>14</v>
      </c>
      <c r="E19" s="604">
        <v>80</v>
      </c>
      <c r="F19" s="604">
        <v>1</v>
      </c>
      <c r="G19" s="604">
        <v>17</v>
      </c>
      <c r="H19" s="604" t="s">
        <v>39</v>
      </c>
      <c r="I19" s="604">
        <v>2</v>
      </c>
      <c r="J19" s="604">
        <v>1</v>
      </c>
      <c r="K19" s="604">
        <v>3</v>
      </c>
    </row>
    <row r="20" spans="1:11">
      <c r="A20" s="673" t="s">
        <v>27</v>
      </c>
      <c r="B20" s="608">
        <v>1769</v>
      </c>
      <c r="C20" s="608">
        <v>260</v>
      </c>
      <c r="D20" s="608">
        <v>153</v>
      </c>
      <c r="E20" s="608">
        <v>602</v>
      </c>
      <c r="F20" s="608">
        <v>54</v>
      </c>
      <c r="G20" s="608">
        <v>369</v>
      </c>
      <c r="H20" s="608">
        <v>6</v>
      </c>
      <c r="I20" s="608">
        <v>17</v>
      </c>
      <c r="J20" s="608">
        <v>5</v>
      </c>
      <c r="K20" s="608">
        <v>303</v>
      </c>
    </row>
    <row r="21" spans="1:11">
      <c r="A21" s="676" t="s">
        <v>28</v>
      </c>
      <c r="B21" s="604">
        <v>239</v>
      </c>
      <c r="C21" s="604">
        <v>41</v>
      </c>
      <c r="D21" s="604">
        <v>27</v>
      </c>
      <c r="E21" s="604">
        <v>130</v>
      </c>
      <c r="F21" s="604">
        <v>1</v>
      </c>
      <c r="G21" s="604">
        <v>22</v>
      </c>
      <c r="H21" s="604">
        <v>1</v>
      </c>
      <c r="I21" s="604">
        <v>1</v>
      </c>
      <c r="J21" s="604" t="s">
        <v>39</v>
      </c>
      <c r="K21" s="604">
        <v>16</v>
      </c>
    </row>
    <row r="22" spans="1:11">
      <c r="A22" s="673" t="s">
        <v>29</v>
      </c>
      <c r="B22" s="608">
        <v>408</v>
      </c>
      <c r="C22" s="608">
        <v>81</v>
      </c>
      <c r="D22" s="608">
        <v>11</v>
      </c>
      <c r="E22" s="608">
        <v>191</v>
      </c>
      <c r="F22" s="608">
        <v>22</v>
      </c>
      <c r="G22" s="608">
        <v>75</v>
      </c>
      <c r="H22" s="608">
        <v>2</v>
      </c>
      <c r="I22" s="608">
        <v>4</v>
      </c>
      <c r="J22" s="608">
        <v>1</v>
      </c>
      <c r="K22" s="608">
        <v>21</v>
      </c>
    </row>
    <row r="23" spans="1:11" s="629" customFormat="1">
      <c r="A23" s="676" t="s">
        <v>30</v>
      </c>
      <c r="B23" s="604">
        <v>67</v>
      </c>
      <c r="C23" s="604">
        <v>4</v>
      </c>
      <c r="D23" s="604">
        <v>8</v>
      </c>
      <c r="E23" s="604">
        <v>36</v>
      </c>
      <c r="F23" s="604">
        <v>3</v>
      </c>
      <c r="G23" s="604">
        <v>12</v>
      </c>
      <c r="H23" s="604" t="s">
        <v>39</v>
      </c>
      <c r="I23" s="604" t="s">
        <v>39</v>
      </c>
      <c r="J23" s="604" t="s">
        <v>39</v>
      </c>
      <c r="K23" s="604">
        <v>4</v>
      </c>
    </row>
    <row r="24" spans="1:11">
      <c r="A24" s="693" t="s">
        <v>31</v>
      </c>
      <c r="B24" s="608">
        <v>292</v>
      </c>
      <c r="C24" s="608">
        <v>42</v>
      </c>
      <c r="D24" s="608">
        <v>1</v>
      </c>
      <c r="E24" s="608">
        <v>178</v>
      </c>
      <c r="F24" s="608">
        <v>2</v>
      </c>
      <c r="G24" s="608">
        <v>43</v>
      </c>
      <c r="H24" s="608" t="s">
        <v>39</v>
      </c>
      <c r="I24" s="608">
        <v>2</v>
      </c>
      <c r="J24" s="608">
        <v>1</v>
      </c>
      <c r="K24" s="608">
        <v>23</v>
      </c>
    </row>
    <row r="25" spans="1:11">
      <c r="A25" s="676" t="s">
        <v>78</v>
      </c>
      <c r="B25" s="604">
        <v>53</v>
      </c>
      <c r="C25" s="604">
        <v>3</v>
      </c>
      <c r="D25" s="604" t="s">
        <v>39</v>
      </c>
      <c r="E25" s="604">
        <v>40</v>
      </c>
      <c r="F25" s="604">
        <v>1</v>
      </c>
      <c r="G25" s="604">
        <v>9</v>
      </c>
      <c r="H25" s="604" t="s">
        <v>39</v>
      </c>
      <c r="I25" s="604" t="s">
        <v>39</v>
      </c>
      <c r="J25" s="604" t="s">
        <v>39</v>
      </c>
      <c r="K25" s="604" t="s">
        <v>39</v>
      </c>
    </row>
    <row r="26" spans="1:11">
      <c r="A26" s="673" t="s">
        <v>84</v>
      </c>
      <c r="B26" s="608">
        <v>69</v>
      </c>
      <c r="C26" s="608">
        <v>14</v>
      </c>
      <c r="D26" s="608" t="s">
        <v>39</v>
      </c>
      <c r="E26" s="608">
        <v>49</v>
      </c>
      <c r="F26" s="608" t="s">
        <v>39</v>
      </c>
      <c r="G26" s="608">
        <v>6</v>
      </c>
      <c r="H26" s="608" t="s">
        <v>39</v>
      </c>
      <c r="I26" s="608" t="s">
        <v>39</v>
      </c>
      <c r="J26" s="608" t="s">
        <v>39</v>
      </c>
      <c r="K26" s="608" t="s">
        <v>39</v>
      </c>
    </row>
    <row r="27" spans="1:11">
      <c r="A27" s="676" t="s">
        <v>77</v>
      </c>
      <c r="B27" s="604">
        <v>26</v>
      </c>
      <c r="C27" s="604">
        <v>7</v>
      </c>
      <c r="D27" s="604" t="s">
        <v>39</v>
      </c>
      <c r="E27" s="604">
        <v>13</v>
      </c>
      <c r="F27" s="604" t="s">
        <v>39</v>
      </c>
      <c r="G27" s="604">
        <v>6</v>
      </c>
      <c r="H27" s="604" t="s">
        <v>39</v>
      </c>
      <c r="I27" s="604" t="s">
        <v>39</v>
      </c>
      <c r="J27" s="604" t="s">
        <v>39</v>
      </c>
      <c r="K27" s="604" t="s">
        <v>39</v>
      </c>
    </row>
    <row r="28" spans="1:11">
      <c r="A28" s="673" t="s">
        <v>83</v>
      </c>
      <c r="B28" s="608">
        <v>26</v>
      </c>
      <c r="C28" s="608">
        <v>1</v>
      </c>
      <c r="D28" s="608" t="s">
        <v>39</v>
      </c>
      <c r="E28" s="608">
        <v>17</v>
      </c>
      <c r="F28" s="608">
        <v>1</v>
      </c>
      <c r="G28" s="608">
        <v>7</v>
      </c>
      <c r="H28" s="608" t="s">
        <v>39</v>
      </c>
      <c r="I28" s="608" t="s">
        <v>39</v>
      </c>
      <c r="J28" s="608" t="s">
        <v>39</v>
      </c>
      <c r="K28" s="608" t="s">
        <v>39</v>
      </c>
    </row>
    <row r="29" spans="1:11">
      <c r="A29" s="676" t="s">
        <v>76</v>
      </c>
      <c r="B29" s="604">
        <v>67</v>
      </c>
      <c r="C29" s="604">
        <v>6</v>
      </c>
      <c r="D29" s="604" t="s">
        <v>39</v>
      </c>
      <c r="E29" s="604">
        <v>32</v>
      </c>
      <c r="F29" s="604" t="s">
        <v>39</v>
      </c>
      <c r="G29" s="604">
        <v>6</v>
      </c>
      <c r="H29" s="604" t="s">
        <v>39</v>
      </c>
      <c r="I29" s="604" t="s">
        <v>39</v>
      </c>
      <c r="J29" s="604" t="s">
        <v>39</v>
      </c>
      <c r="K29" s="604">
        <v>23</v>
      </c>
    </row>
    <row r="30" spans="1:11" s="629" customFormat="1" ht="14.25" customHeight="1">
      <c r="A30" s="673" t="s">
        <v>75</v>
      </c>
      <c r="B30" s="608">
        <v>51</v>
      </c>
      <c r="C30" s="608">
        <v>11</v>
      </c>
      <c r="D30" s="608">
        <v>1</v>
      </c>
      <c r="E30" s="608">
        <v>27</v>
      </c>
      <c r="F30" s="608" t="s">
        <v>39</v>
      </c>
      <c r="G30" s="608">
        <v>9</v>
      </c>
      <c r="H30" s="608" t="s">
        <v>39</v>
      </c>
      <c r="I30" s="608">
        <v>2</v>
      </c>
      <c r="J30" s="608">
        <v>1</v>
      </c>
      <c r="K30" s="608" t="s">
        <v>39</v>
      </c>
    </row>
    <row r="31" spans="1:11">
      <c r="A31" s="694" t="s">
        <v>38</v>
      </c>
      <c r="B31" s="604">
        <v>10</v>
      </c>
      <c r="C31" s="604">
        <v>2</v>
      </c>
      <c r="D31" s="604">
        <v>2</v>
      </c>
      <c r="E31" s="604">
        <v>4</v>
      </c>
      <c r="F31" s="604" t="s">
        <v>39</v>
      </c>
      <c r="G31" s="604">
        <v>2</v>
      </c>
      <c r="H31" s="604" t="s">
        <v>39</v>
      </c>
      <c r="I31" s="604" t="s">
        <v>39</v>
      </c>
      <c r="J31" s="604" t="s">
        <v>39</v>
      </c>
      <c r="K31" s="604" t="s">
        <v>39</v>
      </c>
    </row>
    <row r="32" spans="1:11" ht="21" customHeight="1">
      <c r="A32" s="673" t="s">
        <v>82</v>
      </c>
      <c r="B32" s="608">
        <v>10</v>
      </c>
      <c r="C32" s="608">
        <v>2</v>
      </c>
      <c r="D32" s="608">
        <v>2</v>
      </c>
      <c r="E32" s="608">
        <v>4</v>
      </c>
      <c r="F32" s="608" t="s">
        <v>39</v>
      </c>
      <c r="G32" s="608">
        <v>2</v>
      </c>
      <c r="H32" s="608" t="s">
        <v>39</v>
      </c>
      <c r="I32" s="608" t="s">
        <v>39</v>
      </c>
      <c r="J32" s="608" t="s">
        <v>39</v>
      </c>
      <c r="K32" s="608" t="s">
        <v>39</v>
      </c>
    </row>
    <row r="33" spans="1:11" ht="21" customHeight="1">
      <c r="A33" s="673"/>
      <c r="B33" s="678"/>
      <c r="C33" s="678"/>
      <c r="D33" s="678"/>
      <c r="E33" s="678"/>
      <c r="F33" s="678"/>
      <c r="G33" s="678"/>
      <c r="H33" s="678"/>
      <c r="I33" s="678"/>
      <c r="J33" s="678"/>
      <c r="K33" s="678"/>
    </row>
    <row r="34" spans="1:11" ht="21" customHeight="1">
      <c r="A34" s="1130" t="s">
        <v>192</v>
      </c>
      <c r="B34" s="1130"/>
      <c r="C34" s="1130"/>
      <c r="D34" s="1130"/>
      <c r="E34" s="1130"/>
      <c r="F34" s="1130"/>
      <c r="G34" s="1130"/>
      <c r="H34" s="1130"/>
      <c r="I34" s="1130"/>
      <c r="J34" s="1130"/>
      <c r="K34" s="1130"/>
    </row>
  </sheetData>
  <mergeCells count="2">
    <mergeCell ref="A34:K34"/>
    <mergeCell ref="A1:K1"/>
  </mergeCells>
  <hyperlinks>
    <hyperlink ref="L1" location="INDICE!A32" display="INDICE"/>
  </hyperlinks>
  <printOptions horizontalCentered="1"/>
  <pageMargins left="0.51181102362204722" right="0.51181102362204722" top="1.1023622047244095" bottom="0.51181102362204722" header="0.11811023622047245" footer="0.23622047244094491"/>
  <pageSetup paperSize="9" scale="80" firstPageNumber="64" orientation="landscape" useFirstPageNumber="1" r:id="rId1"/>
  <headerFooter scaleWithDoc="0">
    <oddHeader>&amp;C&amp;G</oddHeader>
    <oddFooter>&amp;C&amp;12 64</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S37"/>
  <sheetViews>
    <sheetView showGridLines="0" zoomScale="90" zoomScaleNormal="90" zoomScalePageLayoutView="80" workbookViewId="0">
      <selection sqref="A1:R1"/>
    </sheetView>
  </sheetViews>
  <sheetFormatPr baseColWidth="10" defaultColWidth="9.140625" defaultRowHeight="12.75"/>
  <cols>
    <col min="1" max="1" width="26.42578125" style="665" bestFit="1" customWidth="1"/>
    <col min="2" max="7" width="10.5703125" style="665" customWidth="1"/>
    <col min="8" max="8" width="11" style="665" customWidth="1"/>
    <col min="9" max="9" width="10.5703125" style="665" customWidth="1"/>
    <col min="10" max="10" width="11.5703125" style="665" customWidth="1"/>
    <col min="11" max="11" width="12.28515625" style="665" customWidth="1"/>
    <col min="12" max="15" width="11.5703125" style="665" customWidth="1"/>
    <col min="16" max="16" width="13.28515625" style="665" customWidth="1"/>
    <col min="17" max="17" width="11.5703125" style="665" customWidth="1"/>
    <col min="18" max="18" width="13.7109375" style="665" customWidth="1"/>
    <col min="19" max="16384" width="9.140625" style="665"/>
  </cols>
  <sheetData>
    <row r="1" spans="1:19" s="695" customFormat="1" ht="47.25" customHeight="1">
      <c r="A1" s="1129" t="s">
        <v>1479</v>
      </c>
      <c r="B1" s="1129"/>
      <c r="C1" s="1129"/>
      <c r="D1" s="1129"/>
      <c r="E1" s="1129"/>
      <c r="F1" s="1129"/>
      <c r="G1" s="1129"/>
      <c r="H1" s="1129"/>
      <c r="I1" s="1129"/>
      <c r="J1" s="1129"/>
      <c r="K1" s="1129"/>
      <c r="L1" s="1129"/>
      <c r="M1" s="1129"/>
      <c r="N1" s="1129"/>
      <c r="O1" s="1129"/>
      <c r="P1" s="1129"/>
      <c r="Q1" s="1129"/>
      <c r="R1" s="1129"/>
      <c r="S1" s="264" t="s">
        <v>577</v>
      </c>
    </row>
    <row r="2" spans="1:19" s="698" customFormat="1" ht="5.25" customHeight="1">
      <c r="A2" s="696"/>
      <c r="B2" s="696"/>
      <c r="C2" s="696"/>
      <c r="D2" s="696"/>
      <c r="E2" s="696"/>
      <c r="F2" s="696"/>
      <c r="G2" s="696"/>
      <c r="H2" s="696"/>
      <c r="I2" s="696"/>
      <c r="J2" s="696"/>
      <c r="K2" s="696"/>
      <c r="L2" s="696"/>
      <c r="M2" s="696"/>
      <c r="N2" s="696"/>
      <c r="O2" s="697"/>
      <c r="P2" s="697"/>
      <c r="Q2" s="697"/>
      <c r="R2" s="697"/>
    </row>
    <row r="3" spans="1:19" s="699" customFormat="1" ht="13.5" customHeight="1">
      <c r="A3" s="1137" t="s">
        <v>81</v>
      </c>
      <c r="B3" s="1137" t="s">
        <v>1009</v>
      </c>
      <c r="C3" s="1137" t="s">
        <v>200</v>
      </c>
      <c r="D3" s="1137"/>
      <c r="E3" s="1137"/>
      <c r="F3" s="1137" t="s">
        <v>199</v>
      </c>
      <c r="G3" s="1137"/>
      <c r="H3" s="1137"/>
      <c r="I3" s="1137"/>
      <c r="J3" s="1137"/>
      <c r="K3" s="1137"/>
      <c r="L3" s="1137"/>
      <c r="M3" s="1137"/>
      <c r="N3" s="1162" t="s">
        <v>706</v>
      </c>
      <c r="O3" s="1164"/>
      <c r="P3" s="1137" t="s">
        <v>1044</v>
      </c>
      <c r="Q3" s="1137" t="s">
        <v>181</v>
      </c>
      <c r="R3" s="1137" t="s">
        <v>198</v>
      </c>
    </row>
    <row r="4" spans="1:19" s="699" customFormat="1" ht="15">
      <c r="A4" s="1137"/>
      <c r="B4" s="1151"/>
      <c r="C4" s="1137"/>
      <c r="D4" s="1137"/>
      <c r="E4" s="1137"/>
      <c r="F4" s="1137"/>
      <c r="G4" s="1137"/>
      <c r="H4" s="1137"/>
      <c r="I4" s="1137"/>
      <c r="J4" s="1137"/>
      <c r="K4" s="1137"/>
      <c r="L4" s="1137"/>
      <c r="M4" s="1137"/>
      <c r="N4" s="1139"/>
      <c r="O4" s="1165"/>
      <c r="P4" s="1151"/>
      <c r="Q4" s="1151"/>
      <c r="R4" s="1151"/>
    </row>
    <row r="5" spans="1:19" s="699" customFormat="1" ht="45">
      <c r="A5" s="1149"/>
      <c r="B5" s="1152"/>
      <c r="C5" s="648" t="s">
        <v>66</v>
      </c>
      <c r="D5" s="648" t="s">
        <v>1045</v>
      </c>
      <c r="E5" s="648" t="s">
        <v>1046</v>
      </c>
      <c r="F5" s="648" t="s">
        <v>66</v>
      </c>
      <c r="G5" s="648" t="s">
        <v>197</v>
      </c>
      <c r="H5" s="648" t="s">
        <v>196</v>
      </c>
      <c r="I5" s="648" t="s">
        <v>195</v>
      </c>
      <c r="J5" s="648" t="s">
        <v>194</v>
      </c>
      <c r="K5" s="648" t="s">
        <v>1047</v>
      </c>
      <c r="L5" s="648" t="s">
        <v>1048</v>
      </c>
      <c r="M5" s="648" t="s">
        <v>1049</v>
      </c>
      <c r="N5" s="700" t="s">
        <v>1042</v>
      </c>
      <c r="O5" s="700" t="s">
        <v>1043</v>
      </c>
      <c r="P5" s="1152"/>
      <c r="Q5" s="1152"/>
      <c r="R5" s="1152"/>
    </row>
    <row r="6" spans="1:19" s="701" customFormat="1" ht="16.5" customHeight="1">
      <c r="A6" s="650" t="s">
        <v>11</v>
      </c>
      <c r="B6" s="608">
        <v>24712</v>
      </c>
      <c r="C6" s="608">
        <v>18466</v>
      </c>
      <c r="D6" s="608">
        <v>16566</v>
      </c>
      <c r="E6" s="608">
        <v>1900</v>
      </c>
      <c r="F6" s="608">
        <v>4522</v>
      </c>
      <c r="G6" s="608">
        <v>1814</v>
      </c>
      <c r="H6" s="608">
        <v>738</v>
      </c>
      <c r="I6" s="608">
        <v>282</v>
      </c>
      <c r="J6" s="608">
        <v>172</v>
      </c>
      <c r="K6" s="608">
        <v>548</v>
      </c>
      <c r="L6" s="608">
        <v>54</v>
      </c>
      <c r="M6" s="608">
        <v>914</v>
      </c>
      <c r="N6" s="608">
        <v>497</v>
      </c>
      <c r="O6" s="608">
        <v>93</v>
      </c>
      <c r="P6" s="608">
        <v>707</v>
      </c>
      <c r="Q6" s="608">
        <v>57</v>
      </c>
      <c r="R6" s="608">
        <v>370</v>
      </c>
    </row>
    <row r="7" spans="1:19" ht="14.25" customHeight="1">
      <c r="A7" s="652" t="s">
        <v>12</v>
      </c>
      <c r="B7" s="604">
        <v>11485</v>
      </c>
      <c r="C7" s="604">
        <v>8342</v>
      </c>
      <c r="D7" s="604">
        <v>7716</v>
      </c>
      <c r="E7" s="604">
        <v>626</v>
      </c>
      <c r="F7" s="604">
        <v>2241</v>
      </c>
      <c r="G7" s="604">
        <v>748</v>
      </c>
      <c r="H7" s="604">
        <v>326</v>
      </c>
      <c r="I7" s="604">
        <v>152</v>
      </c>
      <c r="J7" s="604">
        <v>107</v>
      </c>
      <c r="K7" s="604">
        <v>348</v>
      </c>
      <c r="L7" s="604">
        <v>39</v>
      </c>
      <c r="M7" s="604">
        <v>521</v>
      </c>
      <c r="N7" s="604">
        <v>300</v>
      </c>
      <c r="O7" s="604">
        <v>39</v>
      </c>
      <c r="P7" s="604">
        <v>418</v>
      </c>
      <c r="Q7" s="604">
        <v>14</v>
      </c>
      <c r="R7" s="604">
        <v>131</v>
      </c>
    </row>
    <row r="8" spans="1:19" ht="14.25" customHeight="1">
      <c r="A8" s="673" t="s">
        <v>13</v>
      </c>
      <c r="B8" s="608">
        <v>1087</v>
      </c>
      <c r="C8" s="608">
        <v>837</v>
      </c>
      <c r="D8" s="608">
        <v>780</v>
      </c>
      <c r="E8" s="608">
        <v>57</v>
      </c>
      <c r="F8" s="608">
        <v>188</v>
      </c>
      <c r="G8" s="608">
        <v>98</v>
      </c>
      <c r="H8" s="608">
        <v>19</v>
      </c>
      <c r="I8" s="608">
        <v>16</v>
      </c>
      <c r="J8" s="608">
        <v>8</v>
      </c>
      <c r="K8" s="608">
        <v>33</v>
      </c>
      <c r="L8" s="608">
        <v>4</v>
      </c>
      <c r="M8" s="608">
        <v>10</v>
      </c>
      <c r="N8" s="608">
        <v>46</v>
      </c>
      <c r="O8" s="608">
        <v>4</v>
      </c>
      <c r="P8" s="608">
        <v>7</v>
      </c>
      <c r="Q8" s="608" t="s">
        <v>39</v>
      </c>
      <c r="R8" s="608">
        <v>5</v>
      </c>
    </row>
    <row r="9" spans="1:19" ht="14.25" customHeight="1">
      <c r="A9" s="676" t="s">
        <v>14</v>
      </c>
      <c r="B9" s="604">
        <v>315</v>
      </c>
      <c r="C9" s="604">
        <v>180</v>
      </c>
      <c r="D9" s="604">
        <v>164</v>
      </c>
      <c r="E9" s="604">
        <v>16</v>
      </c>
      <c r="F9" s="604">
        <v>55</v>
      </c>
      <c r="G9" s="604">
        <v>16</v>
      </c>
      <c r="H9" s="604">
        <v>10</v>
      </c>
      <c r="I9" s="604">
        <v>6</v>
      </c>
      <c r="J9" s="604">
        <v>3</v>
      </c>
      <c r="K9" s="604">
        <v>18</v>
      </c>
      <c r="L9" s="604" t="s">
        <v>39</v>
      </c>
      <c r="M9" s="604">
        <v>2</v>
      </c>
      <c r="N9" s="604">
        <v>15</v>
      </c>
      <c r="O9" s="604" t="s">
        <v>39</v>
      </c>
      <c r="P9" s="604">
        <v>61</v>
      </c>
      <c r="Q9" s="604" t="s">
        <v>39</v>
      </c>
      <c r="R9" s="604">
        <v>4</v>
      </c>
    </row>
    <row r="10" spans="1:19">
      <c r="A10" s="673" t="s">
        <v>15</v>
      </c>
      <c r="B10" s="608">
        <v>419</v>
      </c>
      <c r="C10" s="608">
        <v>316</v>
      </c>
      <c r="D10" s="608">
        <v>297</v>
      </c>
      <c r="E10" s="608">
        <v>19</v>
      </c>
      <c r="F10" s="608">
        <v>55</v>
      </c>
      <c r="G10" s="608">
        <v>28</v>
      </c>
      <c r="H10" s="608">
        <v>8</v>
      </c>
      <c r="I10" s="608">
        <v>10</v>
      </c>
      <c r="J10" s="608" t="s">
        <v>39</v>
      </c>
      <c r="K10" s="608">
        <v>9</v>
      </c>
      <c r="L10" s="608" t="s">
        <v>39</v>
      </c>
      <c r="M10" s="608" t="s">
        <v>39</v>
      </c>
      <c r="N10" s="608">
        <v>16</v>
      </c>
      <c r="O10" s="608">
        <v>1</v>
      </c>
      <c r="P10" s="608">
        <v>26</v>
      </c>
      <c r="Q10" s="608">
        <v>2</v>
      </c>
      <c r="R10" s="608">
        <v>3</v>
      </c>
    </row>
    <row r="11" spans="1:19" ht="13.5" customHeight="1">
      <c r="A11" s="676" t="s">
        <v>16</v>
      </c>
      <c r="B11" s="604">
        <v>260</v>
      </c>
      <c r="C11" s="604">
        <v>150</v>
      </c>
      <c r="D11" s="604">
        <v>147</v>
      </c>
      <c r="E11" s="604">
        <v>3</v>
      </c>
      <c r="F11" s="604">
        <v>88</v>
      </c>
      <c r="G11" s="604">
        <v>19</v>
      </c>
      <c r="H11" s="604">
        <v>10</v>
      </c>
      <c r="I11" s="604">
        <v>7</v>
      </c>
      <c r="J11" s="604">
        <v>3</v>
      </c>
      <c r="K11" s="604">
        <v>19</v>
      </c>
      <c r="L11" s="604" t="s">
        <v>39</v>
      </c>
      <c r="M11" s="604">
        <v>30</v>
      </c>
      <c r="N11" s="604">
        <v>7</v>
      </c>
      <c r="O11" s="604">
        <v>2</v>
      </c>
      <c r="P11" s="604">
        <v>8</v>
      </c>
      <c r="Q11" s="604" t="s">
        <v>39</v>
      </c>
      <c r="R11" s="604">
        <v>5</v>
      </c>
    </row>
    <row r="12" spans="1:19" ht="15" customHeight="1">
      <c r="A12" s="673" t="s">
        <v>17</v>
      </c>
      <c r="B12" s="608">
        <v>503</v>
      </c>
      <c r="C12" s="608">
        <v>311</v>
      </c>
      <c r="D12" s="608">
        <v>278</v>
      </c>
      <c r="E12" s="608">
        <v>33</v>
      </c>
      <c r="F12" s="608">
        <v>84</v>
      </c>
      <c r="G12" s="608">
        <v>33</v>
      </c>
      <c r="H12" s="608">
        <v>8</v>
      </c>
      <c r="I12" s="608">
        <v>8</v>
      </c>
      <c r="J12" s="608">
        <v>8</v>
      </c>
      <c r="K12" s="608">
        <v>20</v>
      </c>
      <c r="L12" s="608" t="s">
        <v>39</v>
      </c>
      <c r="M12" s="608">
        <v>7</v>
      </c>
      <c r="N12" s="608">
        <v>22</v>
      </c>
      <c r="O12" s="608">
        <v>7</v>
      </c>
      <c r="P12" s="608">
        <v>76</v>
      </c>
      <c r="Q12" s="608">
        <v>2</v>
      </c>
      <c r="R12" s="608">
        <v>1</v>
      </c>
    </row>
    <row r="13" spans="1:19" ht="15.75" customHeight="1">
      <c r="A13" s="676" t="s">
        <v>18</v>
      </c>
      <c r="B13" s="604">
        <v>721</v>
      </c>
      <c r="C13" s="604">
        <v>509</v>
      </c>
      <c r="D13" s="604">
        <v>493</v>
      </c>
      <c r="E13" s="604">
        <v>16</v>
      </c>
      <c r="F13" s="604">
        <v>129</v>
      </c>
      <c r="G13" s="604">
        <v>45</v>
      </c>
      <c r="H13" s="604">
        <v>21</v>
      </c>
      <c r="I13" s="604">
        <v>12</v>
      </c>
      <c r="J13" s="604">
        <v>8</v>
      </c>
      <c r="K13" s="604">
        <v>30</v>
      </c>
      <c r="L13" s="604" t="s">
        <v>39</v>
      </c>
      <c r="M13" s="604">
        <v>13</v>
      </c>
      <c r="N13" s="604">
        <v>23</v>
      </c>
      <c r="O13" s="604">
        <v>4</v>
      </c>
      <c r="P13" s="604">
        <v>53</v>
      </c>
      <c r="Q13" s="604" t="s">
        <v>39</v>
      </c>
      <c r="R13" s="604">
        <v>3</v>
      </c>
    </row>
    <row r="14" spans="1:19" ht="15.75" customHeight="1">
      <c r="A14" s="673" t="s">
        <v>19</v>
      </c>
      <c r="B14" s="608">
        <v>616</v>
      </c>
      <c r="C14" s="608">
        <v>373</v>
      </c>
      <c r="D14" s="608">
        <v>325</v>
      </c>
      <c r="E14" s="608">
        <v>48</v>
      </c>
      <c r="F14" s="608">
        <v>127</v>
      </c>
      <c r="G14" s="608">
        <v>31</v>
      </c>
      <c r="H14" s="608">
        <v>17</v>
      </c>
      <c r="I14" s="608">
        <v>7</v>
      </c>
      <c r="J14" s="608">
        <v>8</v>
      </c>
      <c r="K14" s="608">
        <v>19</v>
      </c>
      <c r="L14" s="608">
        <v>2</v>
      </c>
      <c r="M14" s="608">
        <v>43</v>
      </c>
      <c r="N14" s="608">
        <v>38</v>
      </c>
      <c r="O14" s="608">
        <v>5</v>
      </c>
      <c r="P14" s="608">
        <v>19</v>
      </c>
      <c r="Q14" s="608" t="s">
        <v>39</v>
      </c>
      <c r="R14" s="608">
        <v>54</v>
      </c>
    </row>
    <row r="15" spans="1:19" ht="16.5" customHeight="1">
      <c r="A15" s="676" t="s">
        <v>20</v>
      </c>
      <c r="B15" s="604">
        <v>895</v>
      </c>
      <c r="C15" s="604">
        <v>641</v>
      </c>
      <c r="D15" s="604">
        <v>604</v>
      </c>
      <c r="E15" s="604">
        <v>37</v>
      </c>
      <c r="F15" s="604">
        <v>148</v>
      </c>
      <c r="G15" s="604">
        <v>64</v>
      </c>
      <c r="H15" s="604">
        <v>34</v>
      </c>
      <c r="I15" s="604">
        <v>9</v>
      </c>
      <c r="J15" s="604">
        <v>9</v>
      </c>
      <c r="K15" s="604">
        <v>27</v>
      </c>
      <c r="L15" s="604">
        <v>1</v>
      </c>
      <c r="M15" s="604">
        <v>4</v>
      </c>
      <c r="N15" s="604">
        <v>25</v>
      </c>
      <c r="O15" s="604">
        <v>9</v>
      </c>
      <c r="P15" s="604">
        <v>33</v>
      </c>
      <c r="Q15" s="604">
        <v>5</v>
      </c>
      <c r="R15" s="604">
        <v>34</v>
      </c>
    </row>
    <row r="16" spans="1:19" ht="12" customHeight="1">
      <c r="A16" s="673" t="s">
        <v>21</v>
      </c>
      <c r="B16" s="608">
        <v>5489</v>
      </c>
      <c r="C16" s="608">
        <v>4183</v>
      </c>
      <c r="D16" s="608">
        <v>3875</v>
      </c>
      <c r="E16" s="608">
        <v>308</v>
      </c>
      <c r="F16" s="608">
        <v>1175</v>
      </c>
      <c r="G16" s="608">
        <v>343</v>
      </c>
      <c r="H16" s="608">
        <v>155</v>
      </c>
      <c r="I16" s="608">
        <v>59</v>
      </c>
      <c r="J16" s="608">
        <v>44</v>
      </c>
      <c r="K16" s="608">
        <v>154</v>
      </c>
      <c r="L16" s="608">
        <v>32</v>
      </c>
      <c r="M16" s="608">
        <v>388</v>
      </c>
      <c r="N16" s="608">
        <v>76</v>
      </c>
      <c r="O16" s="608">
        <v>5</v>
      </c>
      <c r="P16" s="608">
        <v>40</v>
      </c>
      <c r="Q16" s="608">
        <v>2</v>
      </c>
      <c r="R16" s="608">
        <v>8</v>
      </c>
    </row>
    <row r="17" spans="1:18" ht="21.75" customHeight="1">
      <c r="A17" s="676" t="s">
        <v>22</v>
      </c>
      <c r="B17" s="604">
        <v>665</v>
      </c>
      <c r="C17" s="604">
        <v>473</v>
      </c>
      <c r="D17" s="604">
        <v>439</v>
      </c>
      <c r="E17" s="604">
        <v>34</v>
      </c>
      <c r="F17" s="604">
        <v>87</v>
      </c>
      <c r="G17" s="604">
        <v>32</v>
      </c>
      <c r="H17" s="604">
        <v>12</v>
      </c>
      <c r="I17" s="604">
        <v>13</v>
      </c>
      <c r="J17" s="604">
        <v>13</v>
      </c>
      <c r="K17" s="604">
        <v>17</v>
      </c>
      <c r="L17" s="604" t="s">
        <v>39</v>
      </c>
      <c r="M17" s="604" t="s">
        <v>39</v>
      </c>
      <c r="N17" s="604">
        <v>22</v>
      </c>
      <c r="O17" s="604">
        <v>1</v>
      </c>
      <c r="P17" s="604">
        <v>70</v>
      </c>
      <c r="Q17" s="604">
        <v>3</v>
      </c>
      <c r="R17" s="604">
        <v>9</v>
      </c>
    </row>
    <row r="18" spans="1:18" s="701" customFormat="1" ht="16.5" customHeight="1">
      <c r="A18" s="673" t="s">
        <v>23</v>
      </c>
      <c r="B18" s="608">
        <v>515</v>
      </c>
      <c r="C18" s="608">
        <v>369</v>
      </c>
      <c r="D18" s="608">
        <v>314</v>
      </c>
      <c r="E18" s="608">
        <v>55</v>
      </c>
      <c r="F18" s="608">
        <v>105</v>
      </c>
      <c r="G18" s="608">
        <v>39</v>
      </c>
      <c r="H18" s="608">
        <v>32</v>
      </c>
      <c r="I18" s="608">
        <v>5</v>
      </c>
      <c r="J18" s="608">
        <v>3</v>
      </c>
      <c r="K18" s="608">
        <v>2</v>
      </c>
      <c r="L18" s="608" t="s">
        <v>39</v>
      </c>
      <c r="M18" s="608">
        <v>24</v>
      </c>
      <c r="N18" s="608">
        <v>10</v>
      </c>
      <c r="O18" s="608">
        <v>1</v>
      </c>
      <c r="P18" s="608">
        <v>25</v>
      </c>
      <c r="Q18" s="608" t="s">
        <v>39</v>
      </c>
      <c r="R18" s="608">
        <v>5</v>
      </c>
    </row>
    <row r="19" spans="1:18">
      <c r="A19" s="652" t="s">
        <v>24</v>
      </c>
      <c r="B19" s="604">
        <v>11866</v>
      </c>
      <c r="C19" s="604">
        <v>9257</v>
      </c>
      <c r="D19" s="604">
        <v>8093</v>
      </c>
      <c r="E19" s="604">
        <v>1164</v>
      </c>
      <c r="F19" s="604">
        <v>1970</v>
      </c>
      <c r="G19" s="604">
        <v>904</v>
      </c>
      <c r="H19" s="604">
        <v>375</v>
      </c>
      <c r="I19" s="604">
        <v>116</v>
      </c>
      <c r="J19" s="604">
        <v>59</v>
      </c>
      <c r="K19" s="604">
        <v>170</v>
      </c>
      <c r="L19" s="604">
        <v>12</v>
      </c>
      <c r="M19" s="604">
        <v>334</v>
      </c>
      <c r="N19" s="604">
        <v>168</v>
      </c>
      <c r="O19" s="604">
        <v>47</v>
      </c>
      <c r="P19" s="604">
        <v>180</v>
      </c>
      <c r="Q19" s="604">
        <v>24</v>
      </c>
      <c r="R19" s="604">
        <v>220</v>
      </c>
    </row>
    <row r="20" spans="1:18" ht="15.75" customHeight="1">
      <c r="A20" s="673" t="s">
        <v>25</v>
      </c>
      <c r="B20" s="608">
        <v>965</v>
      </c>
      <c r="C20" s="608">
        <v>696</v>
      </c>
      <c r="D20" s="608">
        <v>618</v>
      </c>
      <c r="E20" s="608">
        <v>78</v>
      </c>
      <c r="F20" s="608">
        <v>184</v>
      </c>
      <c r="G20" s="608">
        <v>80</v>
      </c>
      <c r="H20" s="608">
        <v>43</v>
      </c>
      <c r="I20" s="608">
        <v>16</v>
      </c>
      <c r="J20" s="608">
        <v>15</v>
      </c>
      <c r="K20" s="608">
        <v>26</v>
      </c>
      <c r="L20" s="608">
        <v>1</v>
      </c>
      <c r="M20" s="608">
        <v>3</v>
      </c>
      <c r="N20" s="608">
        <v>37</v>
      </c>
      <c r="O20" s="608">
        <v>5</v>
      </c>
      <c r="P20" s="608">
        <v>1</v>
      </c>
      <c r="Q20" s="608">
        <v>3</v>
      </c>
      <c r="R20" s="608">
        <v>39</v>
      </c>
    </row>
    <row r="21" spans="1:18" ht="15" customHeight="1">
      <c r="A21" s="676" t="s">
        <v>26</v>
      </c>
      <c r="B21" s="604">
        <v>681</v>
      </c>
      <c r="C21" s="604">
        <v>474</v>
      </c>
      <c r="D21" s="604">
        <v>408</v>
      </c>
      <c r="E21" s="604">
        <v>66</v>
      </c>
      <c r="F21" s="604">
        <v>132</v>
      </c>
      <c r="G21" s="604">
        <v>52</v>
      </c>
      <c r="H21" s="604">
        <v>47</v>
      </c>
      <c r="I21" s="604">
        <v>5</v>
      </c>
      <c r="J21" s="604">
        <v>5</v>
      </c>
      <c r="K21" s="604">
        <v>13</v>
      </c>
      <c r="L21" s="604" t="s">
        <v>39</v>
      </c>
      <c r="M21" s="604">
        <v>10</v>
      </c>
      <c r="N21" s="604">
        <v>21</v>
      </c>
      <c r="O21" s="604">
        <v>2</v>
      </c>
      <c r="P21" s="604">
        <v>20</v>
      </c>
      <c r="Q21" s="604" t="s">
        <v>39</v>
      </c>
      <c r="R21" s="604">
        <v>32</v>
      </c>
    </row>
    <row r="22" spans="1:18">
      <c r="A22" s="673" t="s">
        <v>27</v>
      </c>
      <c r="B22" s="608">
        <v>6994</v>
      </c>
      <c r="C22" s="608">
        <v>5767</v>
      </c>
      <c r="D22" s="608">
        <v>4903</v>
      </c>
      <c r="E22" s="608">
        <v>864</v>
      </c>
      <c r="F22" s="608">
        <v>1023</v>
      </c>
      <c r="G22" s="608">
        <v>445</v>
      </c>
      <c r="H22" s="608">
        <v>157</v>
      </c>
      <c r="I22" s="608">
        <v>56</v>
      </c>
      <c r="J22" s="608">
        <v>29</v>
      </c>
      <c r="K22" s="608">
        <v>76</v>
      </c>
      <c r="L22" s="608">
        <v>9</v>
      </c>
      <c r="M22" s="608">
        <v>251</v>
      </c>
      <c r="N22" s="608">
        <v>47</v>
      </c>
      <c r="O22" s="608">
        <v>16</v>
      </c>
      <c r="P22" s="608">
        <v>37</v>
      </c>
      <c r="Q22" s="608">
        <v>11</v>
      </c>
      <c r="R22" s="608">
        <v>93</v>
      </c>
    </row>
    <row r="23" spans="1:18" ht="15.75" customHeight="1">
      <c r="A23" s="676" t="s">
        <v>28</v>
      </c>
      <c r="B23" s="604">
        <v>896</v>
      </c>
      <c r="C23" s="604">
        <v>635</v>
      </c>
      <c r="D23" s="604">
        <v>583</v>
      </c>
      <c r="E23" s="604">
        <v>52</v>
      </c>
      <c r="F23" s="604">
        <v>191</v>
      </c>
      <c r="G23" s="604">
        <v>102</v>
      </c>
      <c r="H23" s="604">
        <v>52</v>
      </c>
      <c r="I23" s="604">
        <v>12</v>
      </c>
      <c r="J23" s="604">
        <v>5</v>
      </c>
      <c r="K23" s="604">
        <v>16</v>
      </c>
      <c r="L23" s="604" t="s">
        <v>39</v>
      </c>
      <c r="M23" s="604">
        <v>4</v>
      </c>
      <c r="N23" s="604">
        <v>27</v>
      </c>
      <c r="O23" s="604">
        <v>7</v>
      </c>
      <c r="P23" s="604">
        <v>1</v>
      </c>
      <c r="Q23" s="604" t="s">
        <v>39</v>
      </c>
      <c r="R23" s="604">
        <v>35</v>
      </c>
    </row>
    <row r="24" spans="1:18">
      <c r="A24" s="673" t="s">
        <v>29</v>
      </c>
      <c r="B24" s="608">
        <v>1944</v>
      </c>
      <c r="C24" s="608">
        <v>1406</v>
      </c>
      <c r="D24" s="608">
        <v>1346</v>
      </c>
      <c r="E24" s="608">
        <v>60</v>
      </c>
      <c r="F24" s="608">
        <v>355</v>
      </c>
      <c r="G24" s="608">
        <v>175</v>
      </c>
      <c r="H24" s="608">
        <v>54</v>
      </c>
      <c r="I24" s="608">
        <v>22</v>
      </c>
      <c r="J24" s="608">
        <v>4</v>
      </c>
      <c r="K24" s="608">
        <v>33</v>
      </c>
      <c r="L24" s="608">
        <v>1</v>
      </c>
      <c r="M24" s="608">
        <v>66</v>
      </c>
      <c r="N24" s="608">
        <v>26</v>
      </c>
      <c r="O24" s="608">
        <v>15</v>
      </c>
      <c r="P24" s="608">
        <v>121</v>
      </c>
      <c r="Q24" s="608">
        <v>10</v>
      </c>
      <c r="R24" s="608">
        <v>11</v>
      </c>
    </row>
    <row r="25" spans="1:18" s="701" customFormat="1" ht="17.25" customHeight="1">
      <c r="A25" s="676" t="s">
        <v>30</v>
      </c>
      <c r="B25" s="604">
        <v>386</v>
      </c>
      <c r="C25" s="604">
        <v>279</v>
      </c>
      <c r="D25" s="604">
        <v>235</v>
      </c>
      <c r="E25" s="604">
        <v>44</v>
      </c>
      <c r="F25" s="604">
        <v>85</v>
      </c>
      <c r="G25" s="604">
        <v>50</v>
      </c>
      <c r="H25" s="604">
        <v>22</v>
      </c>
      <c r="I25" s="604">
        <v>5</v>
      </c>
      <c r="J25" s="604">
        <v>1</v>
      </c>
      <c r="K25" s="604">
        <v>6</v>
      </c>
      <c r="L25" s="604">
        <v>1</v>
      </c>
      <c r="M25" s="604" t="s">
        <v>39</v>
      </c>
      <c r="N25" s="604">
        <v>10</v>
      </c>
      <c r="O25" s="604">
        <v>2</v>
      </c>
      <c r="P25" s="604" t="s">
        <v>39</v>
      </c>
      <c r="Q25" s="604" t="s">
        <v>39</v>
      </c>
      <c r="R25" s="604">
        <v>10</v>
      </c>
    </row>
    <row r="26" spans="1:18">
      <c r="A26" s="650" t="s">
        <v>31</v>
      </c>
      <c r="B26" s="608">
        <v>1329</v>
      </c>
      <c r="C26" s="608">
        <v>850</v>
      </c>
      <c r="D26" s="608">
        <v>741</v>
      </c>
      <c r="E26" s="608">
        <v>109</v>
      </c>
      <c r="F26" s="608">
        <v>299</v>
      </c>
      <c r="G26" s="608">
        <v>157</v>
      </c>
      <c r="H26" s="608">
        <v>35</v>
      </c>
      <c r="I26" s="608">
        <v>13</v>
      </c>
      <c r="J26" s="608">
        <v>6</v>
      </c>
      <c r="K26" s="608">
        <v>26</v>
      </c>
      <c r="L26" s="608">
        <v>3</v>
      </c>
      <c r="M26" s="608">
        <v>59</v>
      </c>
      <c r="N26" s="608">
        <v>26</v>
      </c>
      <c r="O26" s="608">
        <v>7</v>
      </c>
      <c r="P26" s="608">
        <v>109</v>
      </c>
      <c r="Q26" s="608">
        <v>19</v>
      </c>
      <c r="R26" s="608">
        <v>19</v>
      </c>
    </row>
    <row r="27" spans="1:18" ht="14.25" customHeight="1">
      <c r="A27" s="676" t="s">
        <v>78</v>
      </c>
      <c r="B27" s="604">
        <v>402</v>
      </c>
      <c r="C27" s="604">
        <v>234</v>
      </c>
      <c r="D27" s="604">
        <v>206</v>
      </c>
      <c r="E27" s="604">
        <v>28</v>
      </c>
      <c r="F27" s="604">
        <v>94</v>
      </c>
      <c r="G27" s="604">
        <v>47</v>
      </c>
      <c r="H27" s="604">
        <v>14</v>
      </c>
      <c r="I27" s="604">
        <v>5</v>
      </c>
      <c r="J27" s="604">
        <v>3</v>
      </c>
      <c r="K27" s="604">
        <v>13</v>
      </c>
      <c r="L27" s="604" t="s">
        <v>39</v>
      </c>
      <c r="M27" s="604">
        <v>12</v>
      </c>
      <c r="N27" s="604">
        <v>16</v>
      </c>
      <c r="O27" s="604">
        <v>6</v>
      </c>
      <c r="P27" s="604">
        <v>47</v>
      </c>
      <c r="Q27" s="604">
        <v>4</v>
      </c>
      <c r="R27" s="604">
        <v>1</v>
      </c>
    </row>
    <row r="28" spans="1:18" ht="13.5" customHeight="1">
      <c r="A28" s="673" t="s">
        <v>84</v>
      </c>
      <c r="B28" s="608">
        <v>253</v>
      </c>
      <c r="C28" s="608">
        <v>127</v>
      </c>
      <c r="D28" s="608">
        <v>112</v>
      </c>
      <c r="E28" s="608">
        <v>15</v>
      </c>
      <c r="F28" s="608">
        <v>79</v>
      </c>
      <c r="G28" s="608">
        <v>52</v>
      </c>
      <c r="H28" s="608">
        <v>7</v>
      </c>
      <c r="I28" s="608">
        <v>2</v>
      </c>
      <c r="J28" s="608" t="s">
        <v>39</v>
      </c>
      <c r="K28" s="608">
        <v>2</v>
      </c>
      <c r="L28" s="608" t="s">
        <v>39</v>
      </c>
      <c r="M28" s="608">
        <v>16</v>
      </c>
      <c r="N28" s="608">
        <v>2</v>
      </c>
      <c r="O28" s="608" t="s">
        <v>39</v>
      </c>
      <c r="P28" s="608">
        <v>38</v>
      </c>
      <c r="Q28" s="608">
        <v>6</v>
      </c>
      <c r="R28" s="608">
        <v>1</v>
      </c>
    </row>
    <row r="29" spans="1:18" ht="15" customHeight="1">
      <c r="A29" s="676" t="s">
        <v>77</v>
      </c>
      <c r="B29" s="604">
        <v>118</v>
      </c>
      <c r="C29" s="604">
        <v>76</v>
      </c>
      <c r="D29" s="604">
        <v>74</v>
      </c>
      <c r="E29" s="604">
        <v>2</v>
      </c>
      <c r="F29" s="604">
        <v>22</v>
      </c>
      <c r="G29" s="604">
        <v>15</v>
      </c>
      <c r="H29" s="604">
        <v>2</v>
      </c>
      <c r="I29" s="604" t="s">
        <v>39</v>
      </c>
      <c r="J29" s="604">
        <v>1</v>
      </c>
      <c r="K29" s="604">
        <v>3</v>
      </c>
      <c r="L29" s="604" t="s">
        <v>39</v>
      </c>
      <c r="M29" s="604">
        <v>1</v>
      </c>
      <c r="N29" s="604" t="s">
        <v>39</v>
      </c>
      <c r="O29" s="604" t="s">
        <v>39</v>
      </c>
      <c r="P29" s="604">
        <v>9</v>
      </c>
      <c r="Q29" s="604" t="s">
        <v>39</v>
      </c>
      <c r="R29" s="604">
        <v>11</v>
      </c>
    </row>
    <row r="30" spans="1:18" ht="15" customHeight="1">
      <c r="A30" s="673" t="s">
        <v>83</v>
      </c>
      <c r="B30" s="608">
        <v>172</v>
      </c>
      <c r="C30" s="608">
        <v>118</v>
      </c>
      <c r="D30" s="608">
        <v>107</v>
      </c>
      <c r="E30" s="608">
        <v>11</v>
      </c>
      <c r="F30" s="608">
        <v>30</v>
      </c>
      <c r="G30" s="608">
        <v>8</v>
      </c>
      <c r="H30" s="608">
        <v>2</v>
      </c>
      <c r="I30" s="608">
        <v>3</v>
      </c>
      <c r="J30" s="608">
        <v>1</v>
      </c>
      <c r="K30" s="608">
        <v>5</v>
      </c>
      <c r="L30" s="608">
        <v>2</v>
      </c>
      <c r="M30" s="608">
        <v>9</v>
      </c>
      <c r="N30" s="608">
        <v>6</v>
      </c>
      <c r="O30" s="608" t="s">
        <v>39</v>
      </c>
      <c r="P30" s="608">
        <v>9</v>
      </c>
      <c r="Q30" s="608">
        <v>9</v>
      </c>
      <c r="R30" s="608" t="s">
        <v>39</v>
      </c>
    </row>
    <row r="31" spans="1:18">
      <c r="A31" s="676" t="s">
        <v>76</v>
      </c>
      <c r="B31" s="604">
        <v>196</v>
      </c>
      <c r="C31" s="604">
        <v>151</v>
      </c>
      <c r="D31" s="604">
        <v>123</v>
      </c>
      <c r="E31" s="604">
        <v>28</v>
      </c>
      <c r="F31" s="604">
        <v>45</v>
      </c>
      <c r="G31" s="604">
        <v>21</v>
      </c>
      <c r="H31" s="604">
        <v>6</v>
      </c>
      <c r="I31" s="604">
        <v>1</v>
      </c>
      <c r="J31" s="604" t="s">
        <v>39</v>
      </c>
      <c r="K31" s="604">
        <v>1</v>
      </c>
      <c r="L31" s="604">
        <v>1</v>
      </c>
      <c r="M31" s="604">
        <v>15</v>
      </c>
      <c r="N31" s="604" t="s">
        <v>39</v>
      </c>
      <c r="O31" s="604" t="s">
        <v>39</v>
      </c>
      <c r="P31" s="604" t="s">
        <v>39</v>
      </c>
      <c r="Q31" s="604" t="s">
        <v>39</v>
      </c>
      <c r="R31" s="604" t="s">
        <v>39</v>
      </c>
    </row>
    <row r="32" spans="1:18" s="701" customFormat="1" ht="17.25" customHeight="1">
      <c r="A32" s="673" t="s">
        <v>75</v>
      </c>
      <c r="B32" s="608">
        <v>188</v>
      </c>
      <c r="C32" s="608">
        <v>144</v>
      </c>
      <c r="D32" s="608">
        <v>119</v>
      </c>
      <c r="E32" s="608">
        <v>25</v>
      </c>
      <c r="F32" s="608">
        <v>29</v>
      </c>
      <c r="G32" s="608">
        <v>14</v>
      </c>
      <c r="H32" s="608">
        <v>4</v>
      </c>
      <c r="I32" s="608">
        <v>2</v>
      </c>
      <c r="J32" s="608">
        <v>1</v>
      </c>
      <c r="K32" s="608">
        <v>2</v>
      </c>
      <c r="L32" s="608" t="s">
        <v>39</v>
      </c>
      <c r="M32" s="608">
        <v>6</v>
      </c>
      <c r="N32" s="608">
        <v>2</v>
      </c>
      <c r="O32" s="608">
        <v>1</v>
      </c>
      <c r="P32" s="608">
        <v>6</v>
      </c>
      <c r="Q32" s="608" t="s">
        <v>39</v>
      </c>
      <c r="R32" s="608">
        <v>6</v>
      </c>
    </row>
    <row r="33" spans="1:18" ht="15" customHeight="1">
      <c r="A33" s="652" t="s">
        <v>38</v>
      </c>
      <c r="B33" s="604">
        <v>32</v>
      </c>
      <c r="C33" s="604">
        <v>17</v>
      </c>
      <c r="D33" s="604">
        <v>16</v>
      </c>
      <c r="E33" s="604">
        <v>1</v>
      </c>
      <c r="F33" s="604">
        <v>12</v>
      </c>
      <c r="G33" s="604">
        <v>5</v>
      </c>
      <c r="H33" s="604">
        <v>2</v>
      </c>
      <c r="I33" s="604">
        <v>1</v>
      </c>
      <c r="J33" s="604" t="s">
        <v>39</v>
      </c>
      <c r="K33" s="604">
        <v>4</v>
      </c>
      <c r="L33" s="604" t="s">
        <v>39</v>
      </c>
      <c r="M33" s="604" t="s">
        <v>39</v>
      </c>
      <c r="N33" s="604">
        <v>3</v>
      </c>
      <c r="O33" s="604" t="s">
        <v>39</v>
      </c>
      <c r="P33" s="604" t="s">
        <v>39</v>
      </c>
      <c r="Q33" s="604" t="s">
        <v>39</v>
      </c>
      <c r="R33" s="604" t="s">
        <v>39</v>
      </c>
    </row>
    <row r="34" spans="1:18" ht="12.75" customHeight="1">
      <c r="A34" s="673" t="s">
        <v>82</v>
      </c>
      <c r="B34" s="608">
        <v>32</v>
      </c>
      <c r="C34" s="608">
        <v>17</v>
      </c>
      <c r="D34" s="608">
        <v>16</v>
      </c>
      <c r="E34" s="608">
        <v>1</v>
      </c>
      <c r="F34" s="608">
        <v>12</v>
      </c>
      <c r="G34" s="608">
        <v>5</v>
      </c>
      <c r="H34" s="608">
        <v>2</v>
      </c>
      <c r="I34" s="608">
        <v>1</v>
      </c>
      <c r="J34" s="608" t="s">
        <v>39</v>
      </c>
      <c r="K34" s="608">
        <v>4</v>
      </c>
      <c r="L34" s="608" t="s">
        <v>39</v>
      </c>
      <c r="M34" s="608" t="s">
        <v>39</v>
      </c>
      <c r="N34" s="608">
        <v>3</v>
      </c>
      <c r="O34" s="608" t="s">
        <v>39</v>
      </c>
      <c r="P34" s="608" t="s">
        <v>39</v>
      </c>
      <c r="Q34" s="608" t="s">
        <v>39</v>
      </c>
      <c r="R34" s="608" t="s">
        <v>39</v>
      </c>
    </row>
    <row r="35" spans="1:18" ht="12.75" customHeight="1">
      <c r="A35" s="673"/>
      <c r="B35" s="674"/>
      <c r="C35" s="674"/>
      <c r="D35" s="674"/>
      <c r="E35" s="674"/>
      <c r="F35" s="674"/>
      <c r="G35" s="674"/>
      <c r="H35" s="674"/>
      <c r="I35" s="674"/>
      <c r="J35" s="674"/>
      <c r="K35" s="674"/>
      <c r="L35" s="674"/>
      <c r="M35" s="674"/>
      <c r="N35" s="674"/>
      <c r="O35" s="674"/>
      <c r="P35" s="674"/>
      <c r="Q35" s="674"/>
      <c r="R35" s="674"/>
    </row>
    <row r="36" spans="1:18" ht="12.75" customHeight="1">
      <c r="A36" s="673"/>
      <c r="B36" s="674"/>
      <c r="C36" s="674"/>
      <c r="D36" s="674"/>
      <c r="E36" s="674"/>
      <c r="F36" s="674"/>
      <c r="G36" s="674"/>
      <c r="H36" s="674"/>
      <c r="I36" s="674"/>
      <c r="J36" s="674"/>
      <c r="K36" s="674"/>
      <c r="L36" s="674"/>
      <c r="M36" s="674"/>
      <c r="N36" s="674"/>
      <c r="O36" s="674"/>
      <c r="P36" s="674"/>
      <c r="Q36" s="674"/>
      <c r="R36" s="674"/>
    </row>
    <row r="37" spans="1:18" ht="24.75" customHeight="1">
      <c r="A37" s="1141" t="s">
        <v>193</v>
      </c>
      <c r="B37" s="1141"/>
      <c r="C37" s="1141"/>
      <c r="D37" s="1141"/>
      <c r="E37" s="1141"/>
      <c r="F37" s="1141"/>
      <c r="G37" s="1141"/>
      <c r="H37" s="1141"/>
      <c r="I37" s="1141"/>
      <c r="J37" s="1141"/>
      <c r="K37" s="1141"/>
      <c r="L37" s="1141"/>
      <c r="M37" s="1141"/>
      <c r="N37" s="1141"/>
      <c r="O37" s="1141"/>
      <c r="P37" s="1141"/>
      <c r="Q37" s="1141"/>
      <c r="R37" s="1141"/>
    </row>
  </sheetData>
  <mergeCells count="10">
    <mergeCell ref="A1:R1"/>
    <mergeCell ref="A37:R37"/>
    <mergeCell ref="C3:E4"/>
    <mergeCell ref="A3:A5"/>
    <mergeCell ref="F3:M4"/>
    <mergeCell ref="B3:B5"/>
    <mergeCell ref="R3:R5"/>
    <mergeCell ref="N3:O4"/>
    <mergeCell ref="P3:P5"/>
    <mergeCell ref="Q3:Q5"/>
  </mergeCells>
  <hyperlinks>
    <hyperlink ref="S1" location="INDICE!A32" display="INDICE"/>
  </hyperlinks>
  <printOptions horizontalCentered="1"/>
  <pageMargins left="0.51181102362204722" right="0.51181102362204722" top="1.1023622047244095" bottom="0.51181102362204722" header="0.11811023622047245" footer="0.23622047244094491"/>
  <pageSetup paperSize="9" scale="61" firstPageNumber="65" orientation="landscape" useFirstPageNumber="1" r:id="rId1"/>
  <headerFooter scaleWithDoc="0">
    <oddHeader>&amp;C&amp;G</oddHeader>
    <oddFooter>&amp;C&amp;12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M39"/>
  <sheetViews>
    <sheetView showGridLines="0" zoomScale="90" zoomScaleNormal="90" workbookViewId="0">
      <selection activeCell="C13" sqref="C13"/>
    </sheetView>
  </sheetViews>
  <sheetFormatPr baseColWidth="10" defaultColWidth="9.140625" defaultRowHeight="12.75"/>
  <cols>
    <col min="1" max="1" width="27.7109375" style="627" customWidth="1"/>
    <col min="2" max="2" width="10.5703125" style="627" customWidth="1"/>
    <col min="3" max="3" width="15.140625" style="627" customWidth="1"/>
    <col min="4" max="4" width="14" style="627" customWidth="1"/>
    <col min="5" max="5" width="10.5703125" style="627" customWidth="1"/>
    <col min="6" max="6" width="12.7109375" style="627" bestFit="1" customWidth="1"/>
    <col min="7" max="7" width="10.85546875" style="627" customWidth="1"/>
    <col min="8" max="8" width="10.5703125" style="627" customWidth="1"/>
    <col min="9" max="9" width="12.5703125" style="627" customWidth="1"/>
    <col min="10" max="10" width="15" style="627" bestFit="1" customWidth="1"/>
    <col min="11" max="12" width="11.5703125" style="627" customWidth="1"/>
    <col min="13" max="16384" width="9.140625" style="627"/>
  </cols>
  <sheetData>
    <row r="1" spans="1:13" s="677" customFormat="1" ht="44.25" customHeight="1">
      <c r="A1" s="1129" t="s">
        <v>1480</v>
      </c>
      <c r="B1" s="1129"/>
      <c r="C1" s="1129"/>
      <c r="D1" s="1129"/>
      <c r="E1" s="1129"/>
      <c r="F1" s="1129"/>
      <c r="G1" s="1129"/>
      <c r="H1" s="1129"/>
      <c r="I1" s="1129"/>
      <c r="J1" s="1129"/>
      <c r="K1" s="1129"/>
      <c r="L1" s="1129"/>
      <c r="M1" s="264" t="s">
        <v>577</v>
      </c>
    </row>
    <row r="2" spans="1:13" s="702" customFormat="1" ht="3.75" customHeight="1">
      <c r="A2" s="660"/>
      <c r="B2" s="660"/>
      <c r="C2" s="660"/>
      <c r="D2" s="660"/>
      <c r="E2" s="660"/>
      <c r="F2" s="660"/>
      <c r="G2" s="660"/>
      <c r="H2" s="660"/>
      <c r="I2" s="660"/>
      <c r="J2" s="660"/>
      <c r="K2" s="697"/>
      <c r="L2" s="697"/>
    </row>
    <row r="3" spans="1:13" s="690" customFormat="1" ht="13.5" customHeight="1">
      <c r="A3" s="1137" t="s">
        <v>81</v>
      </c>
      <c r="B3" s="1137" t="s">
        <v>1009</v>
      </c>
      <c r="C3" s="1149" t="s">
        <v>1050</v>
      </c>
      <c r="D3" s="1137" t="s">
        <v>205</v>
      </c>
      <c r="E3" s="1137" t="s">
        <v>204</v>
      </c>
      <c r="F3" s="1137"/>
      <c r="G3" s="1137"/>
      <c r="H3" s="1137"/>
      <c r="I3" s="1137"/>
      <c r="J3" s="1137"/>
      <c r="K3" s="1137"/>
      <c r="L3" s="1137"/>
    </row>
    <row r="4" spans="1:13" s="690" customFormat="1" ht="5.25" customHeight="1">
      <c r="A4" s="1137"/>
      <c r="B4" s="1151"/>
      <c r="C4" s="1160"/>
      <c r="D4" s="1151"/>
      <c r="E4" s="1137"/>
      <c r="F4" s="1137"/>
      <c r="G4" s="1137"/>
      <c r="H4" s="1137"/>
      <c r="I4" s="1137"/>
      <c r="J4" s="1137"/>
      <c r="K4" s="1137"/>
      <c r="L4" s="1137"/>
    </row>
    <row r="5" spans="1:13" s="690" customFormat="1" ht="46.5" customHeight="1">
      <c r="A5" s="1149"/>
      <c r="B5" s="1152"/>
      <c r="C5" s="1160"/>
      <c r="D5" s="1152"/>
      <c r="E5" s="648" t="s">
        <v>66</v>
      </c>
      <c r="F5" s="648" t="s">
        <v>1051</v>
      </c>
      <c r="G5" s="648" t="s">
        <v>1052</v>
      </c>
      <c r="H5" s="648" t="s">
        <v>203</v>
      </c>
      <c r="I5" s="648" t="s">
        <v>1053</v>
      </c>
      <c r="J5" s="648" t="s">
        <v>202</v>
      </c>
      <c r="K5" s="648" t="s">
        <v>201</v>
      </c>
      <c r="L5" s="648" t="s">
        <v>60</v>
      </c>
    </row>
    <row r="6" spans="1:13" s="636" customFormat="1">
      <c r="A6" s="703" t="s">
        <v>11</v>
      </c>
      <c r="B6" s="608">
        <v>27276</v>
      </c>
      <c r="C6" s="608">
        <v>2905</v>
      </c>
      <c r="D6" s="608">
        <v>10579</v>
      </c>
      <c r="E6" s="608">
        <v>13792</v>
      </c>
      <c r="F6" s="608">
        <v>1834</v>
      </c>
      <c r="G6" s="608">
        <v>1541</v>
      </c>
      <c r="H6" s="608">
        <v>4580</v>
      </c>
      <c r="I6" s="608">
        <v>3554</v>
      </c>
      <c r="J6" s="608">
        <v>1425</v>
      </c>
      <c r="K6" s="608">
        <v>605</v>
      </c>
      <c r="L6" s="608">
        <v>253</v>
      </c>
    </row>
    <row r="7" spans="1:13">
      <c r="A7" s="704" t="s">
        <v>12</v>
      </c>
      <c r="B7" s="604">
        <v>13284</v>
      </c>
      <c r="C7" s="604">
        <v>1265</v>
      </c>
      <c r="D7" s="604">
        <v>5300</v>
      </c>
      <c r="E7" s="604">
        <v>6719</v>
      </c>
      <c r="F7" s="604">
        <v>1211</v>
      </c>
      <c r="G7" s="604">
        <v>884</v>
      </c>
      <c r="H7" s="604">
        <v>2043</v>
      </c>
      <c r="I7" s="604">
        <v>1587</v>
      </c>
      <c r="J7" s="604">
        <v>712</v>
      </c>
      <c r="K7" s="604">
        <v>208</v>
      </c>
      <c r="L7" s="604">
        <v>74</v>
      </c>
    </row>
    <row r="8" spans="1:13">
      <c r="A8" s="705" t="s">
        <v>13</v>
      </c>
      <c r="B8" s="608">
        <v>1374</v>
      </c>
      <c r="C8" s="608">
        <v>114</v>
      </c>
      <c r="D8" s="608">
        <v>563</v>
      </c>
      <c r="E8" s="608">
        <v>697</v>
      </c>
      <c r="F8" s="608">
        <v>121</v>
      </c>
      <c r="G8" s="608">
        <v>89</v>
      </c>
      <c r="H8" s="608">
        <v>218</v>
      </c>
      <c r="I8" s="608">
        <v>184</v>
      </c>
      <c r="J8" s="608">
        <v>62</v>
      </c>
      <c r="K8" s="608">
        <v>20</v>
      </c>
      <c r="L8" s="608">
        <v>3</v>
      </c>
    </row>
    <row r="9" spans="1:13">
      <c r="A9" s="706" t="s">
        <v>14</v>
      </c>
      <c r="B9" s="604">
        <v>234</v>
      </c>
      <c r="C9" s="604">
        <v>26</v>
      </c>
      <c r="D9" s="604">
        <v>83</v>
      </c>
      <c r="E9" s="604">
        <v>125</v>
      </c>
      <c r="F9" s="604">
        <v>25</v>
      </c>
      <c r="G9" s="604">
        <v>16</v>
      </c>
      <c r="H9" s="604">
        <v>30</v>
      </c>
      <c r="I9" s="604">
        <v>42</v>
      </c>
      <c r="J9" s="604">
        <v>11</v>
      </c>
      <c r="K9" s="604">
        <v>1</v>
      </c>
      <c r="L9" s="604" t="s">
        <v>39</v>
      </c>
    </row>
    <row r="10" spans="1:13">
      <c r="A10" s="705" t="s">
        <v>15</v>
      </c>
      <c r="B10" s="608">
        <v>357</v>
      </c>
      <c r="C10" s="608">
        <v>44</v>
      </c>
      <c r="D10" s="608">
        <v>103</v>
      </c>
      <c r="E10" s="608">
        <v>210</v>
      </c>
      <c r="F10" s="608">
        <v>41</v>
      </c>
      <c r="G10" s="608">
        <v>22</v>
      </c>
      <c r="H10" s="608">
        <v>41</v>
      </c>
      <c r="I10" s="608">
        <v>75</v>
      </c>
      <c r="J10" s="608">
        <v>24</v>
      </c>
      <c r="K10" s="608">
        <v>3</v>
      </c>
      <c r="L10" s="608">
        <v>4</v>
      </c>
    </row>
    <row r="11" spans="1:13">
      <c r="A11" s="706" t="s">
        <v>16</v>
      </c>
      <c r="B11" s="604">
        <v>215</v>
      </c>
      <c r="C11" s="604">
        <v>29</v>
      </c>
      <c r="D11" s="604">
        <v>78</v>
      </c>
      <c r="E11" s="604">
        <v>108</v>
      </c>
      <c r="F11" s="604">
        <v>6</v>
      </c>
      <c r="G11" s="604">
        <v>14</v>
      </c>
      <c r="H11" s="604">
        <v>7</v>
      </c>
      <c r="I11" s="604">
        <v>72</v>
      </c>
      <c r="J11" s="604">
        <v>7</v>
      </c>
      <c r="K11" s="604" t="s">
        <v>39</v>
      </c>
      <c r="L11" s="604">
        <v>2</v>
      </c>
    </row>
    <row r="12" spans="1:13">
      <c r="A12" s="705" t="s">
        <v>17</v>
      </c>
      <c r="B12" s="608">
        <v>477</v>
      </c>
      <c r="C12" s="608">
        <v>47</v>
      </c>
      <c r="D12" s="608">
        <v>157</v>
      </c>
      <c r="E12" s="608">
        <v>273</v>
      </c>
      <c r="F12" s="608">
        <v>45</v>
      </c>
      <c r="G12" s="608">
        <v>35</v>
      </c>
      <c r="H12" s="608">
        <v>100</v>
      </c>
      <c r="I12" s="608">
        <v>65</v>
      </c>
      <c r="J12" s="608">
        <v>26</v>
      </c>
      <c r="K12" s="608">
        <v>1</v>
      </c>
      <c r="L12" s="608">
        <v>1</v>
      </c>
    </row>
    <row r="13" spans="1:13">
      <c r="A13" s="706" t="s">
        <v>18</v>
      </c>
      <c r="B13" s="604">
        <v>675</v>
      </c>
      <c r="C13" s="604">
        <v>66</v>
      </c>
      <c r="D13" s="604">
        <v>241</v>
      </c>
      <c r="E13" s="604">
        <v>368</v>
      </c>
      <c r="F13" s="604">
        <v>67</v>
      </c>
      <c r="G13" s="604">
        <v>64</v>
      </c>
      <c r="H13" s="604">
        <v>58</v>
      </c>
      <c r="I13" s="604">
        <v>96</v>
      </c>
      <c r="J13" s="604">
        <v>36</v>
      </c>
      <c r="K13" s="604">
        <v>42</v>
      </c>
      <c r="L13" s="604">
        <v>5</v>
      </c>
    </row>
    <row r="14" spans="1:13">
      <c r="A14" s="705" t="s">
        <v>19</v>
      </c>
      <c r="B14" s="608">
        <v>653</v>
      </c>
      <c r="C14" s="608">
        <v>44</v>
      </c>
      <c r="D14" s="608">
        <v>224</v>
      </c>
      <c r="E14" s="608">
        <v>385</v>
      </c>
      <c r="F14" s="608">
        <v>74</v>
      </c>
      <c r="G14" s="608">
        <v>56</v>
      </c>
      <c r="H14" s="608">
        <v>103</v>
      </c>
      <c r="I14" s="608">
        <v>109</v>
      </c>
      <c r="J14" s="608">
        <v>41</v>
      </c>
      <c r="K14" s="608">
        <v>2</v>
      </c>
      <c r="L14" s="608" t="s">
        <v>39</v>
      </c>
    </row>
    <row r="15" spans="1:13">
      <c r="A15" s="706" t="s">
        <v>20</v>
      </c>
      <c r="B15" s="604">
        <v>1020</v>
      </c>
      <c r="C15" s="604">
        <v>106</v>
      </c>
      <c r="D15" s="604">
        <v>400</v>
      </c>
      <c r="E15" s="604">
        <v>514</v>
      </c>
      <c r="F15" s="604">
        <v>105</v>
      </c>
      <c r="G15" s="604">
        <v>55</v>
      </c>
      <c r="H15" s="604">
        <v>118</v>
      </c>
      <c r="I15" s="604">
        <v>162</v>
      </c>
      <c r="J15" s="604">
        <v>52</v>
      </c>
      <c r="K15" s="604">
        <v>18</v>
      </c>
      <c r="L15" s="604">
        <v>4</v>
      </c>
    </row>
    <row r="16" spans="1:13">
      <c r="A16" s="705" t="s">
        <v>21</v>
      </c>
      <c r="B16" s="608">
        <v>6903</v>
      </c>
      <c r="C16" s="608">
        <v>624</v>
      </c>
      <c r="D16" s="608">
        <v>2940</v>
      </c>
      <c r="E16" s="608">
        <v>3339</v>
      </c>
      <c r="F16" s="608">
        <v>582</v>
      </c>
      <c r="G16" s="608">
        <v>445</v>
      </c>
      <c r="H16" s="608">
        <v>1207</v>
      </c>
      <c r="I16" s="608">
        <v>596</v>
      </c>
      <c r="J16" s="608">
        <v>367</v>
      </c>
      <c r="K16" s="608">
        <v>109</v>
      </c>
      <c r="L16" s="608">
        <v>33</v>
      </c>
    </row>
    <row r="17" spans="1:12">
      <c r="A17" s="706" t="s">
        <v>22</v>
      </c>
      <c r="B17" s="604">
        <v>747</v>
      </c>
      <c r="C17" s="604">
        <v>64</v>
      </c>
      <c r="D17" s="604">
        <v>267</v>
      </c>
      <c r="E17" s="604">
        <v>416</v>
      </c>
      <c r="F17" s="604">
        <v>98</v>
      </c>
      <c r="G17" s="604">
        <v>63</v>
      </c>
      <c r="H17" s="604">
        <v>86</v>
      </c>
      <c r="I17" s="604">
        <v>126</v>
      </c>
      <c r="J17" s="604">
        <v>25</v>
      </c>
      <c r="K17" s="604">
        <v>2</v>
      </c>
      <c r="L17" s="604">
        <v>16</v>
      </c>
    </row>
    <row r="18" spans="1:12" s="636" customFormat="1">
      <c r="A18" s="705" t="s">
        <v>23</v>
      </c>
      <c r="B18" s="608">
        <v>629</v>
      </c>
      <c r="C18" s="608">
        <v>101</v>
      </c>
      <c r="D18" s="608">
        <v>244</v>
      </c>
      <c r="E18" s="608">
        <v>284</v>
      </c>
      <c r="F18" s="608">
        <v>47</v>
      </c>
      <c r="G18" s="608">
        <v>25</v>
      </c>
      <c r="H18" s="608">
        <v>75</v>
      </c>
      <c r="I18" s="608">
        <v>60</v>
      </c>
      <c r="J18" s="608">
        <v>61</v>
      </c>
      <c r="K18" s="608">
        <v>10</v>
      </c>
      <c r="L18" s="608">
        <v>6</v>
      </c>
    </row>
    <row r="19" spans="1:12">
      <c r="A19" s="704" t="s">
        <v>24</v>
      </c>
      <c r="B19" s="604">
        <v>12731</v>
      </c>
      <c r="C19" s="604">
        <v>1427</v>
      </c>
      <c r="D19" s="604">
        <v>4828</v>
      </c>
      <c r="E19" s="604">
        <v>6476</v>
      </c>
      <c r="F19" s="604">
        <v>531</v>
      </c>
      <c r="G19" s="604">
        <v>591</v>
      </c>
      <c r="H19" s="604">
        <v>2379</v>
      </c>
      <c r="I19" s="604">
        <v>1757</v>
      </c>
      <c r="J19" s="604">
        <v>655</v>
      </c>
      <c r="K19" s="604">
        <v>388</v>
      </c>
      <c r="L19" s="604">
        <v>175</v>
      </c>
    </row>
    <row r="20" spans="1:12">
      <c r="A20" s="705" t="s">
        <v>25</v>
      </c>
      <c r="B20" s="608">
        <v>1193</v>
      </c>
      <c r="C20" s="608">
        <v>158</v>
      </c>
      <c r="D20" s="608">
        <v>383</v>
      </c>
      <c r="E20" s="608">
        <v>652</v>
      </c>
      <c r="F20" s="608">
        <v>64</v>
      </c>
      <c r="G20" s="608">
        <v>86</v>
      </c>
      <c r="H20" s="608">
        <v>242</v>
      </c>
      <c r="I20" s="608">
        <v>148</v>
      </c>
      <c r="J20" s="608">
        <v>87</v>
      </c>
      <c r="K20" s="608">
        <v>11</v>
      </c>
      <c r="L20" s="608">
        <v>14</v>
      </c>
    </row>
    <row r="21" spans="1:12">
      <c r="A21" s="706" t="s">
        <v>26</v>
      </c>
      <c r="B21" s="604">
        <v>764</v>
      </c>
      <c r="C21" s="604">
        <v>93</v>
      </c>
      <c r="D21" s="604">
        <v>254</v>
      </c>
      <c r="E21" s="604">
        <v>417</v>
      </c>
      <c r="F21" s="604">
        <v>56</v>
      </c>
      <c r="G21" s="604">
        <v>42</v>
      </c>
      <c r="H21" s="604">
        <v>151</v>
      </c>
      <c r="I21" s="604">
        <v>115</v>
      </c>
      <c r="J21" s="604">
        <v>34</v>
      </c>
      <c r="K21" s="604">
        <v>13</v>
      </c>
      <c r="L21" s="604">
        <v>6</v>
      </c>
    </row>
    <row r="22" spans="1:12">
      <c r="A22" s="705" t="s">
        <v>27</v>
      </c>
      <c r="B22" s="608">
        <v>7268</v>
      </c>
      <c r="C22" s="608">
        <v>692</v>
      </c>
      <c r="D22" s="608">
        <v>2946</v>
      </c>
      <c r="E22" s="608">
        <v>3630</v>
      </c>
      <c r="F22" s="608">
        <v>277</v>
      </c>
      <c r="G22" s="608">
        <v>285</v>
      </c>
      <c r="H22" s="608">
        <v>1393</v>
      </c>
      <c r="I22" s="608">
        <v>946</v>
      </c>
      <c r="J22" s="608">
        <v>342</v>
      </c>
      <c r="K22" s="608">
        <v>273</v>
      </c>
      <c r="L22" s="608">
        <v>114</v>
      </c>
    </row>
    <row r="23" spans="1:12">
      <c r="A23" s="706" t="s">
        <v>28</v>
      </c>
      <c r="B23" s="604">
        <v>917</v>
      </c>
      <c r="C23" s="604">
        <v>135</v>
      </c>
      <c r="D23" s="604">
        <v>311</v>
      </c>
      <c r="E23" s="604">
        <v>471</v>
      </c>
      <c r="F23" s="604">
        <v>29</v>
      </c>
      <c r="G23" s="604">
        <v>59</v>
      </c>
      <c r="H23" s="604">
        <v>160</v>
      </c>
      <c r="I23" s="604">
        <v>176</v>
      </c>
      <c r="J23" s="604">
        <v>44</v>
      </c>
      <c r="K23" s="604">
        <v>2</v>
      </c>
      <c r="L23" s="604">
        <v>1</v>
      </c>
    </row>
    <row r="24" spans="1:12">
      <c r="A24" s="705" t="s">
        <v>29</v>
      </c>
      <c r="B24" s="608">
        <v>2129</v>
      </c>
      <c r="C24" s="608">
        <v>282</v>
      </c>
      <c r="D24" s="608">
        <v>785</v>
      </c>
      <c r="E24" s="608">
        <v>1062</v>
      </c>
      <c r="F24" s="608">
        <v>88</v>
      </c>
      <c r="G24" s="608">
        <v>95</v>
      </c>
      <c r="H24" s="608">
        <v>390</v>
      </c>
      <c r="I24" s="608">
        <v>308</v>
      </c>
      <c r="J24" s="608">
        <v>114</v>
      </c>
      <c r="K24" s="608">
        <v>42</v>
      </c>
      <c r="L24" s="608">
        <v>25</v>
      </c>
    </row>
    <row r="25" spans="1:12" s="636" customFormat="1">
      <c r="A25" s="706" t="s">
        <v>30</v>
      </c>
      <c r="B25" s="604">
        <v>460</v>
      </c>
      <c r="C25" s="604">
        <v>67</v>
      </c>
      <c r="D25" s="604">
        <v>149</v>
      </c>
      <c r="E25" s="604">
        <v>244</v>
      </c>
      <c r="F25" s="604">
        <v>17</v>
      </c>
      <c r="G25" s="604">
        <v>24</v>
      </c>
      <c r="H25" s="604">
        <v>43</v>
      </c>
      <c r="I25" s="604">
        <v>64</v>
      </c>
      <c r="J25" s="604">
        <v>34</v>
      </c>
      <c r="K25" s="604">
        <v>47</v>
      </c>
      <c r="L25" s="604">
        <v>15</v>
      </c>
    </row>
    <row r="26" spans="1:12">
      <c r="A26" s="703" t="s">
        <v>31</v>
      </c>
      <c r="B26" s="608">
        <v>1173</v>
      </c>
      <c r="C26" s="608">
        <v>192</v>
      </c>
      <c r="D26" s="608">
        <v>425</v>
      </c>
      <c r="E26" s="608">
        <v>556</v>
      </c>
      <c r="F26" s="608">
        <v>84</v>
      </c>
      <c r="G26" s="608">
        <v>63</v>
      </c>
      <c r="H26" s="608">
        <v>148</v>
      </c>
      <c r="I26" s="608">
        <v>192</v>
      </c>
      <c r="J26" s="608">
        <v>56</v>
      </c>
      <c r="K26" s="608">
        <v>9</v>
      </c>
      <c r="L26" s="608">
        <v>4</v>
      </c>
    </row>
    <row r="27" spans="1:12">
      <c r="A27" s="706" t="s">
        <v>78</v>
      </c>
      <c r="B27" s="604">
        <v>352</v>
      </c>
      <c r="C27" s="604">
        <v>50</v>
      </c>
      <c r="D27" s="604">
        <v>131</v>
      </c>
      <c r="E27" s="604">
        <v>171</v>
      </c>
      <c r="F27" s="604">
        <v>33</v>
      </c>
      <c r="G27" s="604">
        <v>20</v>
      </c>
      <c r="H27" s="604">
        <v>53</v>
      </c>
      <c r="I27" s="604">
        <v>47</v>
      </c>
      <c r="J27" s="604">
        <v>17</v>
      </c>
      <c r="K27" s="604">
        <v>1</v>
      </c>
      <c r="L27" s="604" t="s">
        <v>39</v>
      </c>
    </row>
    <row r="28" spans="1:12">
      <c r="A28" s="705" t="s">
        <v>84</v>
      </c>
      <c r="B28" s="608">
        <v>231</v>
      </c>
      <c r="C28" s="608">
        <v>57</v>
      </c>
      <c r="D28" s="608">
        <v>57</v>
      </c>
      <c r="E28" s="608">
        <v>117</v>
      </c>
      <c r="F28" s="608">
        <v>15</v>
      </c>
      <c r="G28" s="608">
        <v>16</v>
      </c>
      <c r="H28" s="608">
        <v>39</v>
      </c>
      <c r="I28" s="608">
        <v>30</v>
      </c>
      <c r="J28" s="608">
        <v>15</v>
      </c>
      <c r="K28" s="608">
        <v>2</v>
      </c>
      <c r="L28" s="608" t="s">
        <v>39</v>
      </c>
    </row>
    <row r="29" spans="1:12">
      <c r="A29" s="706" t="s">
        <v>77</v>
      </c>
      <c r="B29" s="604">
        <v>64</v>
      </c>
      <c r="C29" s="604">
        <v>14</v>
      </c>
      <c r="D29" s="604">
        <v>27</v>
      </c>
      <c r="E29" s="604">
        <v>23</v>
      </c>
      <c r="F29" s="604">
        <v>2</v>
      </c>
      <c r="G29" s="604">
        <v>2</v>
      </c>
      <c r="H29" s="604">
        <v>8</v>
      </c>
      <c r="I29" s="604">
        <v>5</v>
      </c>
      <c r="J29" s="604">
        <v>2</v>
      </c>
      <c r="K29" s="604">
        <v>4</v>
      </c>
      <c r="L29" s="604" t="s">
        <v>39</v>
      </c>
    </row>
    <row r="30" spans="1:12">
      <c r="A30" s="705" t="s">
        <v>83</v>
      </c>
      <c r="B30" s="608">
        <v>151</v>
      </c>
      <c r="C30" s="608">
        <v>20</v>
      </c>
      <c r="D30" s="608">
        <v>61</v>
      </c>
      <c r="E30" s="608">
        <v>70</v>
      </c>
      <c r="F30" s="608">
        <v>13</v>
      </c>
      <c r="G30" s="608">
        <v>11</v>
      </c>
      <c r="H30" s="608">
        <v>9</v>
      </c>
      <c r="I30" s="608">
        <v>29</v>
      </c>
      <c r="J30" s="608">
        <v>7</v>
      </c>
      <c r="K30" s="608" t="s">
        <v>39</v>
      </c>
      <c r="L30" s="608">
        <v>1</v>
      </c>
    </row>
    <row r="31" spans="1:12">
      <c r="A31" s="706" t="s">
        <v>76</v>
      </c>
      <c r="B31" s="604">
        <v>175</v>
      </c>
      <c r="C31" s="604">
        <v>25</v>
      </c>
      <c r="D31" s="604">
        <v>63</v>
      </c>
      <c r="E31" s="604">
        <v>87</v>
      </c>
      <c r="F31" s="604">
        <v>15</v>
      </c>
      <c r="G31" s="604">
        <v>8</v>
      </c>
      <c r="H31" s="604">
        <v>26</v>
      </c>
      <c r="I31" s="604">
        <v>24</v>
      </c>
      <c r="J31" s="604">
        <v>9</v>
      </c>
      <c r="K31" s="604">
        <v>2</v>
      </c>
      <c r="L31" s="604">
        <v>3</v>
      </c>
    </row>
    <row r="32" spans="1:12" s="636" customFormat="1">
      <c r="A32" s="705" t="s">
        <v>75</v>
      </c>
      <c r="B32" s="608">
        <v>200</v>
      </c>
      <c r="C32" s="608">
        <v>26</v>
      </c>
      <c r="D32" s="608">
        <v>86</v>
      </c>
      <c r="E32" s="608">
        <v>88</v>
      </c>
      <c r="F32" s="608">
        <v>6</v>
      </c>
      <c r="G32" s="608">
        <v>6</v>
      </c>
      <c r="H32" s="608">
        <v>13</v>
      </c>
      <c r="I32" s="608">
        <v>57</v>
      </c>
      <c r="J32" s="608">
        <v>6</v>
      </c>
      <c r="K32" s="608" t="s">
        <v>39</v>
      </c>
      <c r="L32" s="608" t="s">
        <v>39</v>
      </c>
    </row>
    <row r="33" spans="1:12">
      <c r="A33" s="704" t="s">
        <v>38</v>
      </c>
      <c r="B33" s="604">
        <v>88</v>
      </c>
      <c r="C33" s="604">
        <v>21</v>
      </c>
      <c r="D33" s="604">
        <v>26</v>
      </c>
      <c r="E33" s="604">
        <v>41</v>
      </c>
      <c r="F33" s="604">
        <v>8</v>
      </c>
      <c r="G33" s="604">
        <v>3</v>
      </c>
      <c r="H33" s="604">
        <v>10</v>
      </c>
      <c r="I33" s="604">
        <v>18</v>
      </c>
      <c r="J33" s="604">
        <v>2</v>
      </c>
      <c r="K33" s="604" t="s">
        <v>39</v>
      </c>
      <c r="L33" s="604" t="s">
        <v>39</v>
      </c>
    </row>
    <row r="34" spans="1:12" ht="4.5" customHeight="1">
      <c r="A34" s="705" t="s">
        <v>82</v>
      </c>
      <c r="B34" s="608">
        <v>88</v>
      </c>
      <c r="C34" s="608">
        <v>21</v>
      </c>
      <c r="D34" s="608">
        <v>26</v>
      </c>
      <c r="E34" s="608">
        <v>41</v>
      </c>
      <c r="F34" s="608">
        <v>8</v>
      </c>
      <c r="G34" s="608">
        <v>3</v>
      </c>
      <c r="H34" s="608">
        <v>10</v>
      </c>
      <c r="I34" s="608">
        <v>18</v>
      </c>
      <c r="J34" s="608">
        <v>2</v>
      </c>
      <c r="K34" s="608" t="s">
        <v>39</v>
      </c>
      <c r="L34" s="608" t="s">
        <v>39</v>
      </c>
    </row>
    <row r="35" spans="1:12" ht="4.5" customHeight="1">
      <c r="A35" s="705"/>
      <c r="B35" s="682"/>
      <c r="C35" s="682"/>
      <c r="D35" s="682"/>
      <c r="E35" s="682"/>
      <c r="F35" s="682"/>
      <c r="G35" s="682"/>
      <c r="H35" s="682"/>
      <c r="I35" s="682"/>
      <c r="J35" s="682"/>
      <c r="K35" s="682"/>
      <c r="L35" s="682"/>
    </row>
    <row r="36" spans="1:12" ht="4.5" customHeight="1">
      <c r="A36" s="705"/>
      <c r="B36" s="682"/>
      <c r="C36" s="682"/>
      <c r="D36" s="682"/>
      <c r="E36" s="682"/>
      <c r="F36" s="682"/>
      <c r="G36" s="682"/>
      <c r="H36" s="682"/>
      <c r="I36" s="682"/>
      <c r="J36" s="682"/>
      <c r="K36" s="682"/>
      <c r="L36" s="682"/>
    </row>
    <row r="37" spans="1:12" ht="4.5" customHeight="1">
      <c r="A37" s="705"/>
      <c r="B37" s="682"/>
      <c r="C37" s="682"/>
      <c r="D37" s="682"/>
      <c r="E37" s="682"/>
      <c r="F37" s="682"/>
      <c r="G37" s="682"/>
      <c r="H37" s="682"/>
      <c r="I37" s="682"/>
      <c r="J37" s="682"/>
      <c r="K37" s="682"/>
      <c r="L37" s="682"/>
    </row>
    <row r="38" spans="1:12" ht="15" customHeight="1">
      <c r="A38" s="1141" t="s">
        <v>722</v>
      </c>
      <c r="B38" s="1141"/>
      <c r="C38" s="1141"/>
      <c r="D38" s="1141"/>
      <c r="E38" s="1141"/>
      <c r="F38" s="1141"/>
      <c r="G38" s="1141"/>
      <c r="H38" s="1141"/>
      <c r="I38" s="1141"/>
      <c r="J38" s="1141"/>
      <c r="K38" s="1141"/>
      <c r="L38" s="1141"/>
    </row>
    <row r="39" spans="1:12">
      <c r="A39" s="665"/>
      <c r="B39" s="665"/>
      <c r="C39" s="665"/>
      <c r="D39" s="665"/>
      <c r="E39" s="665"/>
      <c r="F39" s="665"/>
      <c r="G39" s="665"/>
      <c r="H39" s="665"/>
      <c r="I39" s="665"/>
      <c r="J39" s="665"/>
      <c r="K39" s="665"/>
      <c r="L39" s="665"/>
    </row>
  </sheetData>
  <mergeCells count="7">
    <mergeCell ref="A1:L1"/>
    <mergeCell ref="A3:A5"/>
    <mergeCell ref="A38:L38"/>
    <mergeCell ref="E3:L4"/>
    <mergeCell ref="B3:B5"/>
    <mergeCell ref="C3:C5"/>
    <mergeCell ref="D3:D5"/>
  </mergeCells>
  <hyperlinks>
    <hyperlink ref="M1" location="INDICE!A32" display="INDICE"/>
  </hyperlinks>
  <printOptions horizontalCentered="1"/>
  <pageMargins left="0.51181102362204722" right="0.51181102362204722" top="1.1023622047244095" bottom="0.51181102362204722" header="0.11811023622047245" footer="0.23622047244094491"/>
  <pageSetup paperSize="9" scale="83" firstPageNumber="66" orientation="landscape" useFirstPageNumber="1" r:id="rId1"/>
  <headerFooter scaleWithDoc="0">
    <oddHeader>&amp;C&amp;G</oddHeader>
    <oddFooter>&amp;C&amp;12 &amp;P</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V34"/>
  <sheetViews>
    <sheetView showGridLines="0" zoomScale="90" zoomScaleNormal="90" zoomScalePageLayoutView="70" workbookViewId="0">
      <selection sqref="A1:U1"/>
    </sheetView>
  </sheetViews>
  <sheetFormatPr baseColWidth="10" defaultColWidth="9.140625" defaultRowHeight="12.75"/>
  <cols>
    <col min="1" max="1" width="28.5703125" style="29" customWidth="1"/>
    <col min="2" max="2" width="10.140625" style="29" bestFit="1" customWidth="1"/>
    <col min="3" max="3" width="8.5703125" style="29" bestFit="1" customWidth="1"/>
    <col min="4" max="4" width="10.5703125" style="29" customWidth="1"/>
    <col min="5" max="5" width="6.85546875" style="29" bestFit="1" customWidth="1"/>
    <col min="6" max="6" width="10.140625" style="29" bestFit="1" customWidth="1"/>
    <col min="7" max="7" width="9" style="29" bestFit="1" customWidth="1"/>
    <col min="8" max="8" width="8.85546875" style="29" bestFit="1" customWidth="1"/>
    <col min="9" max="9" width="11.42578125" style="29" customWidth="1"/>
    <col min="10" max="10" width="13" style="29" customWidth="1"/>
    <col min="11" max="11" width="7.28515625" style="29" bestFit="1" customWidth="1"/>
    <col min="12" max="12" width="7.85546875" style="29" bestFit="1" customWidth="1"/>
    <col min="13" max="13" width="12.7109375" style="29" bestFit="1" customWidth="1"/>
    <col min="14" max="14" width="8.5703125" style="29" bestFit="1" customWidth="1"/>
    <col min="15" max="15" width="10.28515625" style="29" bestFit="1" customWidth="1"/>
    <col min="16" max="16" width="7.7109375" style="29" customWidth="1"/>
    <col min="17" max="17" width="9" style="29" bestFit="1" customWidth="1"/>
    <col min="18" max="18" width="10.140625" style="29" bestFit="1" customWidth="1"/>
    <col min="19" max="19" width="11.5703125" style="29" customWidth="1"/>
    <col min="20" max="20" width="12.42578125" style="29" bestFit="1" customWidth="1"/>
    <col min="21" max="21" width="7.140625" style="29" bestFit="1" customWidth="1"/>
    <col min="22" max="16384" width="9.140625" style="26"/>
  </cols>
  <sheetData>
    <row r="1" spans="1:22" s="28" customFormat="1" ht="45.75" customHeight="1">
      <c r="A1" s="1129" t="s">
        <v>1481</v>
      </c>
      <c r="B1" s="1156"/>
      <c r="C1" s="1156"/>
      <c r="D1" s="1156"/>
      <c r="E1" s="1156"/>
      <c r="F1" s="1156"/>
      <c r="G1" s="1156"/>
      <c r="H1" s="1156"/>
      <c r="I1" s="1156"/>
      <c r="J1" s="1156"/>
      <c r="K1" s="1156"/>
      <c r="L1" s="1156"/>
      <c r="M1" s="1156"/>
      <c r="N1" s="1156"/>
      <c r="O1" s="1156"/>
      <c r="P1" s="1156"/>
      <c r="Q1" s="1156"/>
      <c r="R1" s="1156"/>
      <c r="S1" s="1156"/>
      <c r="T1" s="1156"/>
      <c r="U1" s="1156"/>
      <c r="V1" s="264" t="s">
        <v>577</v>
      </c>
    </row>
    <row r="2" spans="1:22" s="28" customFormat="1" ht="16.5" customHeight="1">
      <c r="A2" s="1169" t="s">
        <v>81</v>
      </c>
      <c r="B2" s="1170" t="s">
        <v>707</v>
      </c>
      <c r="C2" s="1171"/>
      <c r="D2" s="1171"/>
      <c r="E2" s="1172"/>
      <c r="F2" s="1173" t="s">
        <v>708</v>
      </c>
      <c r="G2" s="1173"/>
      <c r="H2" s="1173"/>
      <c r="I2" s="1173"/>
      <c r="J2" s="1173"/>
      <c r="K2" s="1173"/>
      <c r="L2" s="1173"/>
      <c r="M2" s="1173"/>
      <c r="N2" s="1173"/>
      <c r="O2" s="1173"/>
      <c r="P2" s="1173"/>
      <c r="Q2" s="1173"/>
      <c r="R2" s="1173"/>
      <c r="S2" s="1173"/>
      <c r="T2" s="1173"/>
      <c r="U2" s="1173"/>
    </row>
    <row r="3" spans="1:22" s="38" customFormat="1" ht="63.75" customHeight="1">
      <c r="A3" s="1169"/>
      <c r="B3" s="536" t="s">
        <v>1054</v>
      </c>
      <c r="C3" s="536" t="s">
        <v>1055</v>
      </c>
      <c r="D3" s="536" t="s">
        <v>1056</v>
      </c>
      <c r="E3" s="536" t="s">
        <v>1057</v>
      </c>
      <c r="F3" s="536" t="s">
        <v>1058</v>
      </c>
      <c r="G3" s="536" t="s">
        <v>1059</v>
      </c>
      <c r="H3" s="536" t="s">
        <v>211</v>
      </c>
      <c r="I3" s="536" t="s">
        <v>210</v>
      </c>
      <c r="J3" s="536" t="s">
        <v>209</v>
      </c>
      <c r="K3" s="536" t="s">
        <v>1060</v>
      </c>
      <c r="L3" s="536" t="s">
        <v>1061</v>
      </c>
      <c r="M3" s="536" t="s">
        <v>1062</v>
      </c>
      <c r="N3" s="536" t="s">
        <v>1063</v>
      </c>
      <c r="O3" s="536" t="s">
        <v>1064</v>
      </c>
      <c r="P3" s="536" t="s">
        <v>1065</v>
      </c>
      <c r="Q3" s="536" t="s">
        <v>208</v>
      </c>
      <c r="R3" s="536" t="s">
        <v>207</v>
      </c>
      <c r="S3" s="536" t="s">
        <v>1066</v>
      </c>
      <c r="T3" s="536" t="s">
        <v>1067</v>
      </c>
      <c r="U3" s="536" t="s">
        <v>106</v>
      </c>
    </row>
    <row r="4" spans="1:22" s="28" customFormat="1" ht="18" customHeight="1">
      <c r="A4" s="52" t="s">
        <v>11</v>
      </c>
      <c r="B4" s="982">
        <v>1433</v>
      </c>
      <c r="C4" s="982">
        <v>357</v>
      </c>
      <c r="D4" s="982">
        <v>356</v>
      </c>
      <c r="E4" s="982">
        <v>790</v>
      </c>
      <c r="F4" s="982">
        <v>1586</v>
      </c>
      <c r="G4" s="982">
        <v>1697</v>
      </c>
      <c r="H4" s="982">
        <v>4792</v>
      </c>
      <c r="I4" s="982">
        <v>1735</v>
      </c>
      <c r="J4" s="982">
        <v>1231</v>
      </c>
      <c r="K4" s="982">
        <v>1913</v>
      </c>
      <c r="L4" s="982">
        <v>1408</v>
      </c>
      <c r="M4" s="982">
        <v>519</v>
      </c>
      <c r="N4" s="982">
        <v>869</v>
      </c>
      <c r="O4" s="982">
        <v>549</v>
      </c>
      <c r="P4" s="982">
        <v>127</v>
      </c>
      <c r="Q4" s="982">
        <v>1529</v>
      </c>
      <c r="R4" s="982">
        <v>3112</v>
      </c>
      <c r="S4" s="982">
        <v>3989</v>
      </c>
      <c r="T4" s="982">
        <v>3766</v>
      </c>
      <c r="U4" s="982">
        <v>1316</v>
      </c>
    </row>
    <row r="5" spans="1:22" ht="17.25" customHeight="1">
      <c r="A5" s="542" t="s">
        <v>12</v>
      </c>
      <c r="B5" s="983">
        <v>667</v>
      </c>
      <c r="C5" s="983">
        <v>169</v>
      </c>
      <c r="D5" s="983">
        <v>159</v>
      </c>
      <c r="E5" s="983">
        <v>355</v>
      </c>
      <c r="F5" s="983">
        <v>730</v>
      </c>
      <c r="G5" s="983">
        <v>792</v>
      </c>
      <c r="H5" s="983">
        <v>2366</v>
      </c>
      <c r="I5" s="983">
        <v>828</v>
      </c>
      <c r="J5" s="983">
        <v>618</v>
      </c>
      <c r="K5" s="983">
        <v>903</v>
      </c>
      <c r="L5" s="983">
        <v>689</v>
      </c>
      <c r="M5" s="983">
        <v>260</v>
      </c>
      <c r="N5" s="983">
        <v>416</v>
      </c>
      <c r="O5" s="983">
        <v>339</v>
      </c>
      <c r="P5" s="983">
        <v>86</v>
      </c>
      <c r="Q5" s="983">
        <v>595</v>
      </c>
      <c r="R5" s="983">
        <v>1481</v>
      </c>
      <c r="S5" s="983">
        <v>2069</v>
      </c>
      <c r="T5" s="983">
        <v>1935</v>
      </c>
      <c r="U5" s="983">
        <v>369</v>
      </c>
    </row>
    <row r="6" spans="1:22" ht="15" customHeight="1">
      <c r="A6" s="377" t="s">
        <v>13</v>
      </c>
      <c r="B6" s="982">
        <v>103</v>
      </c>
      <c r="C6" s="982">
        <v>20</v>
      </c>
      <c r="D6" s="982">
        <v>24</v>
      </c>
      <c r="E6" s="982">
        <v>45</v>
      </c>
      <c r="F6" s="982">
        <v>106</v>
      </c>
      <c r="G6" s="982">
        <v>118</v>
      </c>
      <c r="H6" s="982">
        <v>264</v>
      </c>
      <c r="I6" s="982">
        <v>107</v>
      </c>
      <c r="J6" s="982">
        <v>97</v>
      </c>
      <c r="K6" s="982">
        <v>134</v>
      </c>
      <c r="L6" s="982">
        <v>64</v>
      </c>
      <c r="M6" s="982">
        <v>23</v>
      </c>
      <c r="N6" s="982">
        <v>47</v>
      </c>
      <c r="O6" s="982">
        <v>56</v>
      </c>
      <c r="P6" s="982">
        <v>8</v>
      </c>
      <c r="Q6" s="982">
        <v>106</v>
      </c>
      <c r="R6" s="982">
        <v>173</v>
      </c>
      <c r="S6" s="982">
        <v>244</v>
      </c>
      <c r="T6" s="982">
        <v>208</v>
      </c>
      <c r="U6" s="982">
        <v>33</v>
      </c>
    </row>
    <row r="7" spans="1:22" ht="15" customHeight="1">
      <c r="A7" s="540" t="s">
        <v>14</v>
      </c>
      <c r="B7" s="983">
        <v>8</v>
      </c>
      <c r="C7" s="983">
        <v>1</v>
      </c>
      <c r="D7" s="983">
        <v>1</v>
      </c>
      <c r="E7" s="983">
        <v>4</v>
      </c>
      <c r="F7" s="983">
        <v>12</v>
      </c>
      <c r="G7" s="983">
        <v>13</v>
      </c>
      <c r="H7" s="983">
        <v>46</v>
      </c>
      <c r="I7" s="983">
        <v>19</v>
      </c>
      <c r="J7" s="983">
        <v>23</v>
      </c>
      <c r="K7" s="983">
        <v>19</v>
      </c>
      <c r="L7" s="983">
        <v>10</v>
      </c>
      <c r="M7" s="983">
        <v>5</v>
      </c>
      <c r="N7" s="983">
        <v>4</v>
      </c>
      <c r="O7" s="983">
        <v>7</v>
      </c>
      <c r="P7" s="983" t="s">
        <v>39</v>
      </c>
      <c r="Q7" s="983">
        <v>7</v>
      </c>
      <c r="R7" s="983">
        <v>38</v>
      </c>
      <c r="S7" s="983">
        <v>74</v>
      </c>
      <c r="T7" s="983">
        <v>36</v>
      </c>
      <c r="U7" s="983">
        <v>7</v>
      </c>
    </row>
    <row r="8" spans="1:22" ht="15" customHeight="1">
      <c r="A8" s="377" t="s">
        <v>15</v>
      </c>
      <c r="B8" s="982">
        <v>16</v>
      </c>
      <c r="C8" s="982">
        <v>1</v>
      </c>
      <c r="D8" s="982">
        <v>4</v>
      </c>
      <c r="E8" s="982">
        <v>10</v>
      </c>
      <c r="F8" s="982">
        <v>14</v>
      </c>
      <c r="G8" s="982">
        <v>18</v>
      </c>
      <c r="H8" s="982">
        <v>82</v>
      </c>
      <c r="I8" s="982">
        <v>26</v>
      </c>
      <c r="J8" s="982">
        <v>20</v>
      </c>
      <c r="K8" s="982">
        <v>22</v>
      </c>
      <c r="L8" s="982">
        <v>6</v>
      </c>
      <c r="M8" s="982">
        <v>4</v>
      </c>
      <c r="N8" s="982">
        <v>8</v>
      </c>
      <c r="O8" s="982">
        <v>7</v>
      </c>
      <c r="P8" s="982">
        <v>1</v>
      </c>
      <c r="Q8" s="982">
        <v>3</v>
      </c>
      <c r="R8" s="982">
        <v>28</v>
      </c>
      <c r="S8" s="982">
        <v>116</v>
      </c>
      <c r="T8" s="982">
        <v>40</v>
      </c>
      <c r="U8" s="982" t="s">
        <v>39</v>
      </c>
    </row>
    <row r="9" spans="1:22" ht="15" customHeight="1">
      <c r="A9" s="540" t="s">
        <v>16</v>
      </c>
      <c r="B9" s="983">
        <v>9</v>
      </c>
      <c r="C9" s="983">
        <v>1</v>
      </c>
      <c r="D9" s="983">
        <v>1</v>
      </c>
      <c r="E9" s="983">
        <v>8</v>
      </c>
      <c r="F9" s="983">
        <v>9</v>
      </c>
      <c r="G9" s="983">
        <v>11</v>
      </c>
      <c r="H9" s="983">
        <v>74</v>
      </c>
      <c r="I9" s="983">
        <v>16</v>
      </c>
      <c r="J9" s="983">
        <v>13</v>
      </c>
      <c r="K9" s="983">
        <v>14</v>
      </c>
      <c r="L9" s="983">
        <v>7</v>
      </c>
      <c r="M9" s="983">
        <v>2</v>
      </c>
      <c r="N9" s="983">
        <v>3</v>
      </c>
      <c r="O9" s="983">
        <v>7</v>
      </c>
      <c r="P9" s="983" t="s">
        <v>39</v>
      </c>
      <c r="Q9" s="983">
        <v>1</v>
      </c>
      <c r="R9" s="983">
        <v>31</v>
      </c>
      <c r="S9" s="983">
        <v>86</v>
      </c>
      <c r="T9" s="983">
        <v>47</v>
      </c>
      <c r="U9" s="983">
        <v>5</v>
      </c>
    </row>
    <row r="10" spans="1:22" ht="15" customHeight="1">
      <c r="A10" s="377" t="s">
        <v>17</v>
      </c>
      <c r="B10" s="982">
        <v>36</v>
      </c>
      <c r="C10" s="982" t="s">
        <v>39</v>
      </c>
      <c r="D10" s="982">
        <v>6</v>
      </c>
      <c r="E10" s="982">
        <v>21</v>
      </c>
      <c r="F10" s="982">
        <v>33</v>
      </c>
      <c r="G10" s="982">
        <v>32</v>
      </c>
      <c r="H10" s="982">
        <v>69</v>
      </c>
      <c r="I10" s="982">
        <v>42</v>
      </c>
      <c r="J10" s="982">
        <v>24</v>
      </c>
      <c r="K10" s="982">
        <v>40</v>
      </c>
      <c r="L10" s="982">
        <v>26</v>
      </c>
      <c r="M10" s="982">
        <v>12</v>
      </c>
      <c r="N10" s="982">
        <v>12</v>
      </c>
      <c r="O10" s="982">
        <v>13</v>
      </c>
      <c r="P10" s="982">
        <v>3</v>
      </c>
      <c r="Q10" s="982">
        <v>13</v>
      </c>
      <c r="R10" s="982">
        <v>69</v>
      </c>
      <c r="S10" s="982">
        <v>146</v>
      </c>
      <c r="T10" s="982">
        <v>111</v>
      </c>
      <c r="U10" s="982">
        <v>9</v>
      </c>
    </row>
    <row r="11" spans="1:22" ht="15" customHeight="1">
      <c r="A11" s="540" t="s">
        <v>18</v>
      </c>
      <c r="B11" s="983">
        <v>40</v>
      </c>
      <c r="C11" s="983">
        <v>9</v>
      </c>
      <c r="D11" s="983">
        <v>8</v>
      </c>
      <c r="E11" s="983">
        <v>23</v>
      </c>
      <c r="F11" s="983">
        <v>42</v>
      </c>
      <c r="G11" s="983">
        <v>54</v>
      </c>
      <c r="H11" s="983">
        <v>76</v>
      </c>
      <c r="I11" s="983">
        <v>42</v>
      </c>
      <c r="J11" s="983">
        <v>30</v>
      </c>
      <c r="K11" s="983">
        <v>47</v>
      </c>
      <c r="L11" s="983">
        <v>26</v>
      </c>
      <c r="M11" s="983">
        <v>12</v>
      </c>
      <c r="N11" s="983">
        <v>17</v>
      </c>
      <c r="O11" s="983">
        <v>16</v>
      </c>
      <c r="P11" s="983">
        <v>5</v>
      </c>
      <c r="Q11" s="983">
        <v>22</v>
      </c>
      <c r="R11" s="983">
        <v>70</v>
      </c>
      <c r="S11" s="983">
        <v>199</v>
      </c>
      <c r="T11" s="983">
        <v>123</v>
      </c>
      <c r="U11" s="983">
        <v>5</v>
      </c>
    </row>
    <row r="12" spans="1:22" ht="15" customHeight="1">
      <c r="A12" s="377" t="s">
        <v>19</v>
      </c>
      <c r="B12" s="982">
        <v>28</v>
      </c>
      <c r="C12" s="982">
        <v>8</v>
      </c>
      <c r="D12" s="982">
        <v>20</v>
      </c>
      <c r="E12" s="982">
        <v>18</v>
      </c>
      <c r="F12" s="982">
        <v>34</v>
      </c>
      <c r="G12" s="982">
        <v>34</v>
      </c>
      <c r="H12" s="982">
        <v>79</v>
      </c>
      <c r="I12" s="982">
        <v>39</v>
      </c>
      <c r="J12" s="982">
        <v>42</v>
      </c>
      <c r="K12" s="982">
        <v>40</v>
      </c>
      <c r="L12" s="982">
        <v>28</v>
      </c>
      <c r="M12" s="982">
        <v>12</v>
      </c>
      <c r="N12" s="982">
        <v>22</v>
      </c>
      <c r="O12" s="982">
        <v>16</v>
      </c>
      <c r="P12" s="982">
        <v>2</v>
      </c>
      <c r="Q12" s="982">
        <v>25</v>
      </c>
      <c r="R12" s="982">
        <v>77</v>
      </c>
      <c r="S12" s="982">
        <v>147</v>
      </c>
      <c r="T12" s="982">
        <v>110</v>
      </c>
      <c r="U12" s="982">
        <v>11</v>
      </c>
    </row>
    <row r="13" spans="1:22" ht="15" customHeight="1">
      <c r="A13" s="540" t="s">
        <v>20</v>
      </c>
      <c r="B13" s="983">
        <v>53</v>
      </c>
      <c r="C13" s="983">
        <v>9</v>
      </c>
      <c r="D13" s="983">
        <v>8</v>
      </c>
      <c r="E13" s="983">
        <v>33</v>
      </c>
      <c r="F13" s="983">
        <v>69</v>
      </c>
      <c r="G13" s="983">
        <v>69</v>
      </c>
      <c r="H13" s="983">
        <v>118</v>
      </c>
      <c r="I13" s="983">
        <v>68</v>
      </c>
      <c r="J13" s="983">
        <v>42</v>
      </c>
      <c r="K13" s="983">
        <v>77</v>
      </c>
      <c r="L13" s="983">
        <v>36</v>
      </c>
      <c r="M13" s="983">
        <v>12</v>
      </c>
      <c r="N13" s="983">
        <v>27</v>
      </c>
      <c r="O13" s="983">
        <v>29</v>
      </c>
      <c r="P13" s="983">
        <v>4</v>
      </c>
      <c r="Q13" s="983">
        <v>39</v>
      </c>
      <c r="R13" s="983">
        <v>97</v>
      </c>
      <c r="S13" s="983">
        <v>179</v>
      </c>
      <c r="T13" s="983">
        <v>119</v>
      </c>
      <c r="U13" s="983">
        <v>3</v>
      </c>
    </row>
    <row r="14" spans="1:22" ht="15" customHeight="1">
      <c r="A14" s="377" t="s">
        <v>21</v>
      </c>
      <c r="B14" s="982">
        <v>277</v>
      </c>
      <c r="C14" s="982">
        <v>99</v>
      </c>
      <c r="D14" s="982">
        <v>56</v>
      </c>
      <c r="E14" s="982">
        <v>122</v>
      </c>
      <c r="F14" s="982">
        <v>312</v>
      </c>
      <c r="G14" s="982">
        <v>335</v>
      </c>
      <c r="H14" s="982">
        <v>1308</v>
      </c>
      <c r="I14" s="982">
        <v>350</v>
      </c>
      <c r="J14" s="982">
        <v>236</v>
      </c>
      <c r="K14" s="982">
        <v>388</v>
      </c>
      <c r="L14" s="982">
        <v>374</v>
      </c>
      <c r="M14" s="982">
        <v>145</v>
      </c>
      <c r="N14" s="982">
        <v>213</v>
      </c>
      <c r="O14" s="982">
        <v>150</v>
      </c>
      <c r="P14" s="982">
        <v>56</v>
      </c>
      <c r="Q14" s="982">
        <v>311</v>
      </c>
      <c r="R14" s="982">
        <v>688</v>
      </c>
      <c r="S14" s="982">
        <v>595</v>
      </c>
      <c r="T14" s="982">
        <v>848</v>
      </c>
      <c r="U14" s="982">
        <v>240</v>
      </c>
    </row>
    <row r="15" spans="1:22" ht="15.75" customHeight="1">
      <c r="A15" s="540" t="s">
        <v>22</v>
      </c>
      <c r="B15" s="983">
        <v>53</v>
      </c>
      <c r="C15" s="983">
        <v>16</v>
      </c>
      <c r="D15" s="983">
        <v>9</v>
      </c>
      <c r="E15" s="983">
        <v>35</v>
      </c>
      <c r="F15" s="983">
        <v>53</v>
      </c>
      <c r="G15" s="983">
        <v>56</v>
      </c>
      <c r="H15" s="983">
        <v>135</v>
      </c>
      <c r="I15" s="983">
        <v>67</v>
      </c>
      <c r="J15" s="983">
        <v>48</v>
      </c>
      <c r="K15" s="983">
        <v>63</v>
      </c>
      <c r="L15" s="983">
        <v>43</v>
      </c>
      <c r="M15" s="983">
        <v>11</v>
      </c>
      <c r="N15" s="983">
        <v>27</v>
      </c>
      <c r="O15" s="983">
        <v>23</v>
      </c>
      <c r="P15" s="983">
        <v>3</v>
      </c>
      <c r="Q15" s="983">
        <v>48</v>
      </c>
      <c r="R15" s="983">
        <v>138</v>
      </c>
      <c r="S15" s="983">
        <v>164</v>
      </c>
      <c r="T15" s="983">
        <v>117</v>
      </c>
      <c r="U15" s="983">
        <v>38</v>
      </c>
    </row>
    <row r="16" spans="1:22" ht="16.5" customHeight="1">
      <c r="A16" s="377" t="s">
        <v>23</v>
      </c>
      <c r="B16" s="982">
        <v>44</v>
      </c>
      <c r="C16" s="982">
        <v>5</v>
      </c>
      <c r="D16" s="982">
        <v>22</v>
      </c>
      <c r="E16" s="982">
        <v>36</v>
      </c>
      <c r="F16" s="982">
        <v>46</v>
      </c>
      <c r="G16" s="982">
        <v>52</v>
      </c>
      <c r="H16" s="982">
        <v>115</v>
      </c>
      <c r="I16" s="982">
        <v>52</v>
      </c>
      <c r="J16" s="982">
        <v>43</v>
      </c>
      <c r="K16" s="982">
        <v>59</v>
      </c>
      <c r="L16" s="982">
        <v>69</v>
      </c>
      <c r="M16" s="982">
        <v>22</v>
      </c>
      <c r="N16" s="982">
        <v>36</v>
      </c>
      <c r="O16" s="982">
        <v>15</v>
      </c>
      <c r="P16" s="982">
        <v>4</v>
      </c>
      <c r="Q16" s="982">
        <v>20</v>
      </c>
      <c r="R16" s="982">
        <v>72</v>
      </c>
      <c r="S16" s="982">
        <v>119</v>
      </c>
      <c r="T16" s="982">
        <v>176</v>
      </c>
      <c r="U16" s="982">
        <v>18</v>
      </c>
    </row>
    <row r="17" spans="1:22" ht="15" customHeight="1">
      <c r="A17" s="542" t="s">
        <v>24</v>
      </c>
      <c r="B17" s="983">
        <v>710</v>
      </c>
      <c r="C17" s="983">
        <v>181</v>
      </c>
      <c r="D17" s="983">
        <v>186</v>
      </c>
      <c r="E17" s="983">
        <v>393</v>
      </c>
      <c r="F17" s="983">
        <v>797</v>
      </c>
      <c r="G17" s="983">
        <v>840</v>
      </c>
      <c r="H17" s="983">
        <v>2227</v>
      </c>
      <c r="I17" s="983">
        <v>840</v>
      </c>
      <c r="J17" s="983">
        <v>553</v>
      </c>
      <c r="K17" s="983">
        <v>932</v>
      </c>
      <c r="L17" s="983">
        <v>647</v>
      </c>
      <c r="M17" s="983">
        <v>233</v>
      </c>
      <c r="N17" s="983">
        <v>406</v>
      </c>
      <c r="O17" s="983">
        <v>194</v>
      </c>
      <c r="P17" s="983">
        <v>41</v>
      </c>
      <c r="Q17" s="983">
        <v>903</v>
      </c>
      <c r="R17" s="983">
        <v>1486</v>
      </c>
      <c r="S17" s="983">
        <v>1608</v>
      </c>
      <c r="T17" s="983">
        <v>1687</v>
      </c>
      <c r="U17" s="983">
        <v>917</v>
      </c>
    </row>
    <row r="18" spans="1:22" ht="15" customHeight="1">
      <c r="A18" s="377" t="s">
        <v>25</v>
      </c>
      <c r="B18" s="982">
        <v>97</v>
      </c>
      <c r="C18" s="982">
        <v>21</v>
      </c>
      <c r="D18" s="982">
        <v>35</v>
      </c>
      <c r="E18" s="982">
        <v>63</v>
      </c>
      <c r="F18" s="982">
        <v>100</v>
      </c>
      <c r="G18" s="982">
        <v>132</v>
      </c>
      <c r="H18" s="982">
        <v>237</v>
      </c>
      <c r="I18" s="982">
        <v>126</v>
      </c>
      <c r="J18" s="982">
        <v>72</v>
      </c>
      <c r="K18" s="982">
        <v>113</v>
      </c>
      <c r="L18" s="982">
        <v>81</v>
      </c>
      <c r="M18" s="982">
        <v>30</v>
      </c>
      <c r="N18" s="982">
        <v>43</v>
      </c>
      <c r="O18" s="982">
        <v>27</v>
      </c>
      <c r="P18" s="982">
        <v>6</v>
      </c>
      <c r="Q18" s="982">
        <v>96</v>
      </c>
      <c r="R18" s="982">
        <v>210</v>
      </c>
      <c r="S18" s="982">
        <v>185</v>
      </c>
      <c r="T18" s="982">
        <v>224</v>
      </c>
      <c r="U18" s="982">
        <v>37</v>
      </c>
      <c r="V18" s="29"/>
    </row>
    <row r="19" spans="1:22" ht="15" customHeight="1">
      <c r="A19" s="540" t="s">
        <v>26</v>
      </c>
      <c r="B19" s="983">
        <v>35</v>
      </c>
      <c r="C19" s="983">
        <v>3</v>
      </c>
      <c r="D19" s="983">
        <v>8</v>
      </c>
      <c r="E19" s="983">
        <v>26</v>
      </c>
      <c r="F19" s="983">
        <v>38</v>
      </c>
      <c r="G19" s="983">
        <v>37</v>
      </c>
      <c r="H19" s="983">
        <v>68</v>
      </c>
      <c r="I19" s="983">
        <v>40</v>
      </c>
      <c r="J19" s="983">
        <v>42</v>
      </c>
      <c r="K19" s="983">
        <v>42</v>
      </c>
      <c r="L19" s="983">
        <v>32</v>
      </c>
      <c r="M19" s="983">
        <v>14</v>
      </c>
      <c r="N19" s="983">
        <v>25</v>
      </c>
      <c r="O19" s="983">
        <v>11</v>
      </c>
      <c r="P19" s="983">
        <v>2</v>
      </c>
      <c r="Q19" s="983">
        <v>14</v>
      </c>
      <c r="R19" s="983">
        <v>74</v>
      </c>
      <c r="S19" s="983">
        <v>182</v>
      </c>
      <c r="T19" s="983">
        <v>73</v>
      </c>
      <c r="U19" s="983">
        <v>12</v>
      </c>
    </row>
    <row r="20" spans="1:22" ht="16.5" customHeight="1">
      <c r="A20" s="377" t="s">
        <v>27</v>
      </c>
      <c r="B20" s="982">
        <v>349</v>
      </c>
      <c r="C20" s="982">
        <v>119</v>
      </c>
      <c r="D20" s="982">
        <v>100</v>
      </c>
      <c r="E20" s="982">
        <v>159</v>
      </c>
      <c r="F20" s="982">
        <v>415</v>
      </c>
      <c r="G20" s="982">
        <v>399</v>
      </c>
      <c r="H20" s="982">
        <v>1441</v>
      </c>
      <c r="I20" s="982">
        <v>412</v>
      </c>
      <c r="J20" s="982">
        <v>284</v>
      </c>
      <c r="K20" s="982">
        <v>511</v>
      </c>
      <c r="L20" s="982">
        <v>330</v>
      </c>
      <c r="M20" s="982">
        <v>115</v>
      </c>
      <c r="N20" s="982">
        <v>231</v>
      </c>
      <c r="O20" s="982">
        <v>112</v>
      </c>
      <c r="P20" s="982">
        <v>23</v>
      </c>
      <c r="Q20" s="982">
        <v>645</v>
      </c>
      <c r="R20" s="982">
        <v>771</v>
      </c>
      <c r="S20" s="982">
        <v>544</v>
      </c>
      <c r="T20" s="982">
        <v>944</v>
      </c>
      <c r="U20" s="982">
        <v>319</v>
      </c>
    </row>
    <row r="21" spans="1:22" ht="15" customHeight="1">
      <c r="A21" s="540" t="s">
        <v>28</v>
      </c>
      <c r="B21" s="983">
        <v>86</v>
      </c>
      <c r="C21" s="983">
        <v>10</v>
      </c>
      <c r="D21" s="983">
        <v>18</v>
      </c>
      <c r="E21" s="983">
        <v>63</v>
      </c>
      <c r="F21" s="983">
        <v>95</v>
      </c>
      <c r="G21" s="983">
        <v>99</v>
      </c>
      <c r="H21" s="983">
        <v>131</v>
      </c>
      <c r="I21" s="983">
        <v>95</v>
      </c>
      <c r="J21" s="983">
        <v>66</v>
      </c>
      <c r="K21" s="983">
        <v>86</v>
      </c>
      <c r="L21" s="983">
        <v>49</v>
      </c>
      <c r="M21" s="983">
        <v>18</v>
      </c>
      <c r="N21" s="983">
        <v>24</v>
      </c>
      <c r="O21" s="983">
        <v>12</v>
      </c>
      <c r="P21" s="983">
        <v>3</v>
      </c>
      <c r="Q21" s="983">
        <v>26</v>
      </c>
      <c r="R21" s="983">
        <v>148</v>
      </c>
      <c r="S21" s="983">
        <v>186</v>
      </c>
      <c r="T21" s="983">
        <v>167</v>
      </c>
      <c r="U21" s="983">
        <v>52</v>
      </c>
    </row>
    <row r="22" spans="1:22" ht="15" customHeight="1">
      <c r="A22" s="377" t="s">
        <v>29</v>
      </c>
      <c r="B22" s="982">
        <v>121</v>
      </c>
      <c r="C22" s="982">
        <v>22</v>
      </c>
      <c r="D22" s="982">
        <v>18</v>
      </c>
      <c r="E22" s="982">
        <v>66</v>
      </c>
      <c r="F22" s="982">
        <v>121</v>
      </c>
      <c r="G22" s="982">
        <v>147</v>
      </c>
      <c r="H22" s="982">
        <v>298</v>
      </c>
      <c r="I22" s="982">
        <v>146</v>
      </c>
      <c r="J22" s="982">
        <v>74</v>
      </c>
      <c r="K22" s="982">
        <v>153</v>
      </c>
      <c r="L22" s="982">
        <v>133</v>
      </c>
      <c r="M22" s="982">
        <v>49</v>
      </c>
      <c r="N22" s="982">
        <v>68</v>
      </c>
      <c r="O22" s="982">
        <v>28</v>
      </c>
      <c r="P22" s="982">
        <v>7</v>
      </c>
      <c r="Q22" s="982">
        <v>106</v>
      </c>
      <c r="R22" s="982">
        <v>235</v>
      </c>
      <c r="S22" s="982">
        <v>446</v>
      </c>
      <c r="T22" s="982">
        <v>236</v>
      </c>
      <c r="U22" s="982">
        <v>492</v>
      </c>
    </row>
    <row r="23" spans="1:22" ht="16.5" customHeight="1">
      <c r="A23" s="540" t="s">
        <v>30</v>
      </c>
      <c r="B23" s="983">
        <v>22</v>
      </c>
      <c r="C23" s="983">
        <v>6</v>
      </c>
      <c r="D23" s="983">
        <v>7</v>
      </c>
      <c r="E23" s="983">
        <v>16</v>
      </c>
      <c r="F23" s="983">
        <v>28</v>
      </c>
      <c r="G23" s="983">
        <v>26</v>
      </c>
      <c r="H23" s="983">
        <v>52</v>
      </c>
      <c r="I23" s="983">
        <v>21</v>
      </c>
      <c r="J23" s="983">
        <v>15</v>
      </c>
      <c r="K23" s="983">
        <v>27</v>
      </c>
      <c r="L23" s="983">
        <v>22</v>
      </c>
      <c r="M23" s="983">
        <v>7</v>
      </c>
      <c r="N23" s="983">
        <v>15</v>
      </c>
      <c r="O23" s="983">
        <v>4</v>
      </c>
      <c r="P23" s="983" t="s">
        <v>39</v>
      </c>
      <c r="Q23" s="983">
        <v>16</v>
      </c>
      <c r="R23" s="983">
        <v>48</v>
      </c>
      <c r="S23" s="983">
        <v>65</v>
      </c>
      <c r="T23" s="983">
        <v>43</v>
      </c>
      <c r="U23" s="983">
        <v>5</v>
      </c>
    </row>
    <row r="24" spans="1:22" ht="15.75" customHeight="1">
      <c r="A24" s="52" t="s">
        <v>31</v>
      </c>
      <c r="B24" s="982">
        <v>54</v>
      </c>
      <c r="C24" s="982">
        <v>7</v>
      </c>
      <c r="D24" s="982">
        <v>10</v>
      </c>
      <c r="E24" s="982">
        <v>40</v>
      </c>
      <c r="F24" s="982">
        <v>57</v>
      </c>
      <c r="G24" s="982">
        <v>61</v>
      </c>
      <c r="H24" s="982">
        <v>192</v>
      </c>
      <c r="I24" s="982">
        <v>65</v>
      </c>
      <c r="J24" s="982">
        <v>58</v>
      </c>
      <c r="K24" s="982">
        <v>72</v>
      </c>
      <c r="L24" s="982">
        <v>68</v>
      </c>
      <c r="M24" s="982">
        <v>26</v>
      </c>
      <c r="N24" s="982">
        <v>44</v>
      </c>
      <c r="O24" s="982">
        <v>14</v>
      </c>
      <c r="P24" s="982" t="s">
        <v>39</v>
      </c>
      <c r="Q24" s="982">
        <v>29</v>
      </c>
      <c r="R24" s="982">
        <v>141</v>
      </c>
      <c r="S24" s="982">
        <v>305</v>
      </c>
      <c r="T24" s="982">
        <v>136</v>
      </c>
      <c r="U24" s="982">
        <v>26</v>
      </c>
    </row>
    <row r="25" spans="1:22" ht="15.75" customHeight="1">
      <c r="A25" s="540" t="s">
        <v>78</v>
      </c>
      <c r="B25" s="983">
        <v>9</v>
      </c>
      <c r="C25" s="983" t="s">
        <v>39</v>
      </c>
      <c r="D25" s="983">
        <v>2</v>
      </c>
      <c r="E25" s="983">
        <v>10</v>
      </c>
      <c r="F25" s="983">
        <v>12</v>
      </c>
      <c r="G25" s="983">
        <v>12</v>
      </c>
      <c r="H25" s="983">
        <v>52</v>
      </c>
      <c r="I25" s="983">
        <v>16</v>
      </c>
      <c r="J25" s="983">
        <v>14</v>
      </c>
      <c r="K25" s="983">
        <v>19</v>
      </c>
      <c r="L25" s="983">
        <v>18</v>
      </c>
      <c r="M25" s="983">
        <v>3</v>
      </c>
      <c r="N25" s="983">
        <v>10</v>
      </c>
      <c r="O25" s="983">
        <v>2</v>
      </c>
      <c r="P25" s="983" t="s">
        <v>39</v>
      </c>
      <c r="Q25" s="983">
        <v>13</v>
      </c>
      <c r="R25" s="983">
        <v>32</v>
      </c>
      <c r="S25" s="983">
        <v>95</v>
      </c>
      <c r="T25" s="983">
        <v>33</v>
      </c>
      <c r="U25" s="983">
        <v>7</v>
      </c>
    </row>
    <row r="26" spans="1:22" ht="15.75" customHeight="1">
      <c r="A26" s="377" t="s">
        <v>84</v>
      </c>
      <c r="B26" s="982">
        <v>11</v>
      </c>
      <c r="C26" s="982" t="s">
        <v>39</v>
      </c>
      <c r="D26" s="982" t="s">
        <v>39</v>
      </c>
      <c r="E26" s="982">
        <v>5</v>
      </c>
      <c r="F26" s="982">
        <v>11</v>
      </c>
      <c r="G26" s="982">
        <v>9</v>
      </c>
      <c r="H26" s="982">
        <v>14</v>
      </c>
      <c r="I26" s="982">
        <v>11</v>
      </c>
      <c r="J26" s="982">
        <v>9</v>
      </c>
      <c r="K26" s="982">
        <v>12</v>
      </c>
      <c r="L26" s="982">
        <v>7</v>
      </c>
      <c r="M26" s="982">
        <v>5</v>
      </c>
      <c r="N26" s="982">
        <v>7</v>
      </c>
      <c r="O26" s="982">
        <v>2</v>
      </c>
      <c r="P26" s="982" t="s">
        <v>39</v>
      </c>
      <c r="Q26" s="982">
        <v>3</v>
      </c>
      <c r="R26" s="982">
        <v>16</v>
      </c>
      <c r="S26" s="982">
        <v>50</v>
      </c>
      <c r="T26" s="982">
        <v>17</v>
      </c>
      <c r="U26" s="982">
        <v>4</v>
      </c>
    </row>
    <row r="27" spans="1:22" ht="15" customHeight="1">
      <c r="A27" s="540" t="s">
        <v>77</v>
      </c>
      <c r="B27" s="983">
        <v>9</v>
      </c>
      <c r="C27" s="983">
        <v>7</v>
      </c>
      <c r="D27" s="983">
        <v>2</v>
      </c>
      <c r="E27" s="983">
        <v>5</v>
      </c>
      <c r="F27" s="983">
        <v>9</v>
      </c>
      <c r="G27" s="983">
        <v>11</v>
      </c>
      <c r="H27" s="983">
        <v>14</v>
      </c>
      <c r="I27" s="983">
        <v>8</v>
      </c>
      <c r="J27" s="983">
        <v>5</v>
      </c>
      <c r="K27" s="983">
        <v>7</v>
      </c>
      <c r="L27" s="983">
        <v>8</v>
      </c>
      <c r="M27" s="983">
        <v>7</v>
      </c>
      <c r="N27" s="983">
        <v>8</v>
      </c>
      <c r="O27" s="983">
        <v>3</v>
      </c>
      <c r="P27" s="983" t="s">
        <v>39</v>
      </c>
      <c r="Q27" s="983">
        <v>2</v>
      </c>
      <c r="R27" s="983">
        <v>10</v>
      </c>
      <c r="S27" s="983">
        <v>18</v>
      </c>
      <c r="T27" s="983">
        <v>18</v>
      </c>
      <c r="U27" s="983" t="s">
        <v>39</v>
      </c>
    </row>
    <row r="28" spans="1:22" ht="15" customHeight="1">
      <c r="A28" s="377" t="s">
        <v>83</v>
      </c>
      <c r="B28" s="982">
        <v>6</v>
      </c>
      <c r="C28" s="982" t="s">
        <v>39</v>
      </c>
      <c r="D28" s="982">
        <v>3</v>
      </c>
      <c r="E28" s="982">
        <v>4</v>
      </c>
      <c r="F28" s="982">
        <v>7</v>
      </c>
      <c r="G28" s="982">
        <v>7</v>
      </c>
      <c r="H28" s="982">
        <v>15</v>
      </c>
      <c r="I28" s="982">
        <v>5</v>
      </c>
      <c r="J28" s="982">
        <v>5</v>
      </c>
      <c r="K28" s="982">
        <v>10</v>
      </c>
      <c r="L28" s="982">
        <v>4</v>
      </c>
      <c r="M28" s="982">
        <v>2</v>
      </c>
      <c r="N28" s="982">
        <v>3</v>
      </c>
      <c r="O28" s="982">
        <v>3</v>
      </c>
      <c r="P28" s="982" t="s">
        <v>39</v>
      </c>
      <c r="Q28" s="982">
        <v>1</v>
      </c>
      <c r="R28" s="982">
        <v>17</v>
      </c>
      <c r="S28" s="982">
        <v>39</v>
      </c>
      <c r="T28" s="982">
        <v>16</v>
      </c>
      <c r="U28" s="982">
        <v>1</v>
      </c>
    </row>
    <row r="29" spans="1:22" ht="15.75" customHeight="1">
      <c r="A29" s="540" t="s">
        <v>76</v>
      </c>
      <c r="B29" s="983">
        <v>11</v>
      </c>
      <c r="C29" s="983" t="s">
        <v>39</v>
      </c>
      <c r="D29" s="983">
        <v>2</v>
      </c>
      <c r="E29" s="983">
        <v>8</v>
      </c>
      <c r="F29" s="983">
        <v>10</v>
      </c>
      <c r="G29" s="983">
        <v>12</v>
      </c>
      <c r="H29" s="983">
        <v>67</v>
      </c>
      <c r="I29" s="983">
        <v>15</v>
      </c>
      <c r="J29" s="983">
        <v>14</v>
      </c>
      <c r="K29" s="983">
        <v>12</v>
      </c>
      <c r="L29" s="983">
        <v>17</v>
      </c>
      <c r="M29" s="983">
        <v>5</v>
      </c>
      <c r="N29" s="983">
        <v>9</v>
      </c>
      <c r="O29" s="983">
        <v>1</v>
      </c>
      <c r="P29" s="983" t="s">
        <v>39</v>
      </c>
      <c r="Q29" s="983">
        <v>6</v>
      </c>
      <c r="R29" s="983">
        <v>34</v>
      </c>
      <c r="S29" s="983">
        <v>61</v>
      </c>
      <c r="T29" s="983">
        <v>26</v>
      </c>
      <c r="U29" s="983">
        <v>14</v>
      </c>
    </row>
    <row r="30" spans="1:22" ht="17.25" customHeight="1">
      <c r="A30" s="377" t="s">
        <v>75</v>
      </c>
      <c r="B30" s="982">
        <v>8</v>
      </c>
      <c r="C30" s="982" t="s">
        <v>39</v>
      </c>
      <c r="D30" s="982">
        <v>1</v>
      </c>
      <c r="E30" s="982">
        <v>8</v>
      </c>
      <c r="F30" s="982">
        <v>8</v>
      </c>
      <c r="G30" s="982">
        <v>10</v>
      </c>
      <c r="H30" s="982">
        <v>30</v>
      </c>
      <c r="I30" s="982">
        <v>10</v>
      </c>
      <c r="J30" s="982">
        <v>11</v>
      </c>
      <c r="K30" s="982">
        <v>12</v>
      </c>
      <c r="L30" s="982">
        <v>14</v>
      </c>
      <c r="M30" s="982">
        <v>4</v>
      </c>
      <c r="N30" s="982">
        <v>7</v>
      </c>
      <c r="O30" s="982">
        <v>3</v>
      </c>
      <c r="P30" s="982" t="s">
        <v>39</v>
      </c>
      <c r="Q30" s="982">
        <v>4</v>
      </c>
      <c r="R30" s="982">
        <v>32</v>
      </c>
      <c r="S30" s="982">
        <v>42</v>
      </c>
      <c r="T30" s="982">
        <v>26</v>
      </c>
      <c r="U30" s="982" t="s">
        <v>39</v>
      </c>
    </row>
    <row r="31" spans="1:22" ht="15" customHeight="1">
      <c r="A31" s="542" t="s">
        <v>38</v>
      </c>
      <c r="B31" s="983">
        <v>2</v>
      </c>
      <c r="C31" s="983" t="s">
        <v>39</v>
      </c>
      <c r="D31" s="983">
        <v>1</v>
      </c>
      <c r="E31" s="983">
        <v>2</v>
      </c>
      <c r="F31" s="983">
        <v>2</v>
      </c>
      <c r="G31" s="983">
        <v>4</v>
      </c>
      <c r="H31" s="983">
        <v>7</v>
      </c>
      <c r="I31" s="983">
        <v>2</v>
      </c>
      <c r="J31" s="983">
        <v>2</v>
      </c>
      <c r="K31" s="983">
        <v>6</v>
      </c>
      <c r="L31" s="983">
        <v>4</v>
      </c>
      <c r="M31" s="983" t="s">
        <v>39</v>
      </c>
      <c r="N31" s="983">
        <v>3</v>
      </c>
      <c r="O31" s="983">
        <v>2</v>
      </c>
      <c r="P31" s="983" t="s">
        <v>39</v>
      </c>
      <c r="Q31" s="983">
        <v>2</v>
      </c>
      <c r="R31" s="983">
        <v>4</v>
      </c>
      <c r="S31" s="983">
        <v>7</v>
      </c>
      <c r="T31" s="983">
        <v>8</v>
      </c>
      <c r="U31" s="983">
        <v>4</v>
      </c>
    </row>
    <row r="32" spans="1:22">
      <c r="A32" s="377" t="s">
        <v>82</v>
      </c>
      <c r="B32" s="982">
        <v>2</v>
      </c>
      <c r="C32" s="982" t="s">
        <v>39</v>
      </c>
      <c r="D32" s="982">
        <v>1</v>
      </c>
      <c r="E32" s="982">
        <v>2</v>
      </c>
      <c r="F32" s="982">
        <v>2</v>
      </c>
      <c r="G32" s="982">
        <v>4</v>
      </c>
      <c r="H32" s="982">
        <v>7</v>
      </c>
      <c r="I32" s="982">
        <v>2</v>
      </c>
      <c r="J32" s="982">
        <v>2</v>
      </c>
      <c r="K32" s="982">
        <v>6</v>
      </c>
      <c r="L32" s="982">
        <v>4</v>
      </c>
      <c r="M32" s="982" t="s">
        <v>39</v>
      </c>
      <c r="N32" s="982">
        <v>3</v>
      </c>
      <c r="O32" s="982">
        <v>2</v>
      </c>
      <c r="P32" s="982" t="s">
        <v>39</v>
      </c>
      <c r="Q32" s="982">
        <v>2</v>
      </c>
      <c r="R32" s="982">
        <v>4</v>
      </c>
      <c r="S32" s="982">
        <v>7</v>
      </c>
      <c r="T32" s="982">
        <v>8</v>
      </c>
      <c r="U32" s="982">
        <v>4</v>
      </c>
    </row>
    <row r="33" spans="1:21">
      <c r="A33" s="535"/>
      <c r="B33" s="51"/>
      <c r="C33" s="51"/>
      <c r="D33" s="51"/>
      <c r="E33" s="51"/>
      <c r="F33" s="51"/>
      <c r="G33" s="51"/>
      <c r="H33" s="51"/>
      <c r="I33" s="51"/>
      <c r="J33" s="51"/>
      <c r="K33" s="51"/>
      <c r="L33" s="51"/>
      <c r="M33" s="51"/>
      <c r="N33" s="51"/>
      <c r="O33" s="51"/>
      <c r="P33" s="51"/>
      <c r="Q33" s="51"/>
      <c r="R33" s="51"/>
      <c r="S33" s="51"/>
      <c r="T33" s="51"/>
      <c r="U33" s="51"/>
    </row>
    <row r="34" spans="1:21" ht="43.5" customHeight="1">
      <c r="A34" s="1166" t="s">
        <v>206</v>
      </c>
      <c r="B34" s="1166"/>
      <c r="C34" s="1166"/>
      <c r="D34" s="1166"/>
      <c r="E34" s="1166"/>
      <c r="F34" s="1166"/>
      <c r="G34" s="1166"/>
      <c r="H34" s="1166"/>
      <c r="I34" s="1166"/>
      <c r="J34" s="1166"/>
      <c r="K34" s="1166"/>
      <c r="L34" s="1166"/>
      <c r="M34" s="1166"/>
      <c r="N34" s="1166"/>
      <c r="O34" s="1166"/>
      <c r="P34" s="1166"/>
      <c r="Q34" s="1166"/>
      <c r="R34" s="1166"/>
      <c r="S34" s="1166"/>
      <c r="T34" s="1166"/>
      <c r="U34" s="1166"/>
    </row>
  </sheetData>
  <mergeCells count="5">
    <mergeCell ref="A34:U34"/>
    <mergeCell ref="A1:U1"/>
    <mergeCell ref="A2:A3"/>
    <mergeCell ref="B2:E2"/>
    <mergeCell ref="F2:U2"/>
  </mergeCells>
  <hyperlinks>
    <hyperlink ref="V1" location="INDICE!A32" display="INDICE"/>
  </hyperlinks>
  <printOptions horizontalCentered="1"/>
  <pageMargins left="0.51181102362204722" right="0.51181102362204722" top="1.1023622047244095" bottom="0.51181102362204722" header="0.11811023622047245" footer="0.23622047244094491"/>
  <pageSetup paperSize="9" scale="53" firstPageNumber="67" orientation="landscape" useFirstPageNumber="1" r:id="rId1"/>
  <headerFooter scaleWithDoc="0">
    <oddHeader>&amp;C&amp;G</oddHeader>
    <oddFooter>&amp;C&amp;12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J35"/>
  <sheetViews>
    <sheetView showGridLines="0" zoomScale="90" zoomScaleNormal="90" workbookViewId="0">
      <selection sqref="A1:I1"/>
    </sheetView>
  </sheetViews>
  <sheetFormatPr baseColWidth="10" defaultColWidth="9.140625" defaultRowHeight="12.75"/>
  <cols>
    <col min="1" max="1" width="31.85546875" style="23" customWidth="1"/>
    <col min="2" max="2" width="15.5703125" style="23" customWidth="1"/>
    <col min="3" max="3" width="15.85546875" style="23" customWidth="1"/>
    <col min="4" max="4" width="14.28515625" style="23" customWidth="1"/>
    <col min="5" max="5" width="14.5703125" style="23" customWidth="1"/>
    <col min="6" max="6" width="13.85546875" style="23" customWidth="1"/>
    <col min="7" max="8" width="14" style="23" customWidth="1"/>
    <col min="9" max="9" width="13.42578125" style="23" customWidth="1"/>
    <col min="10" max="16384" width="9.140625" style="21"/>
  </cols>
  <sheetData>
    <row r="1" spans="1:10" s="36" customFormat="1" ht="44.25" customHeight="1">
      <c r="A1" s="1129" t="s">
        <v>1482</v>
      </c>
      <c r="B1" s="1156"/>
      <c r="C1" s="1156"/>
      <c r="D1" s="1156"/>
      <c r="E1" s="1156"/>
      <c r="F1" s="1156"/>
      <c r="G1" s="1156"/>
      <c r="H1" s="1156"/>
      <c r="I1" s="1156"/>
      <c r="J1" s="264" t="s">
        <v>577</v>
      </c>
    </row>
    <row r="2" spans="1:10" s="40" customFormat="1" ht="17.25" customHeight="1">
      <c r="A2" s="1174" t="s">
        <v>81</v>
      </c>
      <c r="B2" s="1175" t="s">
        <v>709</v>
      </c>
      <c r="C2" s="1175"/>
      <c r="D2" s="1175"/>
      <c r="E2" s="1175"/>
      <c r="F2" s="1175"/>
      <c r="G2" s="1175"/>
      <c r="H2" s="1175"/>
      <c r="I2" s="1175"/>
    </row>
    <row r="3" spans="1:10" s="39" customFormat="1" ht="19.5" customHeight="1">
      <c r="A3" s="1174"/>
      <c r="B3" s="1153" t="s">
        <v>220</v>
      </c>
      <c r="C3" s="1153"/>
      <c r="D3" s="1153"/>
      <c r="E3" s="1153"/>
      <c r="F3" s="1153"/>
      <c r="G3" s="1153"/>
      <c r="H3" s="1153"/>
      <c r="I3" s="1153"/>
    </row>
    <row r="4" spans="1:10" s="39" customFormat="1" ht="30">
      <c r="A4" s="1174"/>
      <c r="B4" s="533" t="s">
        <v>219</v>
      </c>
      <c r="C4" s="533" t="s">
        <v>218</v>
      </c>
      <c r="D4" s="533" t="s">
        <v>217</v>
      </c>
      <c r="E4" s="533" t="s">
        <v>216</v>
      </c>
      <c r="F4" s="533" t="s">
        <v>215</v>
      </c>
      <c r="G4" s="533" t="s">
        <v>214</v>
      </c>
      <c r="H4" s="533" t="s">
        <v>213</v>
      </c>
      <c r="I4" s="533" t="s">
        <v>60</v>
      </c>
    </row>
    <row r="5" spans="1:10" s="22" customFormat="1">
      <c r="A5" s="52" t="s">
        <v>11</v>
      </c>
      <c r="B5" s="982">
        <v>527</v>
      </c>
      <c r="C5" s="982">
        <v>255</v>
      </c>
      <c r="D5" s="982">
        <v>119</v>
      </c>
      <c r="E5" s="982">
        <v>896</v>
      </c>
      <c r="F5" s="982">
        <v>70</v>
      </c>
      <c r="G5" s="982">
        <v>133</v>
      </c>
      <c r="H5" s="982">
        <v>38</v>
      </c>
      <c r="I5" s="982">
        <v>87</v>
      </c>
    </row>
    <row r="6" spans="1:10">
      <c r="A6" s="542" t="s">
        <v>12</v>
      </c>
      <c r="B6" s="983">
        <v>303</v>
      </c>
      <c r="C6" s="983">
        <v>146</v>
      </c>
      <c r="D6" s="983">
        <v>70</v>
      </c>
      <c r="E6" s="983">
        <v>412</v>
      </c>
      <c r="F6" s="983">
        <v>46</v>
      </c>
      <c r="G6" s="983">
        <v>82</v>
      </c>
      <c r="H6" s="983">
        <v>23</v>
      </c>
      <c r="I6" s="983">
        <v>43</v>
      </c>
    </row>
    <row r="7" spans="1:10">
      <c r="A7" s="377" t="s">
        <v>13</v>
      </c>
      <c r="B7" s="982">
        <v>35</v>
      </c>
      <c r="C7" s="982">
        <v>19</v>
      </c>
      <c r="D7" s="982">
        <v>10</v>
      </c>
      <c r="E7" s="982">
        <v>49</v>
      </c>
      <c r="F7" s="982">
        <v>10</v>
      </c>
      <c r="G7" s="982">
        <v>11</v>
      </c>
      <c r="H7" s="982">
        <v>3</v>
      </c>
      <c r="I7" s="982">
        <v>8</v>
      </c>
    </row>
    <row r="8" spans="1:10">
      <c r="A8" s="540" t="s">
        <v>14</v>
      </c>
      <c r="B8" s="983">
        <v>6</v>
      </c>
      <c r="C8" s="983">
        <v>3</v>
      </c>
      <c r="D8" s="983">
        <v>1</v>
      </c>
      <c r="E8" s="983">
        <v>8</v>
      </c>
      <c r="F8" s="983" t="s">
        <v>39</v>
      </c>
      <c r="G8" s="983">
        <v>1</v>
      </c>
      <c r="H8" s="983" t="s">
        <v>39</v>
      </c>
      <c r="I8" s="983">
        <v>1</v>
      </c>
    </row>
    <row r="9" spans="1:10">
      <c r="A9" s="377" t="s">
        <v>15</v>
      </c>
      <c r="B9" s="982">
        <v>7</v>
      </c>
      <c r="C9" s="982">
        <v>6</v>
      </c>
      <c r="D9" s="982">
        <v>1</v>
      </c>
      <c r="E9" s="982">
        <v>14</v>
      </c>
      <c r="F9" s="982" t="s">
        <v>39</v>
      </c>
      <c r="G9" s="982">
        <v>2</v>
      </c>
      <c r="H9" s="982" t="s">
        <v>39</v>
      </c>
      <c r="I9" s="982" t="s">
        <v>39</v>
      </c>
    </row>
    <row r="10" spans="1:10">
      <c r="A10" s="540" t="s">
        <v>16</v>
      </c>
      <c r="B10" s="983">
        <v>9</v>
      </c>
      <c r="C10" s="983">
        <v>3</v>
      </c>
      <c r="D10" s="983">
        <v>1</v>
      </c>
      <c r="E10" s="983">
        <v>21</v>
      </c>
      <c r="F10" s="983">
        <v>1</v>
      </c>
      <c r="G10" s="983">
        <v>2</v>
      </c>
      <c r="H10" s="983" t="s">
        <v>39</v>
      </c>
      <c r="I10" s="983">
        <v>1</v>
      </c>
    </row>
    <row r="11" spans="1:10">
      <c r="A11" s="377" t="s">
        <v>17</v>
      </c>
      <c r="B11" s="982">
        <v>15</v>
      </c>
      <c r="C11" s="982">
        <v>8</v>
      </c>
      <c r="D11" s="982">
        <v>3</v>
      </c>
      <c r="E11" s="982">
        <v>22</v>
      </c>
      <c r="F11" s="982">
        <v>1</v>
      </c>
      <c r="G11" s="982">
        <v>3</v>
      </c>
      <c r="H11" s="982" t="s">
        <v>39</v>
      </c>
      <c r="I11" s="982">
        <v>1</v>
      </c>
    </row>
    <row r="12" spans="1:10">
      <c r="A12" s="540" t="s">
        <v>18</v>
      </c>
      <c r="B12" s="983">
        <v>20</v>
      </c>
      <c r="C12" s="983">
        <v>7</v>
      </c>
      <c r="D12" s="983">
        <v>5</v>
      </c>
      <c r="E12" s="983">
        <v>21</v>
      </c>
      <c r="F12" s="983" t="s">
        <v>39</v>
      </c>
      <c r="G12" s="983">
        <v>3</v>
      </c>
      <c r="H12" s="983" t="s">
        <v>39</v>
      </c>
      <c r="I12" s="983">
        <v>2</v>
      </c>
    </row>
    <row r="13" spans="1:10">
      <c r="A13" s="377" t="s">
        <v>19</v>
      </c>
      <c r="B13" s="982">
        <v>8</v>
      </c>
      <c r="C13" s="982">
        <v>5</v>
      </c>
      <c r="D13" s="982">
        <v>2</v>
      </c>
      <c r="E13" s="982">
        <v>16</v>
      </c>
      <c r="F13" s="982">
        <v>1</v>
      </c>
      <c r="G13" s="982">
        <v>6</v>
      </c>
      <c r="H13" s="982">
        <v>1</v>
      </c>
      <c r="I13" s="982" t="s">
        <v>39</v>
      </c>
    </row>
    <row r="14" spans="1:10">
      <c r="A14" s="540" t="s">
        <v>20</v>
      </c>
      <c r="B14" s="983">
        <v>17</v>
      </c>
      <c r="C14" s="983">
        <v>10</v>
      </c>
      <c r="D14" s="983">
        <v>5</v>
      </c>
      <c r="E14" s="983">
        <v>44</v>
      </c>
      <c r="F14" s="983">
        <v>3</v>
      </c>
      <c r="G14" s="983">
        <v>4</v>
      </c>
      <c r="H14" s="983">
        <v>2</v>
      </c>
      <c r="I14" s="983">
        <v>3</v>
      </c>
    </row>
    <row r="15" spans="1:10">
      <c r="A15" s="377" t="s">
        <v>21</v>
      </c>
      <c r="B15" s="982">
        <v>162</v>
      </c>
      <c r="C15" s="982">
        <v>75</v>
      </c>
      <c r="D15" s="982">
        <v>36</v>
      </c>
      <c r="E15" s="982">
        <v>168</v>
      </c>
      <c r="F15" s="982">
        <v>23</v>
      </c>
      <c r="G15" s="982">
        <v>42</v>
      </c>
      <c r="H15" s="982">
        <v>15</v>
      </c>
      <c r="I15" s="982">
        <v>21</v>
      </c>
    </row>
    <row r="16" spans="1:10">
      <c r="A16" s="540" t="s">
        <v>22</v>
      </c>
      <c r="B16" s="983">
        <v>16</v>
      </c>
      <c r="C16" s="983">
        <v>8</v>
      </c>
      <c r="D16" s="983">
        <v>2</v>
      </c>
      <c r="E16" s="983">
        <v>26</v>
      </c>
      <c r="F16" s="983">
        <v>4</v>
      </c>
      <c r="G16" s="983">
        <v>5</v>
      </c>
      <c r="H16" s="983">
        <v>1</v>
      </c>
      <c r="I16" s="983">
        <v>3</v>
      </c>
    </row>
    <row r="17" spans="1:9" s="22" customFormat="1">
      <c r="A17" s="377" t="s">
        <v>23</v>
      </c>
      <c r="B17" s="982">
        <v>8</v>
      </c>
      <c r="C17" s="982">
        <v>2</v>
      </c>
      <c r="D17" s="982">
        <v>4</v>
      </c>
      <c r="E17" s="982">
        <v>23</v>
      </c>
      <c r="F17" s="982">
        <v>3</v>
      </c>
      <c r="G17" s="982">
        <v>3</v>
      </c>
      <c r="H17" s="982">
        <v>1</v>
      </c>
      <c r="I17" s="982">
        <v>3</v>
      </c>
    </row>
    <row r="18" spans="1:9">
      <c r="A18" s="542" t="s">
        <v>24</v>
      </c>
      <c r="B18" s="983">
        <v>193</v>
      </c>
      <c r="C18" s="983">
        <v>96</v>
      </c>
      <c r="D18" s="983">
        <v>47</v>
      </c>
      <c r="E18" s="983">
        <v>435</v>
      </c>
      <c r="F18" s="983">
        <v>23</v>
      </c>
      <c r="G18" s="983">
        <v>45</v>
      </c>
      <c r="H18" s="983">
        <v>15</v>
      </c>
      <c r="I18" s="983">
        <v>40</v>
      </c>
    </row>
    <row r="19" spans="1:9">
      <c r="A19" s="377" t="s">
        <v>25</v>
      </c>
      <c r="B19" s="982">
        <v>25</v>
      </c>
      <c r="C19" s="982">
        <v>9</v>
      </c>
      <c r="D19" s="982">
        <v>5</v>
      </c>
      <c r="E19" s="982">
        <v>65</v>
      </c>
      <c r="F19" s="982">
        <v>1</v>
      </c>
      <c r="G19" s="982">
        <v>5</v>
      </c>
      <c r="H19" s="982">
        <v>2</v>
      </c>
      <c r="I19" s="982">
        <v>3</v>
      </c>
    </row>
    <row r="20" spans="1:9">
      <c r="A20" s="540" t="s">
        <v>26</v>
      </c>
      <c r="B20" s="983">
        <v>10</v>
      </c>
      <c r="C20" s="983">
        <v>4</v>
      </c>
      <c r="D20" s="983" t="s">
        <v>39</v>
      </c>
      <c r="E20" s="983">
        <v>20</v>
      </c>
      <c r="F20" s="983" t="s">
        <v>39</v>
      </c>
      <c r="G20" s="983">
        <v>1</v>
      </c>
      <c r="H20" s="983" t="s">
        <v>39</v>
      </c>
      <c r="I20" s="983">
        <v>1</v>
      </c>
    </row>
    <row r="21" spans="1:9">
      <c r="A21" s="377" t="s">
        <v>27</v>
      </c>
      <c r="B21" s="982">
        <v>102</v>
      </c>
      <c r="C21" s="982">
        <v>56</v>
      </c>
      <c r="D21" s="982">
        <v>27</v>
      </c>
      <c r="E21" s="982">
        <v>214</v>
      </c>
      <c r="F21" s="982">
        <v>16</v>
      </c>
      <c r="G21" s="982">
        <v>27</v>
      </c>
      <c r="H21" s="982">
        <v>13</v>
      </c>
      <c r="I21" s="982">
        <v>31</v>
      </c>
    </row>
    <row r="22" spans="1:9">
      <c r="A22" s="540" t="s">
        <v>28</v>
      </c>
      <c r="B22" s="983">
        <v>16</v>
      </c>
      <c r="C22" s="983">
        <v>7</v>
      </c>
      <c r="D22" s="983">
        <v>4</v>
      </c>
      <c r="E22" s="983">
        <v>55</v>
      </c>
      <c r="F22" s="983" t="s">
        <v>39</v>
      </c>
      <c r="G22" s="983">
        <v>4</v>
      </c>
      <c r="H22" s="983" t="s">
        <v>39</v>
      </c>
      <c r="I22" s="983" t="s">
        <v>39</v>
      </c>
    </row>
    <row r="23" spans="1:9">
      <c r="A23" s="377" t="s">
        <v>29</v>
      </c>
      <c r="B23" s="982">
        <v>29</v>
      </c>
      <c r="C23" s="982">
        <v>17</v>
      </c>
      <c r="D23" s="982">
        <v>8</v>
      </c>
      <c r="E23" s="982">
        <v>69</v>
      </c>
      <c r="F23" s="982">
        <v>4</v>
      </c>
      <c r="G23" s="982">
        <v>7</v>
      </c>
      <c r="H23" s="982" t="s">
        <v>39</v>
      </c>
      <c r="I23" s="982">
        <v>5</v>
      </c>
    </row>
    <row r="24" spans="1:9" s="22" customFormat="1">
      <c r="A24" s="540" t="s">
        <v>30</v>
      </c>
      <c r="B24" s="983">
        <v>11</v>
      </c>
      <c r="C24" s="983">
        <v>3</v>
      </c>
      <c r="D24" s="983">
        <v>3</v>
      </c>
      <c r="E24" s="983">
        <v>12</v>
      </c>
      <c r="F24" s="983">
        <v>2</v>
      </c>
      <c r="G24" s="983">
        <v>1</v>
      </c>
      <c r="H24" s="983" t="s">
        <v>39</v>
      </c>
      <c r="I24" s="983" t="s">
        <v>39</v>
      </c>
    </row>
    <row r="25" spans="1:9">
      <c r="A25" s="52" t="s">
        <v>31</v>
      </c>
      <c r="B25" s="982">
        <v>29</v>
      </c>
      <c r="C25" s="982">
        <v>12</v>
      </c>
      <c r="D25" s="982">
        <v>2</v>
      </c>
      <c r="E25" s="982">
        <v>47</v>
      </c>
      <c r="F25" s="982">
        <v>1</v>
      </c>
      <c r="G25" s="982">
        <v>6</v>
      </c>
      <c r="H25" s="982" t="s">
        <v>39</v>
      </c>
      <c r="I25" s="982">
        <v>4</v>
      </c>
    </row>
    <row r="26" spans="1:9">
      <c r="A26" s="540" t="s">
        <v>78</v>
      </c>
      <c r="B26" s="983">
        <v>5</v>
      </c>
      <c r="C26" s="983">
        <v>1</v>
      </c>
      <c r="D26" s="983" t="s">
        <v>39</v>
      </c>
      <c r="E26" s="983">
        <v>8</v>
      </c>
      <c r="F26" s="983" t="s">
        <v>39</v>
      </c>
      <c r="G26" s="983">
        <v>1</v>
      </c>
      <c r="H26" s="983" t="s">
        <v>39</v>
      </c>
      <c r="I26" s="983">
        <v>1</v>
      </c>
    </row>
    <row r="27" spans="1:9">
      <c r="A27" s="377" t="s">
        <v>84</v>
      </c>
      <c r="B27" s="982">
        <v>4</v>
      </c>
      <c r="C27" s="982">
        <v>5</v>
      </c>
      <c r="D27" s="982">
        <v>1</v>
      </c>
      <c r="E27" s="982">
        <v>9</v>
      </c>
      <c r="F27" s="982" t="s">
        <v>39</v>
      </c>
      <c r="G27" s="982">
        <v>1</v>
      </c>
      <c r="H27" s="982" t="s">
        <v>39</v>
      </c>
      <c r="I27" s="982">
        <v>1</v>
      </c>
    </row>
    <row r="28" spans="1:9">
      <c r="A28" s="540" t="s">
        <v>77</v>
      </c>
      <c r="B28" s="983">
        <v>7</v>
      </c>
      <c r="C28" s="983">
        <v>2</v>
      </c>
      <c r="D28" s="983" t="s">
        <v>39</v>
      </c>
      <c r="E28" s="983">
        <v>6</v>
      </c>
      <c r="F28" s="983">
        <v>1</v>
      </c>
      <c r="G28" s="983">
        <v>1</v>
      </c>
      <c r="H28" s="983" t="s">
        <v>39</v>
      </c>
      <c r="I28" s="983">
        <v>1</v>
      </c>
    </row>
    <row r="29" spans="1:9">
      <c r="A29" s="377" t="s">
        <v>83</v>
      </c>
      <c r="B29" s="982">
        <v>4</v>
      </c>
      <c r="C29" s="982">
        <v>1</v>
      </c>
      <c r="D29" s="982" t="s">
        <v>39</v>
      </c>
      <c r="E29" s="982">
        <v>7</v>
      </c>
      <c r="F29" s="982" t="s">
        <v>39</v>
      </c>
      <c r="G29" s="982">
        <v>2</v>
      </c>
      <c r="H29" s="982" t="s">
        <v>39</v>
      </c>
      <c r="I29" s="982" t="s">
        <v>39</v>
      </c>
    </row>
    <row r="30" spans="1:9">
      <c r="A30" s="540" t="s">
        <v>76</v>
      </c>
      <c r="B30" s="983">
        <v>5</v>
      </c>
      <c r="C30" s="983">
        <v>1</v>
      </c>
      <c r="D30" s="983">
        <v>1</v>
      </c>
      <c r="E30" s="983">
        <v>12</v>
      </c>
      <c r="F30" s="983" t="s">
        <v>39</v>
      </c>
      <c r="G30" s="983">
        <v>1</v>
      </c>
      <c r="H30" s="983" t="s">
        <v>39</v>
      </c>
      <c r="I30" s="983">
        <v>1</v>
      </c>
    </row>
    <row r="31" spans="1:9" s="22" customFormat="1">
      <c r="A31" s="377" t="s">
        <v>75</v>
      </c>
      <c r="B31" s="982">
        <v>4</v>
      </c>
      <c r="C31" s="982">
        <v>2</v>
      </c>
      <c r="D31" s="982" t="s">
        <v>39</v>
      </c>
      <c r="E31" s="982">
        <v>5</v>
      </c>
      <c r="F31" s="982" t="s">
        <v>39</v>
      </c>
      <c r="G31" s="982" t="s">
        <v>39</v>
      </c>
      <c r="H31" s="982" t="s">
        <v>39</v>
      </c>
      <c r="I31" s="982" t="s">
        <v>39</v>
      </c>
    </row>
    <row r="32" spans="1:9">
      <c r="A32" s="542" t="s">
        <v>38</v>
      </c>
      <c r="B32" s="983">
        <v>2</v>
      </c>
      <c r="C32" s="983">
        <v>1</v>
      </c>
      <c r="D32" s="983" t="s">
        <v>39</v>
      </c>
      <c r="E32" s="983">
        <v>2</v>
      </c>
      <c r="F32" s="983" t="s">
        <v>39</v>
      </c>
      <c r="G32" s="983" t="s">
        <v>39</v>
      </c>
      <c r="H32" s="983" t="s">
        <v>39</v>
      </c>
      <c r="I32" s="983" t="s">
        <v>39</v>
      </c>
    </row>
    <row r="33" spans="1:9">
      <c r="A33" s="377" t="s">
        <v>82</v>
      </c>
      <c r="B33" s="982">
        <v>2</v>
      </c>
      <c r="C33" s="982">
        <v>1</v>
      </c>
      <c r="D33" s="982" t="s">
        <v>39</v>
      </c>
      <c r="E33" s="982">
        <v>2</v>
      </c>
      <c r="F33" s="982" t="s">
        <v>39</v>
      </c>
      <c r="G33" s="982" t="s">
        <v>39</v>
      </c>
      <c r="H33" s="982" t="s">
        <v>39</v>
      </c>
      <c r="I33" s="982" t="s">
        <v>39</v>
      </c>
    </row>
    <row r="34" spans="1:9">
      <c r="A34" s="377"/>
      <c r="B34" s="125"/>
      <c r="C34" s="125"/>
      <c r="D34" s="125"/>
      <c r="E34" s="125"/>
      <c r="F34" s="125"/>
      <c r="G34" s="125"/>
      <c r="H34" s="125"/>
      <c r="I34" s="125"/>
    </row>
    <row r="35" spans="1:9" ht="21" customHeight="1">
      <c r="A35" s="1155" t="s">
        <v>212</v>
      </c>
      <c r="B35" s="1155"/>
      <c r="C35" s="1155"/>
      <c r="D35" s="1155"/>
      <c r="E35" s="1155"/>
      <c r="F35" s="1155"/>
      <c r="G35" s="1155"/>
      <c r="H35" s="1155"/>
      <c r="I35" s="1155"/>
    </row>
  </sheetData>
  <mergeCells count="5">
    <mergeCell ref="A35:I35"/>
    <mergeCell ref="B3:I3"/>
    <mergeCell ref="A1:I1"/>
    <mergeCell ref="A2:A4"/>
    <mergeCell ref="B2:I2"/>
  </mergeCells>
  <hyperlinks>
    <hyperlink ref="J1" location="INDICE!A32" display="INDICE"/>
  </hyperlinks>
  <printOptions horizontalCentered="1"/>
  <pageMargins left="0.51181102362204722" right="0.51181102362204722" top="1.1023622047244095" bottom="0.51181102362204722" header="0.11811023622047245" footer="0.23622047244094491"/>
  <pageSetup paperSize="9" scale="90" firstPageNumber="68" orientation="landscape" useFirstPageNumber="1" r:id="rId1"/>
  <headerFooter scaleWithDoc="0">
    <oddHeader>&amp;C&amp;G</oddHeader>
    <oddFooter>&amp;C&amp;12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S35"/>
  <sheetViews>
    <sheetView showGridLines="0" zoomScale="90" zoomScaleNormal="90" zoomScalePageLayoutView="80" workbookViewId="0">
      <selection sqref="A1:R1"/>
    </sheetView>
  </sheetViews>
  <sheetFormatPr baseColWidth="10" defaultColWidth="9.140625" defaultRowHeight="12.75"/>
  <cols>
    <col min="1" max="1" width="23" style="641" customWidth="1"/>
    <col min="2" max="2" width="10.5703125" style="641" bestFit="1" customWidth="1"/>
    <col min="3" max="3" width="10.5703125" style="641" customWidth="1"/>
    <col min="4" max="4" width="11.7109375" style="641" customWidth="1"/>
    <col min="5" max="8" width="10.5703125" style="641" customWidth="1"/>
    <col min="9" max="9" width="10.7109375" style="641" customWidth="1"/>
    <col min="10" max="11" width="11.5703125" style="641" customWidth="1"/>
    <col min="12" max="12" width="12.7109375" style="641" customWidth="1"/>
    <col min="13" max="13" width="11.7109375" style="641" customWidth="1"/>
    <col min="14" max="14" width="11.5703125" style="641" customWidth="1"/>
    <col min="15" max="15" width="9.7109375" style="641" bestFit="1" customWidth="1"/>
    <col min="16" max="16" width="10.42578125" style="641" bestFit="1" customWidth="1"/>
    <col min="17" max="17" width="8.42578125" style="641" bestFit="1" customWidth="1"/>
    <col min="18" max="18" width="7.85546875" style="641" bestFit="1" customWidth="1"/>
    <col min="19" max="16384" width="9.140625" style="627"/>
  </cols>
  <sheetData>
    <row r="1" spans="1:19" ht="46.5" customHeight="1">
      <c r="A1" s="1129" t="s">
        <v>1483</v>
      </c>
      <c r="B1" s="1129"/>
      <c r="C1" s="1129"/>
      <c r="D1" s="1129"/>
      <c r="E1" s="1129"/>
      <c r="F1" s="1129"/>
      <c r="G1" s="1129"/>
      <c r="H1" s="1129"/>
      <c r="I1" s="1129"/>
      <c r="J1" s="1129"/>
      <c r="K1" s="1129"/>
      <c r="L1" s="1129"/>
      <c r="M1" s="1129"/>
      <c r="N1" s="1129"/>
      <c r="O1" s="1129"/>
      <c r="P1" s="1129"/>
      <c r="Q1" s="1129"/>
      <c r="R1" s="1129"/>
      <c r="S1" s="264" t="s">
        <v>577</v>
      </c>
    </row>
    <row r="2" spans="1:19" s="641" customFormat="1" ht="16.5" customHeight="1">
      <c r="A2" s="707"/>
      <c r="B2" s="1176" t="s">
        <v>709</v>
      </c>
      <c r="C2" s="1176"/>
      <c r="D2" s="1176"/>
      <c r="E2" s="1176"/>
      <c r="F2" s="1176"/>
      <c r="G2" s="1176"/>
      <c r="H2" s="1176"/>
      <c r="I2" s="1176"/>
      <c r="J2" s="1176"/>
      <c r="K2" s="1176"/>
      <c r="L2" s="1176"/>
      <c r="M2" s="1176"/>
      <c r="N2" s="1176"/>
      <c r="O2" s="1177" t="s">
        <v>711</v>
      </c>
      <c r="P2" s="1177"/>
      <c r="Q2" s="1177"/>
      <c r="R2" s="1177"/>
    </row>
    <row r="3" spans="1:19" s="641" customFormat="1" ht="16.5" customHeight="1">
      <c r="A3" s="1136" t="s">
        <v>81</v>
      </c>
      <c r="B3" s="1176" t="s">
        <v>710</v>
      </c>
      <c r="C3" s="1176"/>
      <c r="D3" s="1176"/>
      <c r="E3" s="1176"/>
      <c r="F3" s="1176"/>
      <c r="G3" s="1176"/>
      <c r="H3" s="1176"/>
      <c r="I3" s="1176"/>
      <c r="J3" s="1176"/>
      <c r="K3" s="1176"/>
      <c r="L3" s="1176"/>
      <c r="M3" s="1176"/>
      <c r="N3" s="1176"/>
      <c r="O3" s="1177"/>
      <c r="P3" s="1177"/>
      <c r="Q3" s="1177"/>
      <c r="R3" s="1177"/>
    </row>
    <row r="4" spans="1:19" s="636" customFormat="1" ht="62.25" customHeight="1">
      <c r="A4" s="1136"/>
      <c r="B4" s="626" t="s">
        <v>1068</v>
      </c>
      <c r="C4" s="626" t="s">
        <v>1069</v>
      </c>
      <c r="D4" s="626" t="s">
        <v>231</v>
      </c>
      <c r="E4" s="626" t="s">
        <v>230</v>
      </c>
      <c r="F4" s="626" t="s">
        <v>229</v>
      </c>
      <c r="G4" s="626" t="s">
        <v>228</v>
      </c>
      <c r="H4" s="626" t="s">
        <v>227</v>
      </c>
      <c r="I4" s="626" t="s">
        <v>226</v>
      </c>
      <c r="J4" s="626" t="s">
        <v>1070</v>
      </c>
      <c r="K4" s="626" t="s">
        <v>225</v>
      </c>
      <c r="L4" s="626" t="s">
        <v>224</v>
      </c>
      <c r="M4" s="626" t="s">
        <v>223</v>
      </c>
      <c r="N4" s="626" t="s">
        <v>106</v>
      </c>
      <c r="O4" s="626" t="s">
        <v>194</v>
      </c>
      <c r="P4" s="626" t="s">
        <v>222</v>
      </c>
      <c r="Q4" s="626" t="s">
        <v>1071</v>
      </c>
      <c r="R4" s="626" t="s">
        <v>221</v>
      </c>
    </row>
    <row r="5" spans="1:19" s="636" customFormat="1" ht="15.75" customHeight="1">
      <c r="A5" s="703" t="s">
        <v>11</v>
      </c>
      <c r="B5" s="608">
        <v>63</v>
      </c>
      <c r="C5" s="608">
        <v>1083</v>
      </c>
      <c r="D5" s="608">
        <v>229</v>
      </c>
      <c r="E5" s="608">
        <v>19</v>
      </c>
      <c r="F5" s="608">
        <v>89</v>
      </c>
      <c r="G5" s="608">
        <v>42</v>
      </c>
      <c r="H5" s="608">
        <v>355</v>
      </c>
      <c r="I5" s="608">
        <v>144</v>
      </c>
      <c r="J5" s="608">
        <v>258</v>
      </c>
      <c r="K5" s="608">
        <v>183</v>
      </c>
      <c r="L5" s="608">
        <v>17</v>
      </c>
      <c r="M5" s="608">
        <v>13</v>
      </c>
      <c r="N5" s="608">
        <v>181</v>
      </c>
      <c r="O5" s="608">
        <v>24847</v>
      </c>
      <c r="P5" s="608">
        <v>131</v>
      </c>
      <c r="Q5" s="608">
        <v>284</v>
      </c>
      <c r="R5" s="608">
        <v>56</v>
      </c>
    </row>
    <row r="6" spans="1:19" ht="15" customHeight="1">
      <c r="A6" s="704" t="s">
        <v>12</v>
      </c>
      <c r="B6" s="604">
        <v>40</v>
      </c>
      <c r="C6" s="604">
        <v>510</v>
      </c>
      <c r="D6" s="604">
        <v>154</v>
      </c>
      <c r="E6" s="604">
        <v>14</v>
      </c>
      <c r="F6" s="604">
        <v>55</v>
      </c>
      <c r="G6" s="604">
        <v>27</v>
      </c>
      <c r="H6" s="604">
        <v>146</v>
      </c>
      <c r="I6" s="604">
        <v>86</v>
      </c>
      <c r="J6" s="604">
        <v>136</v>
      </c>
      <c r="K6" s="604">
        <v>124</v>
      </c>
      <c r="L6" s="604">
        <v>10</v>
      </c>
      <c r="M6" s="604">
        <v>9</v>
      </c>
      <c r="N6" s="604">
        <v>93</v>
      </c>
      <c r="O6" s="604">
        <v>2020</v>
      </c>
      <c r="P6" s="604">
        <v>54</v>
      </c>
      <c r="Q6" s="604">
        <v>106</v>
      </c>
      <c r="R6" s="604">
        <v>40</v>
      </c>
    </row>
    <row r="7" spans="1:19" ht="15.75" customHeight="1">
      <c r="A7" s="673" t="s">
        <v>13</v>
      </c>
      <c r="B7" s="608">
        <v>7</v>
      </c>
      <c r="C7" s="608">
        <v>64</v>
      </c>
      <c r="D7" s="608">
        <v>11</v>
      </c>
      <c r="E7" s="608">
        <v>3</v>
      </c>
      <c r="F7" s="608">
        <v>7</v>
      </c>
      <c r="G7" s="608">
        <v>5</v>
      </c>
      <c r="H7" s="608">
        <v>28</v>
      </c>
      <c r="I7" s="608">
        <v>14</v>
      </c>
      <c r="J7" s="608">
        <v>14</v>
      </c>
      <c r="K7" s="608">
        <v>14</v>
      </c>
      <c r="L7" s="608" t="s">
        <v>39</v>
      </c>
      <c r="M7" s="608">
        <v>1</v>
      </c>
      <c r="N7" s="608">
        <v>6</v>
      </c>
      <c r="O7" s="608">
        <v>198</v>
      </c>
      <c r="P7" s="608">
        <v>7</v>
      </c>
      <c r="Q7" s="608">
        <v>10</v>
      </c>
      <c r="R7" s="608">
        <v>2</v>
      </c>
    </row>
    <row r="8" spans="1:19" ht="15.75" customHeight="1">
      <c r="A8" s="676" t="s">
        <v>14</v>
      </c>
      <c r="B8" s="604" t="s">
        <v>39</v>
      </c>
      <c r="C8" s="604">
        <v>15</v>
      </c>
      <c r="D8" s="604" t="s">
        <v>39</v>
      </c>
      <c r="E8" s="604" t="s">
        <v>39</v>
      </c>
      <c r="F8" s="604" t="s">
        <v>39</v>
      </c>
      <c r="G8" s="604" t="s">
        <v>39</v>
      </c>
      <c r="H8" s="604">
        <v>1</v>
      </c>
      <c r="I8" s="604">
        <v>1</v>
      </c>
      <c r="J8" s="604">
        <v>2</v>
      </c>
      <c r="K8" s="604">
        <v>1</v>
      </c>
      <c r="L8" s="604" t="s">
        <v>39</v>
      </c>
      <c r="M8" s="604" t="s">
        <v>39</v>
      </c>
      <c r="N8" s="604" t="s">
        <v>39</v>
      </c>
      <c r="O8" s="604">
        <v>17</v>
      </c>
      <c r="P8" s="604">
        <v>1</v>
      </c>
      <c r="Q8" s="604" t="s">
        <v>39</v>
      </c>
      <c r="R8" s="604" t="s">
        <v>39</v>
      </c>
    </row>
    <row r="9" spans="1:19" ht="15.75" customHeight="1">
      <c r="A9" s="673" t="s">
        <v>15</v>
      </c>
      <c r="B9" s="608">
        <v>2</v>
      </c>
      <c r="C9" s="608">
        <v>18</v>
      </c>
      <c r="D9" s="608">
        <v>1</v>
      </c>
      <c r="E9" s="608" t="s">
        <v>39</v>
      </c>
      <c r="F9" s="608">
        <v>1</v>
      </c>
      <c r="G9" s="608">
        <v>1</v>
      </c>
      <c r="H9" s="608">
        <v>3</v>
      </c>
      <c r="I9" s="608">
        <v>2</v>
      </c>
      <c r="J9" s="608">
        <v>6</v>
      </c>
      <c r="K9" s="608">
        <v>4</v>
      </c>
      <c r="L9" s="608" t="s">
        <v>39</v>
      </c>
      <c r="M9" s="608" t="s">
        <v>39</v>
      </c>
      <c r="N9" s="608">
        <v>1</v>
      </c>
      <c r="O9" s="608">
        <v>71</v>
      </c>
      <c r="P9" s="608">
        <v>1</v>
      </c>
      <c r="Q9" s="608">
        <v>3</v>
      </c>
      <c r="R9" s="608" t="s">
        <v>39</v>
      </c>
    </row>
    <row r="10" spans="1:19" ht="15.75" customHeight="1">
      <c r="A10" s="676" t="s">
        <v>16</v>
      </c>
      <c r="B10" s="604" t="s">
        <v>39</v>
      </c>
      <c r="C10" s="604">
        <v>64</v>
      </c>
      <c r="D10" s="604" t="s">
        <v>39</v>
      </c>
      <c r="E10" s="604" t="s">
        <v>39</v>
      </c>
      <c r="F10" s="604" t="s">
        <v>39</v>
      </c>
      <c r="G10" s="604" t="s">
        <v>39</v>
      </c>
      <c r="H10" s="604">
        <v>2</v>
      </c>
      <c r="I10" s="604" t="s">
        <v>39</v>
      </c>
      <c r="J10" s="604" t="s">
        <v>39</v>
      </c>
      <c r="K10" s="604">
        <v>4</v>
      </c>
      <c r="L10" s="604" t="s">
        <v>39</v>
      </c>
      <c r="M10" s="604" t="s">
        <v>39</v>
      </c>
      <c r="N10" s="604">
        <v>1</v>
      </c>
      <c r="O10" s="604">
        <v>54</v>
      </c>
      <c r="P10" s="604" t="s">
        <v>39</v>
      </c>
      <c r="Q10" s="604" t="s">
        <v>39</v>
      </c>
      <c r="R10" s="604" t="s">
        <v>39</v>
      </c>
    </row>
    <row r="11" spans="1:19" ht="15.75" customHeight="1">
      <c r="A11" s="673" t="s">
        <v>17</v>
      </c>
      <c r="B11" s="608" t="s">
        <v>39</v>
      </c>
      <c r="C11" s="608">
        <v>18</v>
      </c>
      <c r="D11" s="608">
        <v>1</v>
      </c>
      <c r="E11" s="608" t="s">
        <v>39</v>
      </c>
      <c r="F11" s="608">
        <v>2</v>
      </c>
      <c r="G11" s="608" t="s">
        <v>39</v>
      </c>
      <c r="H11" s="608">
        <v>2</v>
      </c>
      <c r="I11" s="608">
        <v>3</v>
      </c>
      <c r="J11" s="608">
        <v>7</v>
      </c>
      <c r="K11" s="608">
        <v>10</v>
      </c>
      <c r="L11" s="608" t="s">
        <v>39</v>
      </c>
      <c r="M11" s="608" t="s">
        <v>39</v>
      </c>
      <c r="N11" s="608">
        <v>5</v>
      </c>
      <c r="O11" s="608">
        <v>48</v>
      </c>
      <c r="P11" s="608">
        <v>2</v>
      </c>
      <c r="Q11" s="608" t="s">
        <v>39</v>
      </c>
      <c r="R11" s="608" t="s">
        <v>39</v>
      </c>
    </row>
    <row r="12" spans="1:19" ht="15.75" customHeight="1">
      <c r="A12" s="676" t="s">
        <v>18</v>
      </c>
      <c r="B12" s="604" t="s">
        <v>39</v>
      </c>
      <c r="C12" s="604">
        <v>18</v>
      </c>
      <c r="D12" s="604">
        <v>3</v>
      </c>
      <c r="E12" s="604" t="s">
        <v>39</v>
      </c>
      <c r="F12" s="604" t="s">
        <v>39</v>
      </c>
      <c r="G12" s="604">
        <v>1</v>
      </c>
      <c r="H12" s="604">
        <v>5</v>
      </c>
      <c r="I12" s="604">
        <v>3</v>
      </c>
      <c r="J12" s="604">
        <v>4</v>
      </c>
      <c r="K12" s="604">
        <v>4</v>
      </c>
      <c r="L12" s="604" t="s">
        <v>39</v>
      </c>
      <c r="M12" s="604" t="s">
        <v>39</v>
      </c>
      <c r="N12" s="604">
        <v>2</v>
      </c>
      <c r="O12" s="604">
        <v>44</v>
      </c>
      <c r="P12" s="604">
        <v>6</v>
      </c>
      <c r="Q12" s="604">
        <v>1</v>
      </c>
      <c r="R12" s="604">
        <v>6</v>
      </c>
    </row>
    <row r="13" spans="1:19" ht="15.75" customHeight="1">
      <c r="A13" s="673" t="s">
        <v>19</v>
      </c>
      <c r="B13" s="608" t="s">
        <v>39</v>
      </c>
      <c r="C13" s="608">
        <v>24</v>
      </c>
      <c r="D13" s="608">
        <v>1</v>
      </c>
      <c r="E13" s="608" t="s">
        <v>39</v>
      </c>
      <c r="F13" s="608">
        <v>3</v>
      </c>
      <c r="G13" s="608">
        <v>2</v>
      </c>
      <c r="H13" s="608">
        <v>5</v>
      </c>
      <c r="I13" s="608">
        <v>3</v>
      </c>
      <c r="J13" s="608">
        <v>5</v>
      </c>
      <c r="K13" s="608">
        <v>3</v>
      </c>
      <c r="L13" s="608" t="s">
        <v>39</v>
      </c>
      <c r="M13" s="608" t="s">
        <v>39</v>
      </c>
      <c r="N13" s="608">
        <v>3</v>
      </c>
      <c r="O13" s="608">
        <v>65</v>
      </c>
      <c r="P13" s="608" t="s">
        <v>39</v>
      </c>
      <c r="Q13" s="608">
        <v>10</v>
      </c>
      <c r="R13" s="608">
        <v>1</v>
      </c>
    </row>
    <row r="14" spans="1:19" ht="15" customHeight="1">
      <c r="A14" s="676" t="s">
        <v>20</v>
      </c>
      <c r="B14" s="604">
        <v>3</v>
      </c>
      <c r="C14" s="604">
        <v>29</v>
      </c>
      <c r="D14" s="604">
        <v>6</v>
      </c>
      <c r="E14" s="604">
        <v>1</v>
      </c>
      <c r="F14" s="604">
        <v>3</v>
      </c>
      <c r="G14" s="604">
        <v>2</v>
      </c>
      <c r="H14" s="604">
        <v>9</v>
      </c>
      <c r="I14" s="604">
        <v>6</v>
      </c>
      <c r="J14" s="604">
        <v>18</v>
      </c>
      <c r="K14" s="604">
        <v>8</v>
      </c>
      <c r="L14" s="604" t="s">
        <v>39</v>
      </c>
      <c r="M14" s="604">
        <v>1</v>
      </c>
      <c r="N14" s="604">
        <v>12</v>
      </c>
      <c r="O14" s="604">
        <v>78</v>
      </c>
      <c r="P14" s="604">
        <v>7</v>
      </c>
      <c r="Q14" s="604">
        <v>8</v>
      </c>
      <c r="R14" s="604">
        <v>12</v>
      </c>
    </row>
    <row r="15" spans="1:19" ht="15" customHeight="1">
      <c r="A15" s="673" t="s">
        <v>21</v>
      </c>
      <c r="B15" s="608">
        <v>27</v>
      </c>
      <c r="C15" s="608">
        <v>200</v>
      </c>
      <c r="D15" s="608">
        <v>128</v>
      </c>
      <c r="E15" s="608">
        <v>10</v>
      </c>
      <c r="F15" s="608">
        <v>37</v>
      </c>
      <c r="G15" s="608">
        <v>15</v>
      </c>
      <c r="H15" s="608">
        <v>76</v>
      </c>
      <c r="I15" s="608">
        <v>42</v>
      </c>
      <c r="J15" s="608">
        <v>60</v>
      </c>
      <c r="K15" s="608">
        <v>63</v>
      </c>
      <c r="L15" s="608">
        <v>8</v>
      </c>
      <c r="M15" s="608">
        <v>7</v>
      </c>
      <c r="N15" s="608">
        <v>49</v>
      </c>
      <c r="O15" s="608">
        <v>1350</v>
      </c>
      <c r="P15" s="608">
        <v>26</v>
      </c>
      <c r="Q15" s="608">
        <v>63</v>
      </c>
      <c r="R15" s="608">
        <v>17</v>
      </c>
    </row>
    <row r="16" spans="1:19" ht="24.75" customHeight="1">
      <c r="A16" s="676" t="s">
        <v>22</v>
      </c>
      <c r="B16" s="604" t="s">
        <v>39</v>
      </c>
      <c r="C16" s="604">
        <v>39</v>
      </c>
      <c r="D16" s="604">
        <v>1</v>
      </c>
      <c r="E16" s="604" t="s">
        <v>39</v>
      </c>
      <c r="F16" s="604">
        <v>2</v>
      </c>
      <c r="G16" s="604">
        <v>1</v>
      </c>
      <c r="H16" s="604">
        <v>6</v>
      </c>
      <c r="I16" s="604">
        <v>7</v>
      </c>
      <c r="J16" s="604">
        <v>11</v>
      </c>
      <c r="K16" s="604">
        <v>9</v>
      </c>
      <c r="L16" s="604">
        <v>2</v>
      </c>
      <c r="M16" s="604" t="s">
        <v>39</v>
      </c>
      <c r="N16" s="604">
        <v>8</v>
      </c>
      <c r="O16" s="604">
        <v>90</v>
      </c>
      <c r="P16" s="604" t="s">
        <v>39</v>
      </c>
      <c r="Q16" s="604">
        <v>11</v>
      </c>
      <c r="R16" s="604">
        <v>1</v>
      </c>
    </row>
    <row r="17" spans="1:18" s="636" customFormat="1" ht="17.25" customHeight="1">
      <c r="A17" s="673" t="s">
        <v>23</v>
      </c>
      <c r="B17" s="608">
        <v>1</v>
      </c>
      <c r="C17" s="608">
        <v>21</v>
      </c>
      <c r="D17" s="608">
        <v>2</v>
      </c>
      <c r="E17" s="608" t="s">
        <v>39</v>
      </c>
      <c r="F17" s="608" t="s">
        <v>39</v>
      </c>
      <c r="G17" s="608" t="s">
        <v>39</v>
      </c>
      <c r="H17" s="608">
        <v>9</v>
      </c>
      <c r="I17" s="608">
        <v>5</v>
      </c>
      <c r="J17" s="608">
        <v>9</v>
      </c>
      <c r="K17" s="608">
        <v>4</v>
      </c>
      <c r="L17" s="608" t="s">
        <v>39</v>
      </c>
      <c r="M17" s="608" t="s">
        <v>39</v>
      </c>
      <c r="N17" s="608">
        <v>6</v>
      </c>
      <c r="O17" s="608">
        <v>5</v>
      </c>
      <c r="P17" s="608">
        <v>4</v>
      </c>
      <c r="Q17" s="608" t="s">
        <v>39</v>
      </c>
      <c r="R17" s="608">
        <v>1</v>
      </c>
    </row>
    <row r="18" spans="1:18" ht="15.75" customHeight="1">
      <c r="A18" s="704" t="s">
        <v>24</v>
      </c>
      <c r="B18" s="604">
        <v>23</v>
      </c>
      <c r="C18" s="604">
        <v>529</v>
      </c>
      <c r="D18" s="604">
        <v>75</v>
      </c>
      <c r="E18" s="604">
        <v>5</v>
      </c>
      <c r="F18" s="604">
        <v>30</v>
      </c>
      <c r="G18" s="604">
        <v>14</v>
      </c>
      <c r="H18" s="604">
        <v>208</v>
      </c>
      <c r="I18" s="604">
        <v>57</v>
      </c>
      <c r="J18" s="604">
        <v>107</v>
      </c>
      <c r="K18" s="604">
        <v>44</v>
      </c>
      <c r="L18" s="604">
        <v>7</v>
      </c>
      <c r="M18" s="604">
        <v>4</v>
      </c>
      <c r="N18" s="604">
        <v>87</v>
      </c>
      <c r="O18" s="604">
        <v>21802</v>
      </c>
      <c r="P18" s="604">
        <v>76</v>
      </c>
      <c r="Q18" s="604">
        <v>174</v>
      </c>
      <c r="R18" s="604">
        <v>16</v>
      </c>
    </row>
    <row r="19" spans="1:18" ht="15" customHeight="1">
      <c r="A19" s="673" t="s">
        <v>25</v>
      </c>
      <c r="B19" s="608">
        <v>1</v>
      </c>
      <c r="C19" s="608">
        <v>182</v>
      </c>
      <c r="D19" s="608">
        <v>1</v>
      </c>
      <c r="E19" s="608" t="s">
        <v>39</v>
      </c>
      <c r="F19" s="608" t="s">
        <v>39</v>
      </c>
      <c r="G19" s="608" t="s">
        <v>39</v>
      </c>
      <c r="H19" s="608">
        <v>4</v>
      </c>
      <c r="I19" s="608">
        <v>2</v>
      </c>
      <c r="J19" s="608">
        <v>12</v>
      </c>
      <c r="K19" s="608">
        <v>6</v>
      </c>
      <c r="L19" s="608" t="s">
        <v>39</v>
      </c>
      <c r="M19" s="608" t="s">
        <v>39</v>
      </c>
      <c r="N19" s="608">
        <v>10</v>
      </c>
      <c r="O19" s="608">
        <v>185</v>
      </c>
      <c r="P19" s="608">
        <v>7</v>
      </c>
      <c r="Q19" s="608">
        <v>60</v>
      </c>
      <c r="R19" s="608" t="s">
        <v>39</v>
      </c>
    </row>
    <row r="20" spans="1:18" ht="15.75" customHeight="1">
      <c r="A20" s="676" t="s">
        <v>26</v>
      </c>
      <c r="B20" s="604">
        <v>1</v>
      </c>
      <c r="C20" s="604">
        <v>9</v>
      </c>
      <c r="D20" s="604">
        <v>2</v>
      </c>
      <c r="E20" s="604" t="s">
        <v>39</v>
      </c>
      <c r="F20" s="604">
        <v>1</v>
      </c>
      <c r="G20" s="604" t="s">
        <v>39</v>
      </c>
      <c r="H20" s="604">
        <v>2</v>
      </c>
      <c r="I20" s="604" t="s">
        <v>39</v>
      </c>
      <c r="J20" s="604">
        <v>1</v>
      </c>
      <c r="K20" s="604">
        <v>1</v>
      </c>
      <c r="L20" s="604" t="s">
        <v>39</v>
      </c>
      <c r="M20" s="604" t="s">
        <v>39</v>
      </c>
      <c r="N20" s="604">
        <v>2</v>
      </c>
      <c r="O20" s="604">
        <v>60</v>
      </c>
      <c r="P20" s="604">
        <v>8</v>
      </c>
      <c r="Q20" s="604" t="s">
        <v>39</v>
      </c>
      <c r="R20" s="604">
        <v>1</v>
      </c>
    </row>
    <row r="21" spans="1:18" ht="15.75" customHeight="1">
      <c r="A21" s="673" t="s">
        <v>27</v>
      </c>
      <c r="B21" s="608">
        <v>17</v>
      </c>
      <c r="C21" s="608">
        <v>232</v>
      </c>
      <c r="D21" s="608">
        <v>45</v>
      </c>
      <c r="E21" s="608">
        <v>5</v>
      </c>
      <c r="F21" s="608">
        <v>23</v>
      </c>
      <c r="G21" s="608">
        <v>12</v>
      </c>
      <c r="H21" s="608">
        <v>167</v>
      </c>
      <c r="I21" s="608">
        <v>39</v>
      </c>
      <c r="J21" s="608">
        <v>60</v>
      </c>
      <c r="K21" s="608">
        <v>25</v>
      </c>
      <c r="L21" s="608">
        <v>7</v>
      </c>
      <c r="M21" s="608">
        <v>3</v>
      </c>
      <c r="N21" s="608">
        <v>37</v>
      </c>
      <c r="O21" s="608">
        <v>13985</v>
      </c>
      <c r="P21" s="608">
        <v>30</v>
      </c>
      <c r="Q21" s="608">
        <v>114</v>
      </c>
      <c r="R21" s="608">
        <v>11</v>
      </c>
    </row>
    <row r="22" spans="1:18" ht="15.75" customHeight="1">
      <c r="A22" s="676" t="s">
        <v>28</v>
      </c>
      <c r="B22" s="604" t="s">
        <v>39</v>
      </c>
      <c r="C22" s="604">
        <v>22</v>
      </c>
      <c r="D22" s="604">
        <v>1</v>
      </c>
      <c r="E22" s="604" t="s">
        <v>39</v>
      </c>
      <c r="F22" s="604" t="s">
        <v>39</v>
      </c>
      <c r="G22" s="604" t="s">
        <v>39</v>
      </c>
      <c r="H22" s="604">
        <v>6</v>
      </c>
      <c r="I22" s="604">
        <v>5</v>
      </c>
      <c r="J22" s="604">
        <v>11</v>
      </c>
      <c r="K22" s="604">
        <v>3</v>
      </c>
      <c r="L22" s="604" t="s">
        <v>39</v>
      </c>
      <c r="M22" s="604" t="s">
        <v>39</v>
      </c>
      <c r="N22" s="604">
        <v>2</v>
      </c>
      <c r="O22" s="604">
        <v>7377</v>
      </c>
      <c r="P22" s="604">
        <v>3</v>
      </c>
      <c r="Q22" s="604" t="s">
        <v>39</v>
      </c>
      <c r="R22" s="604" t="s">
        <v>39</v>
      </c>
    </row>
    <row r="23" spans="1:18" ht="15.75" customHeight="1">
      <c r="A23" s="673" t="s">
        <v>29</v>
      </c>
      <c r="B23" s="608">
        <v>4</v>
      </c>
      <c r="C23" s="608">
        <v>74</v>
      </c>
      <c r="D23" s="608">
        <v>13</v>
      </c>
      <c r="E23" s="608" t="s">
        <v>39</v>
      </c>
      <c r="F23" s="608">
        <v>6</v>
      </c>
      <c r="G23" s="608">
        <v>2</v>
      </c>
      <c r="H23" s="608">
        <v>16</v>
      </c>
      <c r="I23" s="608">
        <v>9</v>
      </c>
      <c r="J23" s="608">
        <v>20</v>
      </c>
      <c r="K23" s="608">
        <v>9</v>
      </c>
      <c r="L23" s="608" t="s">
        <v>39</v>
      </c>
      <c r="M23" s="608">
        <v>1</v>
      </c>
      <c r="N23" s="608">
        <v>33</v>
      </c>
      <c r="O23" s="608">
        <v>193</v>
      </c>
      <c r="P23" s="608">
        <v>26</v>
      </c>
      <c r="Q23" s="608" t="s">
        <v>39</v>
      </c>
      <c r="R23" s="608">
        <v>4</v>
      </c>
    </row>
    <row r="24" spans="1:18" s="636" customFormat="1" ht="16.5" customHeight="1">
      <c r="A24" s="676" t="s">
        <v>30</v>
      </c>
      <c r="B24" s="604" t="s">
        <v>39</v>
      </c>
      <c r="C24" s="604">
        <v>10</v>
      </c>
      <c r="D24" s="604">
        <v>13</v>
      </c>
      <c r="E24" s="604" t="s">
        <v>39</v>
      </c>
      <c r="F24" s="604" t="s">
        <v>39</v>
      </c>
      <c r="G24" s="604" t="s">
        <v>39</v>
      </c>
      <c r="H24" s="604">
        <v>13</v>
      </c>
      <c r="I24" s="604">
        <v>2</v>
      </c>
      <c r="J24" s="604">
        <v>3</v>
      </c>
      <c r="K24" s="604" t="s">
        <v>39</v>
      </c>
      <c r="L24" s="604" t="s">
        <v>39</v>
      </c>
      <c r="M24" s="604" t="s">
        <v>39</v>
      </c>
      <c r="N24" s="604">
        <v>3</v>
      </c>
      <c r="O24" s="604">
        <v>2</v>
      </c>
      <c r="P24" s="604">
        <v>2</v>
      </c>
      <c r="Q24" s="604" t="s">
        <v>39</v>
      </c>
      <c r="R24" s="604" t="s">
        <v>39</v>
      </c>
    </row>
    <row r="25" spans="1:18" ht="15.75" customHeight="1">
      <c r="A25" s="703" t="s">
        <v>31</v>
      </c>
      <c r="B25" s="608" t="s">
        <v>39</v>
      </c>
      <c r="C25" s="608">
        <v>40</v>
      </c>
      <c r="D25" s="608" t="s">
        <v>39</v>
      </c>
      <c r="E25" s="608" t="s">
        <v>39</v>
      </c>
      <c r="F25" s="608">
        <v>4</v>
      </c>
      <c r="G25" s="608">
        <v>1</v>
      </c>
      <c r="H25" s="608">
        <v>1</v>
      </c>
      <c r="I25" s="608">
        <v>1</v>
      </c>
      <c r="J25" s="608">
        <v>14</v>
      </c>
      <c r="K25" s="608">
        <v>15</v>
      </c>
      <c r="L25" s="608" t="s">
        <v>39</v>
      </c>
      <c r="M25" s="608" t="s">
        <v>39</v>
      </c>
      <c r="N25" s="608">
        <v>1</v>
      </c>
      <c r="O25" s="608">
        <v>1020</v>
      </c>
      <c r="P25" s="608">
        <v>1</v>
      </c>
      <c r="Q25" s="608">
        <v>4</v>
      </c>
      <c r="R25" s="608" t="s">
        <v>39</v>
      </c>
    </row>
    <row r="26" spans="1:18" ht="15" customHeight="1">
      <c r="A26" s="676" t="s">
        <v>78</v>
      </c>
      <c r="B26" s="604" t="s">
        <v>39</v>
      </c>
      <c r="C26" s="604">
        <v>10</v>
      </c>
      <c r="D26" s="604" t="s">
        <v>39</v>
      </c>
      <c r="E26" s="604" t="s">
        <v>39</v>
      </c>
      <c r="F26" s="604" t="s">
        <v>39</v>
      </c>
      <c r="G26" s="604" t="s">
        <v>39</v>
      </c>
      <c r="H26" s="604" t="s">
        <v>39</v>
      </c>
      <c r="I26" s="604" t="s">
        <v>39</v>
      </c>
      <c r="J26" s="604">
        <v>5</v>
      </c>
      <c r="K26" s="604">
        <v>4</v>
      </c>
      <c r="L26" s="604" t="s">
        <v>39</v>
      </c>
      <c r="M26" s="604" t="s">
        <v>39</v>
      </c>
      <c r="N26" s="604" t="s">
        <v>39</v>
      </c>
      <c r="O26" s="604">
        <v>33</v>
      </c>
      <c r="P26" s="604" t="s">
        <v>39</v>
      </c>
      <c r="Q26" s="604" t="s">
        <v>39</v>
      </c>
      <c r="R26" s="604" t="s">
        <v>39</v>
      </c>
    </row>
    <row r="27" spans="1:18" ht="15.75" customHeight="1">
      <c r="A27" s="673" t="s">
        <v>84</v>
      </c>
      <c r="B27" s="608" t="s">
        <v>39</v>
      </c>
      <c r="C27" s="608">
        <v>8</v>
      </c>
      <c r="D27" s="608" t="s">
        <v>39</v>
      </c>
      <c r="E27" s="608" t="s">
        <v>39</v>
      </c>
      <c r="F27" s="608">
        <v>1</v>
      </c>
      <c r="G27" s="608" t="s">
        <v>39</v>
      </c>
      <c r="H27" s="608" t="s">
        <v>39</v>
      </c>
      <c r="I27" s="608">
        <v>1</v>
      </c>
      <c r="J27" s="608">
        <v>2</v>
      </c>
      <c r="K27" s="608">
        <v>1</v>
      </c>
      <c r="L27" s="608" t="s">
        <v>39</v>
      </c>
      <c r="M27" s="608" t="s">
        <v>39</v>
      </c>
      <c r="N27" s="608" t="s">
        <v>39</v>
      </c>
      <c r="O27" s="608">
        <v>68</v>
      </c>
      <c r="P27" s="608" t="s">
        <v>39</v>
      </c>
      <c r="Q27" s="608" t="s">
        <v>39</v>
      </c>
      <c r="R27" s="608" t="s">
        <v>39</v>
      </c>
    </row>
    <row r="28" spans="1:18" ht="15.75" customHeight="1">
      <c r="A28" s="676" t="s">
        <v>77</v>
      </c>
      <c r="B28" s="604" t="s">
        <v>39</v>
      </c>
      <c r="C28" s="604">
        <v>6</v>
      </c>
      <c r="D28" s="604" t="s">
        <v>39</v>
      </c>
      <c r="E28" s="604" t="s">
        <v>39</v>
      </c>
      <c r="F28" s="604" t="s">
        <v>39</v>
      </c>
      <c r="G28" s="604" t="s">
        <v>39</v>
      </c>
      <c r="H28" s="604" t="s">
        <v>39</v>
      </c>
      <c r="I28" s="604" t="s">
        <v>39</v>
      </c>
      <c r="J28" s="604">
        <v>1</v>
      </c>
      <c r="K28" s="604">
        <v>1</v>
      </c>
      <c r="L28" s="604" t="s">
        <v>39</v>
      </c>
      <c r="M28" s="604" t="s">
        <v>39</v>
      </c>
      <c r="N28" s="604" t="s">
        <v>39</v>
      </c>
      <c r="O28" s="604">
        <v>62</v>
      </c>
      <c r="P28" s="604" t="s">
        <v>39</v>
      </c>
      <c r="Q28" s="604">
        <v>4</v>
      </c>
      <c r="R28" s="604" t="s">
        <v>39</v>
      </c>
    </row>
    <row r="29" spans="1:18" ht="15.75" customHeight="1">
      <c r="A29" s="673" t="s">
        <v>83</v>
      </c>
      <c r="B29" s="608" t="s">
        <v>39</v>
      </c>
      <c r="C29" s="608">
        <v>3</v>
      </c>
      <c r="D29" s="608" t="s">
        <v>39</v>
      </c>
      <c r="E29" s="608" t="s">
        <v>39</v>
      </c>
      <c r="F29" s="608" t="s">
        <v>39</v>
      </c>
      <c r="G29" s="608" t="s">
        <v>39</v>
      </c>
      <c r="H29" s="608" t="s">
        <v>39</v>
      </c>
      <c r="I29" s="608" t="s">
        <v>39</v>
      </c>
      <c r="J29" s="608">
        <v>2</v>
      </c>
      <c r="K29" s="608">
        <v>2</v>
      </c>
      <c r="L29" s="608" t="s">
        <v>39</v>
      </c>
      <c r="M29" s="608" t="s">
        <v>39</v>
      </c>
      <c r="N29" s="608" t="s">
        <v>39</v>
      </c>
      <c r="O29" s="608">
        <v>25</v>
      </c>
      <c r="P29" s="608" t="s">
        <v>39</v>
      </c>
      <c r="Q29" s="608" t="s">
        <v>39</v>
      </c>
      <c r="R29" s="608" t="s">
        <v>39</v>
      </c>
    </row>
    <row r="30" spans="1:18" ht="15" customHeight="1">
      <c r="A30" s="676" t="s">
        <v>76</v>
      </c>
      <c r="B30" s="604" t="s">
        <v>39</v>
      </c>
      <c r="C30" s="604">
        <v>6</v>
      </c>
      <c r="D30" s="604" t="s">
        <v>39</v>
      </c>
      <c r="E30" s="604" t="s">
        <v>39</v>
      </c>
      <c r="F30" s="604">
        <v>2</v>
      </c>
      <c r="G30" s="604">
        <v>1</v>
      </c>
      <c r="H30" s="604">
        <v>1</v>
      </c>
      <c r="I30" s="604" t="s">
        <v>39</v>
      </c>
      <c r="J30" s="604">
        <v>1</v>
      </c>
      <c r="K30" s="604">
        <v>4</v>
      </c>
      <c r="L30" s="604" t="s">
        <v>39</v>
      </c>
      <c r="M30" s="604" t="s">
        <v>39</v>
      </c>
      <c r="N30" s="604">
        <v>1</v>
      </c>
      <c r="O30" s="604">
        <v>802</v>
      </c>
      <c r="P30" s="604">
        <v>1</v>
      </c>
      <c r="Q30" s="604" t="s">
        <v>39</v>
      </c>
      <c r="R30" s="604" t="s">
        <v>39</v>
      </c>
    </row>
    <row r="31" spans="1:18" s="636" customFormat="1" ht="16.5" customHeight="1">
      <c r="A31" s="673" t="s">
        <v>75</v>
      </c>
      <c r="B31" s="608" t="s">
        <v>39</v>
      </c>
      <c r="C31" s="608">
        <v>7</v>
      </c>
      <c r="D31" s="608" t="s">
        <v>39</v>
      </c>
      <c r="E31" s="608" t="s">
        <v>39</v>
      </c>
      <c r="F31" s="608">
        <v>1</v>
      </c>
      <c r="G31" s="608" t="s">
        <v>39</v>
      </c>
      <c r="H31" s="608" t="s">
        <v>39</v>
      </c>
      <c r="I31" s="608" t="s">
        <v>39</v>
      </c>
      <c r="J31" s="608">
        <v>3</v>
      </c>
      <c r="K31" s="608">
        <v>3</v>
      </c>
      <c r="L31" s="608" t="s">
        <v>39</v>
      </c>
      <c r="M31" s="608" t="s">
        <v>39</v>
      </c>
      <c r="N31" s="608" t="s">
        <v>39</v>
      </c>
      <c r="O31" s="608">
        <v>30</v>
      </c>
      <c r="P31" s="608" t="s">
        <v>39</v>
      </c>
      <c r="Q31" s="608" t="s">
        <v>39</v>
      </c>
      <c r="R31" s="608" t="s">
        <v>39</v>
      </c>
    </row>
    <row r="32" spans="1:18" ht="15" customHeight="1">
      <c r="A32" s="704" t="s">
        <v>38</v>
      </c>
      <c r="B32" s="604" t="s">
        <v>39</v>
      </c>
      <c r="C32" s="604">
        <v>4</v>
      </c>
      <c r="D32" s="604" t="s">
        <v>39</v>
      </c>
      <c r="E32" s="604" t="s">
        <v>39</v>
      </c>
      <c r="F32" s="604" t="s">
        <v>39</v>
      </c>
      <c r="G32" s="604" t="s">
        <v>39</v>
      </c>
      <c r="H32" s="604" t="s">
        <v>39</v>
      </c>
      <c r="I32" s="604" t="s">
        <v>39</v>
      </c>
      <c r="J32" s="604">
        <v>1</v>
      </c>
      <c r="K32" s="604" t="s">
        <v>39</v>
      </c>
      <c r="L32" s="604" t="s">
        <v>39</v>
      </c>
      <c r="M32" s="604" t="s">
        <v>39</v>
      </c>
      <c r="N32" s="604" t="s">
        <v>39</v>
      </c>
      <c r="O32" s="604">
        <v>5</v>
      </c>
      <c r="P32" s="604" t="s">
        <v>39</v>
      </c>
      <c r="Q32" s="604" t="s">
        <v>39</v>
      </c>
      <c r="R32" s="604" t="s">
        <v>39</v>
      </c>
    </row>
    <row r="33" spans="1:18" ht="14.25" customHeight="1">
      <c r="A33" s="673" t="s">
        <v>82</v>
      </c>
      <c r="B33" s="608" t="s">
        <v>39</v>
      </c>
      <c r="C33" s="608">
        <v>4</v>
      </c>
      <c r="D33" s="608" t="s">
        <v>39</v>
      </c>
      <c r="E33" s="608" t="s">
        <v>39</v>
      </c>
      <c r="F33" s="608" t="s">
        <v>39</v>
      </c>
      <c r="G33" s="608" t="s">
        <v>39</v>
      </c>
      <c r="H33" s="608" t="s">
        <v>39</v>
      </c>
      <c r="I33" s="608" t="s">
        <v>39</v>
      </c>
      <c r="J33" s="608">
        <v>1</v>
      </c>
      <c r="K33" s="608" t="s">
        <v>39</v>
      </c>
      <c r="L33" s="608" t="s">
        <v>39</v>
      </c>
      <c r="M33" s="608" t="s">
        <v>39</v>
      </c>
      <c r="N33" s="608" t="s">
        <v>39</v>
      </c>
      <c r="O33" s="608">
        <v>5</v>
      </c>
      <c r="P33" s="608" t="s">
        <v>39</v>
      </c>
      <c r="Q33" s="608" t="s">
        <v>39</v>
      </c>
      <c r="R33" s="608" t="s">
        <v>39</v>
      </c>
    </row>
    <row r="34" spans="1:18" ht="14.25" customHeight="1">
      <c r="A34" s="673"/>
      <c r="B34" s="682"/>
      <c r="C34" s="682"/>
      <c r="D34" s="682"/>
      <c r="E34" s="682"/>
      <c r="F34" s="682"/>
      <c r="G34" s="682"/>
      <c r="H34" s="682"/>
      <c r="I34" s="682"/>
      <c r="J34" s="682"/>
      <c r="K34" s="682"/>
      <c r="L34" s="682"/>
      <c r="M34" s="682"/>
      <c r="N34" s="682"/>
      <c r="O34" s="682"/>
      <c r="P34" s="682"/>
      <c r="Q34" s="682"/>
      <c r="R34" s="682"/>
    </row>
    <row r="35" spans="1:18">
      <c r="A35" s="1141" t="s">
        <v>723</v>
      </c>
      <c r="B35" s="1141"/>
      <c r="C35" s="1141"/>
      <c r="D35" s="1141"/>
      <c r="E35" s="1141"/>
      <c r="F35" s="1141"/>
      <c r="G35" s="1141"/>
      <c r="H35" s="1141"/>
      <c r="I35" s="1141"/>
      <c r="J35" s="1141"/>
      <c r="K35" s="1141"/>
      <c r="L35" s="1141"/>
      <c r="M35" s="1141"/>
      <c r="N35" s="1141"/>
      <c r="O35" s="1141"/>
      <c r="P35" s="1141"/>
      <c r="Q35" s="1141"/>
      <c r="R35" s="1141"/>
    </row>
  </sheetData>
  <mergeCells count="6">
    <mergeCell ref="A35:R35"/>
    <mergeCell ref="A1:R1"/>
    <mergeCell ref="A3:A4"/>
    <mergeCell ref="B3:N3"/>
    <mergeCell ref="B2:N2"/>
    <mergeCell ref="O2:R3"/>
  </mergeCells>
  <hyperlinks>
    <hyperlink ref="S1" location="INDICE!A32" display="INDICE"/>
  </hyperlinks>
  <printOptions horizontalCentered="1"/>
  <pageMargins left="0.51181102362204722" right="0.51181102362204722" top="1.1023622047244095" bottom="0.51181102362204722" header="0.11811023622047245" footer="0.23622047244094491"/>
  <pageSetup paperSize="9" scale="63" firstPageNumber="69" orientation="landscape" useFirstPageNumber="1" r:id="rId1"/>
  <headerFooter scaleWithDoc="0">
    <oddHeader>&amp;C&amp;G</oddHeader>
    <oddFooter>&amp;C&amp;12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M34"/>
  <sheetViews>
    <sheetView showGridLines="0" zoomScale="90" zoomScaleNormal="90" zoomScalePageLayoutView="90" workbookViewId="0">
      <selection sqref="A1:L1"/>
    </sheetView>
  </sheetViews>
  <sheetFormatPr baseColWidth="10" defaultColWidth="9.140625" defaultRowHeight="12.75"/>
  <cols>
    <col min="1" max="1" width="27.5703125" style="659" customWidth="1"/>
    <col min="2" max="2" width="12.5703125" style="659" customWidth="1"/>
    <col min="3" max="3" width="11.140625" style="659" customWidth="1"/>
    <col min="4" max="4" width="10.5703125" style="659" customWidth="1"/>
    <col min="5" max="5" width="13.140625" style="659" customWidth="1"/>
    <col min="6" max="6" width="11.28515625" style="659" customWidth="1"/>
    <col min="7" max="7" width="12.42578125" style="659" customWidth="1"/>
    <col min="8" max="8" width="11.42578125" style="659" customWidth="1"/>
    <col min="9" max="9" width="11" style="659" customWidth="1"/>
    <col min="10" max="10" width="13.42578125" style="659" customWidth="1"/>
    <col min="11" max="11" width="13.7109375" style="659" customWidth="1"/>
    <col min="12" max="12" width="11.5703125" style="659" customWidth="1"/>
    <col min="13" max="16384" width="9.140625" style="665"/>
  </cols>
  <sheetData>
    <row r="1" spans="1:13" s="695" customFormat="1" ht="48" customHeight="1">
      <c r="A1" s="1129" t="s">
        <v>1484</v>
      </c>
      <c r="B1" s="1129"/>
      <c r="C1" s="1129"/>
      <c r="D1" s="1129"/>
      <c r="E1" s="1129"/>
      <c r="F1" s="1129"/>
      <c r="G1" s="1129"/>
      <c r="H1" s="1129"/>
      <c r="I1" s="1129"/>
      <c r="J1" s="1129"/>
      <c r="K1" s="1129"/>
      <c r="L1" s="1129"/>
      <c r="M1" s="264" t="s">
        <v>577</v>
      </c>
    </row>
    <row r="2" spans="1:13" s="699" customFormat="1" ht="26.25" customHeight="1">
      <c r="A2" s="1137" t="s">
        <v>81</v>
      </c>
      <c r="B2" s="1137" t="s">
        <v>197</v>
      </c>
      <c r="C2" s="1137" t="s">
        <v>235</v>
      </c>
      <c r="D2" s="1137" t="s">
        <v>196</v>
      </c>
      <c r="E2" s="1137"/>
      <c r="F2" s="1137"/>
      <c r="G2" s="1137" t="s">
        <v>626</v>
      </c>
      <c r="H2" s="1137"/>
      <c r="I2" s="1137"/>
      <c r="J2" s="1137" t="s">
        <v>627</v>
      </c>
      <c r="K2" s="1137"/>
      <c r="L2" s="1137"/>
    </row>
    <row r="3" spans="1:13" s="699" customFormat="1" ht="36.75" customHeight="1">
      <c r="A3" s="1149"/>
      <c r="B3" s="1149"/>
      <c r="C3" s="1149"/>
      <c r="D3" s="648" t="s">
        <v>234</v>
      </c>
      <c r="E3" s="648" t="s">
        <v>233</v>
      </c>
      <c r="F3" s="648" t="s">
        <v>60</v>
      </c>
      <c r="G3" s="648" t="s">
        <v>667</v>
      </c>
      <c r="H3" s="648" t="s">
        <v>1072</v>
      </c>
      <c r="I3" s="648" t="s">
        <v>181</v>
      </c>
      <c r="J3" s="648" t="s">
        <v>232</v>
      </c>
      <c r="K3" s="648" t="s">
        <v>668</v>
      </c>
      <c r="L3" s="648" t="s">
        <v>181</v>
      </c>
    </row>
    <row r="4" spans="1:13" s="701" customFormat="1">
      <c r="A4" s="703" t="s">
        <v>11</v>
      </c>
      <c r="B4" s="608">
        <v>913</v>
      </c>
      <c r="C4" s="608">
        <v>3302</v>
      </c>
      <c r="D4" s="608">
        <v>882</v>
      </c>
      <c r="E4" s="608">
        <v>45</v>
      </c>
      <c r="F4" s="608">
        <v>14</v>
      </c>
      <c r="G4" s="608">
        <v>4038</v>
      </c>
      <c r="H4" s="608">
        <v>2218</v>
      </c>
      <c r="I4" s="608">
        <v>173</v>
      </c>
      <c r="J4" s="608">
        <v>896</v>
      </c>
      <c r="K4" s="608">
        <v>748</v>
      </c>
      <c r="L4" s="608">
        <v>4352</v>
      </c>
    </row>
    <row r="5" spans="1:13">
      <c r="A5" s="704" t="s">
        <v>12</v>
      </c>
      <c r="B5" s="604">
        <v>368</v>
      </c>
      <c r="C5" s="604">
        <v>1773</v>
      </c>
      <c r="D5" s="604">
        <v>451</v>
      </c>
      <c r="E5" s="604">
        <v>34</v>
      </c>
      <c r="F5" s="604">
        <v>7</v>
      </c>
      <c r="G5" s="604">
        <v>2096</v>
      </c>
      <c r="H5" s="604">
        <v>1156</v>
      </c>
      <c r="I5" s="604">
        <v>99</v>
      </c>
      <c r="J5" s="604">
        <v>443</v>
      </c>
      <c r="K5" s="604">
        <v>425</v>
      </c>
      <c r="L5" s="604">
        <v>2267</v>
      </c>
    </row>
    <row r="6" spans="1:13">
      <c r="A6" s="673" t="s">
        <v>13</v>
      </c>
      <c r="B6" s="608">
        <v>68</v>
      </c>
      <c r="C6" s="608">
        <v>218</v>
      </c>
      <c r="D6" s="608">
        <v>63</v>
      </c>
      <c r="E6" s="608">
        <v>4</v>
      </c>
      <c r="F6" s="608" t="s">
        <v>39</v>
      </c>
      <c r="G6" s="608">
        <v>244</v>
      </c>
      <c r="H6" s="608">
        <v>127</v>
      </c>
      <c r="I6" s="608">
        <v>9</v>
      </c>
      <c r="J6" s="608">
        <v>47</v>
      </c>
      <c r="K6" s="608">
        <v>46</v>
      </c>
      <c r="L6" s="608">
        <v>313</v>
      </c>
    </row>
    <row r="7" spans="1:13">
      <c r="A7" s="676" t="s">
        <v>14</v>
      </c>
      <c r="B7" s="604">
        <v>10</v>
      </c>
      <c r="C7" s="604">
        <v>78</v>
      </c>
      <c r="D7" s="604">
        <v>16</v>
      </c>
      <c r="E7" s="604" t="s">
        <v>39</v>
      </c>
      <c r="F7" s="604">
        <v>1</v>
      </c>
      <c r="G7" s="604">
        <v>71</v>
      </c>
      <c r="H7" s="604">
        <v>45</v>
      </c>
      <c r="I7" s="604" t="s">
        <v>39</v>
      </c>
      <c r="J7" s="604">
        <v>20</v>
      </c>
      <c r="K7" s="604">
        <v>25</v>
      </c>
      <c r="L7" s="604">
        <v>125</v>
      </c>
    </row>
    <row r="8" spans="1:13">
      <c r="A8" s="673" t="s">
        <v>15</v>
      </c>
      <c r="B8" s="608">
        <v>14</v>
      </c>
      <c r="C8" s="608">
        <v>101</v>
      </c>
      <c r="D8" s="608">
        <v>12</v>
      </c>
      <c r="E8" s="608" t="s">
        <v>39</v>
      </c>
      <c r="F8" s="608" t="s">
        <v>39</v>
      </c>
      <c r="G8" s="608">
        <v>88</v>
      </c>
      <c r="H8" s="608">
        <v>59</v>
      </c>
      <c r="I8" s="608" t="s">
        <v>39</v>
      </c>
      <c r="J8" s="608">
        <v>17</v>
      </c>
      <c r="K8" s="608">
        <v>20</v>
      </c>
      <c r="L8" s="608">
        <v>168</v>
      </c>
    </row>
    <row r="9" spans="1:13">
      <c r="A9" s="676" t="s">
        <v>16</v>
      </c>
      <c r="B9" s="604">
        <v>8</v>
      </c>
      <c r="C9" s="604">
        <v>86</v>
      </c>
      <c r="D9" s="604">
        <v>14</v>
      </c>
      <c r="E9" s="604" t="s">
        <v>39</v>
      </c>
      <c r="F9" s="604" t="s">
        <v>39</v>
      </c>
      <c r="G9" s="604">
        <v>96</v>
      </c>
      <c r="H9" s="604">
        <v>46</v>
      </c>
      <c r="I9" s="604">
        <v>4</v>
      </c>
      <c r="J9" s="604">
        <v>23</v>
      </c>
      <c r="K9" s="604">
        <v>18</v>
      </c>
      <c r="L9" s="604">
        <v>145</v>
      </c>
    </row>
    <row r="10" spans="1:13">
      <c r="A10" s="673" t="s">
        <v>17</v>
      </c>
      <c r="B10" s="608">
        <v>20</v>
      </c>
      <c r="C10" s="608">
        <v>121</v>
      </c>
      <c r="D10" s="608">
        <v>23</v>
      </c>
      <c r="E10" s="608">
        <v>2</v>
      </c>
      <c r="F10" s="608" t="s">
        <v>39</v>
      </c>
      <c r="G10" s="608">
        <v>130</v>
      </c>
      <c r="H10" s="608">
        <v>67</v>
      </c>
      <c r="I10" s="608" t="s">
        <v>39</v>
      </c>
      <c r="J10" s="608">
        <v>33</v>
      </c>
      <c r="K10" s="608">
        <v>35</v>
      </c>
      <c r="L10" s="608">
        <v>241</v>
      </c>
    </row>
    <row r="11" spans="1:13">
      <c r="A11" s="676" t="s">
        <v>18</v>
      </c>
      <c r="B11" s="604">
        <v>24</v>
      </c>
      <c r="C11" s="604">
        <v>158</v>
      </c>
      <c r="D11" s="604">
        <v>32</v>
      </c>
      <c r="E11" s="604">
        <v>3</v>
      </c>
      <c r="F11" s="604">
        <v>2</v>
      </c>
      <c r="G11" s="604">
        <v>176</v>
      </c>
      <c r="H11" s="604">
        <v>124</v>
      </c>
      <c r="I11" s="604">
        <v>33</v>
      </c>
      <c r="J11" s="604">
        <v>46</v>
      </c>
      <c r="K11" s="604">
        <v>38</v>
      </c>
      <c r="L11" s="604">
        <v>287</v>
      </c>
    </row>
    <row r="12" spans="1:13">
      <c r="A12" s="673" t="s">
        <v>19</v>
      </c>
      <c r="B12" s="608">
        <v>21</v>
      </c>
      <c r="C12" s="608">
        <v>105</v>
      </c>
      <c r="D12" s="608">
        <v>23</v>
      </c>
      <c r="E12" s="608">
        <v>1</v>
      </c>
      <c r="F12" s="608" t="s">
        <v>39</v>
      </c>
      <c r="G12" s="608">
        <v>158</v>
      </c>
      <c r="H12" s="608">
        <v>58</v>
      </c>
      <c r="I12" s="608">
        <v>1</v>
      </c>
      <c r="J12" s="608">
        <v>29</v>
      </c>
      <c r="K12" s="608">
        <v>12</v>
      </c>
      <c r="L12" s="608">
        <v>181</v>
      </c>
    </row>
    <row r="13" spans="1:13">
      <c r="A13" s="676" t="s">
        <v>20</v>
      </c>
      <c r="B13" s="604">
        <v>52</v>
      </c>
      <c r="C13" s="604">
        <v>205</v>
      </c>
      <c r="D13" s="604">
        <v>42</v>
      </c>
      <c r="E13" s="604">
        <v>3</v>
      </c>
      <c r="F13" s="604">
        <v>1</v>
      </c>
      <c r="G13" s="604">
        <v>196</v>
      </c>
      <c r="H13" s="604">
        <v>133</v>
      </c>
      <c r="I13" s="604">
        <v>6</v>
      </c>
      <c r="J13" s="604">
        <v>53</v>
      </c>
      <c r="K13" s="604">
        <v>40</v>
      </c>
      <c r="L13" s="604">
        <v>346</v>
      </c>
    </row>
    <row r="14" spans="1:13">
      <c r="A14" s="673" t="s">
        <v>21</v>
      </c>
      <c r="B14" s="608">
        <v>98</v>
      </c>
      <c r="C14" s="608">
        <v>508</v>
      </c>
      <c r="D14" s="608">
        <v>161</v>
      </c>
      <c r="E14" s="608">
        <v>18</v>
      </c>
      <c r="F14" s="608">
        <v>2</v>
      </c>
      <c r="G14" s="608">
        <v>666</v>
      </c>
      <c r="H14" s="608">
        <v>374</v>
      </c>
      <c r="I14" s="608">
        <v>43</v>
      </c>
      <c r="J14" s="608">
        <v>124</v>
      </c>
      <c r="K14" s="608">
        <v>148</v>
      </c>
      <c r="L14" s="608">
        <v>258</v>
      </c>
    </row>
    <row r="15" spans="1:13">
      <c r="A15" s="676" t="s">
        <v>22</v>
      </c>
      <c r="B15" s="604">
        <v>21</v>
      </c>
      <c r="C15" s="604">
        <v>127</v>
      </c>
      <c r="D15" s="604">
        <v>36</v>
      </c>
      <c r="E15" s="604">
        <v>3</v>
      </c>
      <c r="F15" s="604">
        <v>1</v>
      </c>
      <c r="G15" s="604">
        <v>171</v>
      </c>
      <c r="H15" s="604">
        <v>73</v>
      </c>
      <c r="I15" s="604">
        <v>3</v>
      </c>
      <c r="J15" s="604">
        <v>35</v>
      </c>
      <c r="K15" s="604">
        <v>28</v>
      </c>
      <c r="L15" s="604">
        <v>76</v>
      </c>
    </row>
    <row r="16" spans="1:13" s="701" customFormat="1">
      <c r="A16" s="673" t="s">
        <v>23</v>
      </c>
      <c r="B16" s="608">
        <v>32</v>
      </c>
      <c r="C16" s="608">
        <v>66</v>
      </c>
      <c r="D16" s="608">
        <v>29</v>
      </c>
      <c r="E16" s="608" t="s">
        <v>39</v>
      </c>
      <c r="F16" s="608" t="s">
        <v>39</v>
      </c>
      <c r="G16" s="608">
        <v>100</v>
      </c>
      <c r="H16" s="608">
        <v>50</v>
      </c>
      <c r="I16" s="608" t="s">
        <v>39</v>
      </c>
      <c r="J16" s="608">
        <v>16</v>
      </c>
      <c r="K16" s="608">
        <v>15</v>
      </c>
      <c r="L16" s="608">
        <v>127</v>
      </c>
    </row>
    <row r="17" spans="1:12">
      <c r="A17" s="704" t="s">
        <v>24</v>
      </c>
      <c r="B17" s="604">
        <v>474</v>
      </c>
      <c r="C17" s="604">
        <v>1159</v>
      </c>
      <c r="D17" s="604">
        <v>363</v>
      </c>
      <c r="E17" s="604">
        <v>11</v>
      </c>
      <c r="F17" s="604">
        <v>7</v>
      </c>
      <c r="G17" s="604">
        <v>1560</v>
      </c>
      <c r="H17" s="604">
        <v>874</v>
      </c>
      <c r="I17" s="604">
        <v>70</v>
      </c>
      <c r="J17" s="604">
        <v>343</v>
      </c>
      <c r="K17" s="604">
        <v>258</v>
      </c>
      <c r="L17" s="604">
        <v>1731</v>
      </c>
    </row>
    <row r="18" spans="1:12">
      <c r="A18" s="673" t="s">
        <v>25</v>
      </c>
      <c r="B18" s="608">
        <v>57</v>
      </c>
      <c r="C18" s="608">
        <v>146</v>
      </c>
      <c r="D18" s="608">
        <v>57</v>
      </c>
      <c r="E18" s="608">
        <v>2</v>
      </c>
      <c r="F18" s="608">
        <v>1</v>
      </c>
      <c r="G18" s="608">
        <v>243</v>
      </c>
      <c r="H18" s="608">
        <v>78</v>
      </c>
      <c r="I18" s="608">
        <v>10</v>
      </c>
      <c r="J18" s="608">
        <v>56</v>
      </c>
      <c r="K18" s="608">
        <v>24</v>
      </c>
      <c r="L18" s="608">
        <v>133</v>
      </c>
    </row>
    <row r="19" spans="1:12">
      <c r="A19" s="676" t="s">
        <v>26</v>
      </c>
      <c r="B19" s="604">
        <v>18</v>
      </c>
      <c r="C19" s="604">
        <v>167</v>
      </c>
      <c r="D19" s="604">
        <v>33</v>
      </c>
      <c r="E19" s="604" t="s">
        <v>39</v>
      </c>
      <c r="F19" s="604" t="s">
        <v>39</v>
      </c>
      <c r="G19" s="604">
        <v>185</v>
      </c>
      <c r="H19" s="604">
        <v>83</v>
      </c>
      <c r="I19" s="604">
        <v>2</v>
      </c>
      <c r="J19" s="604">
        <v>29</v>
      </c>
      <c r="K19" s="604">
        <v>23</v>
      </c>
      <c r="L19" s="604">
        <v>248</v>
      </c>
    </row>
    <row r="20" spans="1:12">
      <c r="A20" s="673" t="s">
        <v>27</v>
      </c>
      <c r="B20" s="608">
        <v>211</v>
      </c>
      <c r="C20" s="608">
        <v>353</v>
      </c>
      <c r="D20" s="608">
        <v>153</v>
      </c>
      <c r="E20" s="608">
        <v>7</v>
      </c>
      <c r="F20" s="608">
        <v>5</v>
      </c>
      <c r="G20" s="608">
        <v>578</v>
      </c>
      <c r="H20" s="608">
        <v>328</v>
      </c>
      <c r="I20" s="608">
        <v>40</v>
      </c>
      <c r="J20" s="608">
        <v>132</v>
      </c>
      <c r="K20" s="608">
        <v>125</v>
      </c>
      <c r="L20" s="608">
        <v>293</v>
      </c>
    </row>
    <row r="21" spans="1:12">
      <c r="A21" s="676" t="s">
        <v>28</v>
      </c>
      <c r="B21" s="604">
        <v>67</v>
      </c>
      <c r="C21" s="604">
        <v>130</v>
      </c>
      <c r="D21" s="604">
        <v>47</v>
      </c>
      <c r="E21" s="604" t="s">
        <v>39</v>
      </c>
      <c r="F21" s="604" t="s">
        <v>39</v>
      </c>
      <c r="G21" s="604">
        <v>173</v>
      </c>
      <c r="H21" s="604">
        <v>95</v>
      </c>
      <c r="I21" s="604" t="s">
        <v>39</v>
      </c>
      <c r="J21" s="604">
        <v>41</v>
      </c>
      <c r="K21" s="604">
        <v>26</v>
      </c>
      <c r="L21" s="604">
        <v>124</v>
      </c>
    </row>
    <row r="22" spans="1:12">
      <c r="A22" s="673" t="s">
        <v>29</v>
      </c>
      <c r="B22" s="608">
        <v>104</v>
      </c>
      <c r="C22" s="608">
        <v>309</v>
      </c>
      <c r="D22" s="608">
        <v>60</v>
      </c>
      <c r="E22" s="608">
        <v>2</v>
      </c>
      <c r="F22" s="608">
        <v>1</v>
      </c>
      <c r="G22" s="608">
        <v>322</v>
      </c>
      <c r="H22" s="608">
        <v>264</v>
      </c>
      <c r="I22" s="608">
        <v>16</v>
      </c>
      <c r="J22" s="608">
        <v>66</v>
      </c>
      <c r="K22" s="608">
        <v>51</v>
      </c>
      <c r="L22" s="608">
        <v>837</v>
      </c>
    </row>
    <row r="23" spans="1:12" s="701" customFormat="1">
      <c r="A23" s="676" t="s">
        <v>30</v>
      </c>
      <c r="B23" s="604">
        <v>17</v>
      </c>
      <c r="C23" s="604">
        <v>54</v>
      </c>
      <c r="D23" s="604">
        <v>13</v>
      </c>
      <c r="E23" s="604" t="s">
        <v>39</v>
      </c>
      <c r="F23" s="604" t="s">
        <v>39</v>
      </c>
      <c r="G23" s="604">
        <v>59</v>
      </c>
      <c r="H23" s="604">
        <v>26</v>
      </c>
      <c r="I23" s="604">
        <v>2</v>
      </c>
      <c r="J23" s="604">
        <v>19</v>
      </c>
      <c r="K23" s="604">
        <v>9</v>
      </c>
      <c r="L23" s="604">
        <v>96</v>
      </c>
    </row>
    <row r="24" spans="1:12">
      <c r="A24" s="703" t="s">
        <v>31</v>
      </c>
      <c r="B24" s="608">
        <v>67</v>
      </c>
      <c r="C24" s="608">
        <v>364</v>
      </c>
      <c r="D24" s="608">
        <v>65</v>
      </c>
      <c r="E24" s="608" t="s">
        <v>39</v>
      </c>
      <c r="F24" s="608" t="s">
        <v>39</v>
      </c>
      <c r="G24" s="608">
        <v>375</v>
      </c>
      <c r="H24" s="608">
        <v>185</v>
      </c>
      <c r="I24" s="608">
        <v>3</v>
      </c>
      <c r="J24" s="608">
        <v>107</v>
      </c>
      <c r="K24" s="608">
        <v>64</v>
      </c>
      <c r="L24" s="608">
        <v>348</v>
      </c>
    </row>
    <row r="25" spans="1:12">
      <c r="A25" s="676" t="s">
        <v>78</v>
      </c>
      <c r="B25" s="604">
        <v>22</v>
      </c>
      <c r="C25" s="604">
        <v>96</v>
      </c>
      <c r="D25" s="604">
        <v>13</v>
      </c>
      <c r="E25" s="604" t="s">
        <v>39</v>
      </c>
      <c r="F25" s="604" t="s">
        <v>39</v>
      </c>
      <c r="G25" s="604">
        <v>97</v>
      </c>
      <c r="H25" s="604">
        <v>27</v>
      </c>
      <c r="I25" s="604" t="s">
        <v>39</v>
      </c>
      <c r="J25" s="604">
        <v>23</v>
      </c>
      <c r="K25" s="604">
        <v>21</v>
      </c>
      <c r="L25" s="604">
        <v>102</v>
      </c>
    </row>
    <row r="26" spans="1:12">
      <c r="A26" s="673" t="s">
        <v>84</v>
      </c>
      <c r="B26" s="608">
        <v>18</v>
      </c>
      <c r="C26" s="608">
        <v>33</v>
      </c>
      <c r="D26" s="608">
        <v>12</v>
      </c>
      <c r="E26" s="608" t="s">
        <v>39</v>
      </c>
      <c r="F26" s="608" t="s">
        <v>39</v>
      </c>
      <c r="G26" s="608">
        <v>40</v>
      </c>
      <c r="H26" s="608">
        <v>41</v>
      </c>
      <c r="I26" s="608">
        <v>1</v>
      </c>
      <c r="J26" s="608">
        <v>12</v>
      </c>
      <c r="K26" s="608">
        <v>5</v>
      </c>
      <c r="L26" s="608">
        <v>42</v>
      </c>
    </row>
    <row r="27" spans="1:12">
      <c r="A27" s="676" t="s">
        <v>77</v>
      </c>
      <c r="B27" s="604">
        <v>8</v>
      </c>
      <c r="C27" s="604">
        <v>52</v>
      </c>
      <c r="D27" s="604">
        <v>6</v>
      </c>
      <c r="E27" s="604" t="s">
        <v>39</v>
      </c>
      <c r="F27" s="604" t="s">
        <v>39</v>
      </c>
      <c r="G27" s="604">
        <v>48</v>
      </c>
      <c r="H27" s="604">
        <v>21</v>
      </c>
      <c r="I27" s="604">
        <v>2</v>
      </c>
      <c r="J27" s="604">
        <v>5</v>
      </c>
      <c r="K27" s="604">
        <v>7</v>
      </c>
      <c r="L27" s="604">
        <v>43</v>
      </c>
    </row>
    <row r="28" spans="1:12">
      <c r="A28" s="673" t="s">
        <v>83</v>
      </c>
      <c r="B28" s="608">
        <v>4</v>
      </c>
      <c r="C28" s="608">
        <v>64</v>
      </c>
      <c r="D28" s="608">
        <v>7</v>
      </c>
      <c r="E28" s="608" t="s">
        <v>39</v>
      </c>
      <c r="F28" s="608" t="s">
        <v>39</v>
      </c>
      <c r="G28" s="608">
        <v>49</v>
      </c>
      <c r="H28" s="608">
        <v>31</v>
      </c>
      <c r="I28" s="608" t="s">
        <v>39</v>
      </c>
      <c r="J28" s="608">
        <v>19</v>
      </c>
      <c r="K28" s="608">
        <v>16</v>
      </c>
      <c r="L28" s="608">
        <v>57</v>
      </c>
    </row>
    <row r="29" spans="1:12">
      <c r="A29" s="676" t="s">
        <v>76</v>
      </c>
      <c r="B29" s="604">
        <v>8</v>
      </c>
      <c r="C29" s="604">
        <v>63</v>
      </c>
      <c r="D29" s="604">
        <v>17</v>
      </c>
      <c r="E29" s="604" t="s">
        <v>39</v>
      </c>
      <c r="F29" s="604" t="s">
        <v>39</v>
      </c>
      <c r="G29" s="604">
        <v>66</v>
      </c>
      <c r="H29" s="604">
        <v>49</v>
      </c>
      <c r="I29" s="604" t="s">
        <v>39</v>
      </c>
      <c r="J29" s="604">
        <v>28</v>
      </c>
      <c r="K29" s="604">
        <v>8</v>
      </c>
      <c r="L29" s="604">
        <v>63</v>
      </c>
    </row>
    <row r="30" spans="1:12" s="701" customFormat="1">
      <c r="A30" s="673" t="s">
        <v>75</v>
      </c>
      <c r="B30" s="608">
        <v>7</v>
      </c>
      <c r="C30" s="608">
        <v>56</v>
      </c>
      <c r="D30" s="608">
        <v>10</v>
      </c>
      <c r="E30" s="608" t="s">
        <v>39</v>
      </c>
      <c r="F30" s="608" t="s">
        <v>39</v>
      </c>
      <c r="G30" s="608">
        <v>75</v>
      </c>
      <c r="H30" s="608">
        <v>16</v>
      </c>
      <c r="I30" s="608" t="s">
        <v>39</v>
      </c>
      <c r="J30" s="608">
        <v>20</v>
      </c>
      <c r="K30" s="608">
        <v>7</v>
      </c>
      <c r="L30" s="608">
        <v>41</v>
      </c>
    </row>
    <row r="31" spans="1:12">
      <c r="A31" s="704" t="s">
        <v>38</v>
      </c>
      <c r="B31" s="604">
        <v>4</v>
      </c>
      <c r="C31" s="604">
        <v>6</v>
      </c>
      <c r="D31" s="604">
        <v>3</v>
      </c>
      <c r="E31" s="604" t="s">
        <v>39</v>
      </c>
      <c r="F31" s="604" t="s">
        <v>39</v>
      </c>
      <c r="G31" s="604">
        <v>7</v>
      </c>
      <c r="H31" s="604">
        <v>3</v>
      </c>
      <c r="I31" s="604">
        <v>1</v>
      </c>
      <c r="J31" s="604">
        <v>3</v>
      </c>
      <c r="K31" s="604">
        <v>1</v>
      </c>
      <c r="L31" s="604">
        <v>6</v>
      </c>
    </row>
    <row r="32" spans="1:12">
      <c r="A32" s="673" t="s">
        <v>82</v>
      </c>
      <c r="B32" s="608">
        <v>4</v>
      </c>
      <c r="C32" s="608">
        <v>6</v>
      </c>
      <c r="D32" s="608">
        <v>3</v>
      </c>
      <c r="E32" s="608" t="s">
        <v>39</v>
      </c>
      <c r="F32" s="608" t="s">
        <v>39</v>
      </c>
      <c r="G32" s="608">
        <v>7</v>
      </c>
      <c r="H32" s="608">
        <v>3</v>
      </c>
      <c r="I32" s="608">
        <v>1</v>
      </c>
      <c r="J32" s="608">
        <v>3</v>
      </c>
      <c r="K32" s="608">
        <v>1</v>
      </c>
      <c r="L32" s="608">
        <v>6</v>
      </c>
    </row>
    <row r="33" spans="1:12">
      <c r="A33" s="673"/>
      <c r="B33" s="708"/>
      <c r="C33" s="682"/>
      <c r="D33" s="682"/>
      <c r="E33" s="682"/>
      <c r="F33" s="682"/>
      <c r="G33" s="682"/>
      <c r="H33" s="682"/>
      <c r="I33" s="682"/>
      <c r="J33" s="682"/>
      <c r="K33" s="682"/>
      <c r="L33" s="682"/>
    </row>
    <row r="34" spans="1:12" ht="14.25" customHeight="1">
      <c r="A34" s="1141" t="s">
        <v>724</v>
      </c>
      <c r="B34" s="1141"/>
      <c r="C34" s="1141"/>
      <c r="D34" s="1141"/>
      <c r="E34" s="1141"/>
      <c r="F34" s="1141"/>
      <c r="G34" s="1141"/>
      <c r="H34" s="1141"/>
      <c r="I34" s="1141"/>
      <c r="J34" s="1141"/>
      <c r="K34" s="1141"/>
      <c r="L34" s="1141"/>
    </row>
  </sheetData>
  <mergeCells count="8">
    <mergeCell ref="A34:L34"/>
    <mergeCell ref="A1:L1"/>
    <mergeCell ref="A2:A3"/>
    <mergeCell ref="B2:B3"/>
    <mergeCell ref="C2:C3"/>
    <mergeCell ref="D2:F2"/>
    <mergeCell ref="G2:I2"/>
    <mergeCell ref="J2:L2"/>
  </mergeCells>
  <hyperlinks>
    <hyperlink ref="M1" location="INDICE!A32" display="INDICE"/>
  </hyperlinks>
  <printOptions horizontalCentered="1"/>
  <pageMargins left="0.51181102362204722" right="0.51181102362204722" top="1.1023622047244095" bottom="0.51181102362204722" header="0.11811023622047245" footer="0.23622047244094491"/>
  <pageSetup paperSize="9" scale="85" firstPageNumber="70" orientation="landscape" useFirstPageNumber="1" r:id="rId1"/>
  <headerFooter scaleWithDoc="0">
    <oddHeader>&amp;C&amp;G</oddHeader>
    <oddFooter>&amp;C&amp;12 &amp;P</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Q36"/>
  <sheetViews>
    <sheetView showGridLines="0" zoomScale="90" zoomScaleNormal="90" zoomScalePageLayoutView="90" workbookViewId="0">
      <selection sqref="A1:P1"/>
    </sheetView>
  </sheetViews>
  <sheetFormatPr baseColWidth="10" defaultColWidth="9.140625" defaultRowHeight="12.75"/>
  <cols>
    <col min="1" max="1" width="28.28515625" style="27" customWidth="1"/>
    <col min="2" max="2" width="13.42578125" style="27" customWidth="1"/>
    <col min="3" max="3" width="11.28515625" style="27" customWidth="1"/>
    <col min="4" max="4" width="11" style="27" bestFit="1" customWidth="1"/>
    <col min="5" max="5" width="13.7109375" style="27" customWidth="1"/>
    <col min="6" max="6" width="11.42578125" style="27" bestFit="1" customWidth="1"/>
    <col min="7" max="7" width="10.5703125" style="27" customWidth="1"/>
    <col min="8" max="8" width="11.140625" style="27" customWidth="1"/>
    <col min="9" max="9" width="11.5703125" style="27" customWidth="1"/>
    <col min="10" max="10" width="12.28515625" style="27" customWidth="1"/>
    <col min="11" max="11" width="13" style="27" customWidth="1"/>
    <col min="12" max="16" width="11.5703125" style="27" customWidth="1"/>
    <col min="17" max="16384" width="9.140625" style="27"/>
  </cols>
  <sheetData>
    <row r="1" spans="1:17" s="46" customFormat="1" ht="45.75" customHeight="1">
      <c r="A1" s="1129" t="s">
        <v>1485</v>
      </c>
      <c r="B1" s="1129"/>
      <c r="C1" s="1129"/>
      <c r="D1" s="1129"/>
      <c r="E1" s="1129"/>
      <c r="F1" s="1129"/>
      <c r="G1" s="1129"/>
      <c r="H1" s="1129"/>
      <c r="I1" s="1129"/>
      <c r="J1" s="1129"/>
      <c r="K1" s="1129"/>
      <c r="L1" s="1129"/>
      <c r="M1" s="1129"/>
      <c r="N1" s="1129"/>
      <c r="O1" s="1129"/>
      <c r="P1" s="1129"/>
      <c r="Q1" s="264" t="s">
        <v>577</v>
      </c>
    </row>
    <row r="2" spans="1:17" s="46" customFormat="1" ht="4.5" customHeight="1">
      <c r="A2" s="45"/>
      <c r="B2" s="45"/>
      <c r="C2" s="45"/>
      <c r="D2" s="45"/>
      <c r="E2" s="45"/>
      <c r="F2" s="45"/>
      <c r="G2" s="45"/>
      <c r="H2" s="45"/>
      <c r="I2" s="45"/>
      <c r="J2" s="45"/>
      <c r="K2" s="47"/>
      <c r="L2" s="48"/>
      <c r="M2" s="48"/>
      <c r="N2" s="48"/>
    </row>
    <row r="3" spans="1:17" s="38" customFormat="1" ht="12.75" customHeight="1">
      <c r="A3" s="1180" t="s">
        <v>81</v>
      </c>
      <c r="B3" s="1178" t="s">
        <v>669</v>
      </c>
      <c r="C3" s="1179"/>
      <c r="D3" s="1179"/>
      <c r="E3" s="1179"/>
      <c r="F3" s="1179"/>
      <c r="G3" s="1179"/>
      <c r="H3" s="1179"/>
      <c r="I3" s="1179"/>
      <c r="J3" s="1179"/>
      <c r="K3" s="1179"/>
      <c r="L3" s="1179"/>
      <c r="M3" s="1179"/>
      <c r="N3" s="1179"/>
      <c r="O3" s="1179"/>
      <c r="P3" s="1179"/>
    </row>
    <row r="4" spans="1:17" s="38" customFormat="1">
      <c r="A4" s="1180"/>
      <c r="B4" s="1178"/>
      <c r="C4" s="1179"/>
      <c r="D4" s="1179"/>
      <c r="E4" s="1179"/>
      <c r="F4" s="1179"/>
      <c r="G4" s="1179"/>
      <c r="H4" s="1179"/>
      <c r="I4" s="1179"/>
      <c r="J4" s="1179"/>
      <c r="K4" s="1179"/>
      <c r="L4" s="1179"/>
      <c r="M4" s="1179"/>
      <c r="N4" s="1179"/>
      <c r="O4" s="1179"/>
      <c r="P4" s="1179"/>
    </row>
    <row r="5" spans="1:17" s="38" customFormat="1" ht="51">
      <c r="A5" s="1181"/>
      <c r="B5" s="534" t="s">
        <v>1073</v>
      </c>
      <c r="C5" s="534" t="s">
        <v>1074</v>
      </c>
      <c r="D5" s="534" t="s">
        <v>1075</v>
      </c>
      <c r="E5" s="534" t="s">
        <v>1076</v>
      </c>
      <c r="F5" s="534" t="s">
        <v>1077</v>
      </c>
      <c r="G5" s="534" t="s">
        <v>1078</v>
      </c>
      <c r="H5" s="534" t="s">
        <v>1079</v>
      </c>
      <c r="I5" s="534" t="s">
        <v>1080</v>
      </c>
      <c r="J5" s="534" t="s">
        <v>1081</v>
      </c>
      <c r="K5" s="534" t="s">
        <v>1082</v>
      </c>
      <c r="L5" s="534" t="s">
        <v>1083</v>
      </c>
      <c r="M5" s="534" t="s">
        <v>1084</v>
      </c>
      <c r="N5" s="534" t="s">
        <v>1085</v>
      </c>
      <c r="O5" s="534" t="s">
        <v>1086</v>
      </c>
      <c r="P5" s="534" t="s">
        <v>168</v>
      </c>
    </row>
    <row r="6" spans="1:17" s="38" customFormat="1" ht="16.5" customHeight="1">
      <c r="A6" s="52" t="s">
        <v>11</v>
      </c>
      <c r="B6" s="982">
        <v>1909</v>
      </c>
      <c r="C6" s="982">
        <v>3135</v>
      </c>
      <c r="D6" s="982">
        <v>2856</v>
      </c>
      <c r="E6" s="982">
        <v>2876</v>
      </c>
      <c r="F6" s="982">
        <v>1603</v>
      </c>
      <c r="G6" s="982">
        <v>3089</v>
      </c>
      <c r="H6" s="982">
        <v>12729</v>
      </c>
      <c r="I6" s="982">
        <v>1183</v>
      </c>
      <c r="J6" s="982">
        <v>7631</v>
      </c>
      <c r="K6" s="982">
        <v>15583</v>
      </c>
      <c r="L6" s="982">
        <v>8399</v>
      </c>
      <c r="M6" s="982">
        <v>3039</v>
      </c>
      <c r="N6" s="982">
        <v>1889</v>
      </c>
      <c r="O6" s="982">
        <v>424</v>
      </c>
      <c r="P6" s="982">
        <v>406</v>
      </c>
    </row>
    <row r="7" spans="1:17">
      <c r="A7" s="542" t="s">
        <v>12</v>
      </c>
      <c r="B7" s="983">
        <v>923</v>
      </c>
      <c r="C7" s="983">
        <v>1623</v>
      </c>
      <c r="D7" s="983">
        <v>1487</v>
      </c>
      <c r="E7" s="983">
        <v>1554</v>
      </c>
      <c r="F7" s="983">
        <v>982</v>
      </c>
      <c r="G7" s="983">
        <v>1671</v>
      </c>
      <c r="H7" s="983">
        <v>7149</v>
      </c>
      <c r="I7" s="983">
        <v>643</v>
      </c>
      <c r="J7" s="983">
        <v>3392</v>
      </c>
      <c r="K7" s="983">
        <v>8485</v>
      </c>
      <c r="L7" s="983">
        <v>4282</v>
      </c>
      <c r="M7" s="983">
        <v>1601</v>
      </c>
      <c r="N7" s="983">
        <v>1079</v>
      </c>
      <c r="O7" s="983">
        <v>235</v>
      </c>
      <c r="P7" s="983">
        <v>270</v>
      </c>
    </row>
    <row r="8" spans="1:17">
      <c r="A8" s="377" t="s">
        <v>13</v>
      </c>
      <c r="B8" s="982">
        <v>119</v>
      </c>
      <c r="C8" s="982">
        <v>215</v>
      </c>
      <c r="D8" s="982">
        <v>183</v>
      </c>
      <c r="E8" s="982">
        <v>207</v>
      </c>
      <c r="F8" s="982">
        <v>143</v>
      </c>
      <c r="G8" s="982">
        <v>205</v>
      </c>
      <c r="H8" s="982">
        <v>852</v>
      </c>
      <c r="I8" s="982">
        <v>80</v>
      </c>
      <c r="J8" s="982">
        <v>433</v>
      </c>
      <c r="K8" s="982">
        <v>1130</v>
      </c>
      <c r="L8" s="982">
        <v>734</v>
      </c>
      <c r="M8" s="982">
        <v>183</v>
      </c>
      <c r="N8" s="982">
        <v>141</v>
      </c>
      <c r="O8" s="982">
        <v>34</v>
      </c>
      <c r="P8" s="982">
        <v>20</v>
      </c>
    </row>
    <row r="9" spans="1:17">
      <c r="A9" s="540" t="s">
        <v>14</v>
      </c>
      <c r="B9" s="983">
        <v>12</v>
      </c>
      <c r="C9" s="983">
        <v>67</v>
      </c>
      <c r="D9" s="983">
        <v>64</v>
      </c>
      <c r="E9" s="983">
        <v>64</v>
      </c>
      <c r="F9" s="983">
        <v>13</v>
      </c>
      <c r="G9" s="983">
        <v>69</v>
      </c>
      <c r="H9" s="983">
        <v>171</v>
      </c>
      <c r="I9" s="983">
        <v>6</v>
      </c>
      <c r="J9" s="983">
        <v>128</v>
      </c>
      <c r="K9" s="983">
        <v>160</v>
      </c>
      <c r="L9" s="983">
        <v>161</v>
      </c>
      <c r="M9" s="983">
        <v>52</v>
      </c>
      <c r="N9" s="983">
        <v>50</v>
      </c>
      <c r="O9" s="983">
        <v>5</v>
      </c>
      <c r="P9" s="983">
        <v>2</v>
      </c>
    </row>
    <row r="10" spans="1:17">
      <c r="A10" s="377" t="s">
        <v>15</v>
      </c>
      <c r="B10" s="982">
        <v>47</v>
      </c>
      <c r="C10" s="982">
        <v>82</v>
      </c>
      <c r="D10" s="982">
        <v>82</v>
      </c>
      <c r="E10" s="982">
        <v>92</v>
      </c>
      <c r="F10" s="982">
        <v>58</v>
      </c>
      <c r="G10" s="982">
        <v>93</v>
      </c>
      <c r="H10" s="982">
        <v>347</v>
      </c>
      <c r="I10" s="982">
        <v>33</v>
      </c>
      <c r="J10" s="982">
        <v>324</v>
      </c>
      <c r="K10" s="982">
        <v>458</v>
      </c>
      <c r="L10" s="982">
        <v>212</v>
      </c>
      <c r="M10" s="982">
        <v>59</v>
      </c>
      <c r="N10" s="982">
        <v>49</v>
      </c>
      <c r="O10" s="982">
        <v>16</v>
      </c>
      <c r="P10" s="982">
        <v>59</v>
      </c>
    </row>
    <row r="11" spans="1:17">
      <c r="A11" s="540" t="s">
        <v>16</v>
      </c>
      <c r="B11" s="983">
        <v>38</v>
      </c>
      <c r="C11" s="983">
        <v>72</v>
      </c>
      <c r="D11" s="983">
        <v>70</v>
      </c>
      <c r="E11" s="983">
        <v>61</v>
      </c>
      <c r="F11" s="983">
        <v>43</v>
      </c>
      <c r="G11" s="983">
        <v>69</v>
      </c>
      <c r="H11" s="983">
        <v>162</v>
      </c>
      <c r="I11" s="983">
        <v>22</v>
      </c>
      <c r="J11" s="983">
        <v>92</v>
      </c>
      <c r="K11" s="983">
        <v>220</v>
      </c>
      <c r="L11" s="983">
        <v>129</v>
      </c>
      <c r="M11" s="983">
        <v>65</v>
      </c>
      <c r="N11" s="983">
        <v>29</v>
      </c>
      <c r="O11" s="983">
        <v>3</v>
      </c>
      <c r="P11" s="983">
        <v>15</v>
      </c>
    </row>
    <row r="12" spans="1:17">
      <c r="A12" s="377" t="s">
        <v>17</v>
      </c>
      <c r="B12" s="982">
        <v>48</v>
      </c>
      <c r="C12" s="982">
        <v>100</v>
      </c>
      <c r="D12" s="982">
        <v>88</v>
      </c>
      <c r="E12" s="982">
        <v>86</v>
      </c>
      <c r="F12" s="982">
        <v>56</v>
      </c>
      <c r="G12" s="982">
        <v>106</v>
      </c>
      <c r="H12" s="982">
        <v>686</v>
      </c>
      <c r="I12" s="982">
        <v>20</v>
      </c>
      <c r="J12" s="982">
        <v>339</v>
      </c>
      <c r="K12" s="982">
        <v>705</v>
      </c>
      <c r="L12" s="982">
        <v>285</v>
      </c>
      <c r="M12" s="982">
        <v>115</v>
      </c>
      <c r="N12" s="982">
        <v>72</v>
      </c>
      <c r="O12" s="982">
        <v>11</v>
      </c>
      <c r="P12" s="982">
        <v>25</v>
      </c>
    </row>
    <row r="13" spans="1:17">
      <c r="A13" s="540" t="s">
        <v>18</v>
      </c>
      <c r="B13" s="983">
        <v>73</v>
      </c>
      <c r="C13" s="983">
        <v>131</v>
      </c>
      <c r="D13" s="983">
        <v>123</v>
      </c>
      <c r="E13" s="983">
        <v>120</v>
      </c>
      <c r="F13" s="983">
        <v>86</v>
      </c>
      <c r="G13" s="983">
        <v>122</v>
      </c>
      <c r="H13" s="983">
        <v>525</v>
      </c>
      <c r="I13" s="983">
        <v>57</v>
      </c>
      <c r="J13" s="983">
        <v>328</v>
      </c>
      <c r="K13" s="983">
        <v>640</v>
      </c>
      <c r="L13" s="983">
        <v>306</v>
      </c>
      <c r="M13" s="983">
        <v>131</v>
      </c>
      <c r="N13" s="983">
        <v>93</v>
      </c>
      <c r="O13" s="983">
        <v>21</v>
      </c>
      <c r="P13" s="983">
        <v>9</v>
      </c>
    </row>
    <row r="14" spans="1:17">
      <c r="A14" s="377" t="s">
        <v>19</v>
      </c>
      <c r="B14" s="982">
        <v>143</v>
      </c>
      <c r="C14" s="982">
        <v>102</v>
      </c>
      <c r="D14" s="982">
        <v>102</v>
      </c>
      <c r="E14" s="982">
        <v>124</v>
      </c>
      <c r="F14" s="982">
        <v>57</v>
      </c>
      <c r="G14" s="982">
        <v>102</v>
      </c>
      <c r="H14" s="982">
        <v>189</v>
      </c>
      <c r="I14" s="982">
        <v>55</v>
      </c>
      <c r="J14" s="982">
        <v>122</v>
      </c>
      <c r="K14" s="982">
        <v>250</v>
      </c>
      <c r="L14" s="982">
        <v>106</v>
      </c>
      <c r="M14" s="982">
        <v>77</v>
      </c>
      <c r="N14" s="982">
        <v>50</v>
      </c>
      <c r="O14" s="982">
        <v>16</v>
      </c>
      <c r="P14" s="982">
        <v>5</v>
      </c>
    </row>
    <row r="15" spans="1:17">
      <c r="A15" s="540" t="s">
        <v>20</v>
      </c>
      <c r="B15" s="983">
        <v>48</v>
      </c>
      <c r="C15" s="983">
        <v>137</v>
      </c>
      <c r="D15" s="983">
        <v>134</v>
      </c>
      <c r="E15" s="983">
        <v>130</v>
      </c>
      <c r="F15" s="983">
        <v>68</v>
      </c>
      <c r="G15" s="983">
        <v>148</v>
      </c>
      <c r="H15" s="983">
        <v>698</v>
      </c>
      <c r="I15" s="983">
        <v>69</v>
      </c>
      <c r="J15" s="983">
        <v>322</v>
      </c>
      <c r="K15" s="983">
        <v>976</v>
      </c>
      <c r="L15" s="983">
        <v>442</v>
      </c>
      <c r="M15" s="983">
        <v>150</v>
      </c>
      <c r="N15" s="983">
        <v>105</v>
      </c>
      <c r="O15" s="983">
        <v>32</v>
      </c>
      <c r="P15" s="983">
        <v>25</v>
      </c>
    </row>
    <row r="16" spans="1:17">
      <c r="A16" s="377" t="s">
        <v>21</v>
      </c>
      <c r="B16" s="982">
        <v>304</v>
      </c>
      <c r="C16" s="982">
        <v>571</v>
      </c>
      <c r="D16" s="982">
        <v>497</v>
      </c>
      <c r="E16" s="982">
        <v>519</v>
      </c>
      <c r="F16" s="982">
        <v>366</v>
      </c>
      <c r="G16" s="982">
        <v>594</v>
      </c>
      <c r="H16" s="982">
        <v>2833</v>
      </c>
      <c r="I16" s="982">
        <v>259</v>
      </c>
      <c r="J16" s="982">
        <v>814</v>
      </c>
      <c r="K16" s="982">
        <v>2955</v>
      </c>
      <c r="L16" s="982">
        <v>1368</v>
      </c>
      <c r="M16" s="982">
        <v>599</v>
      </c>
      <c r="N16" s="982">
        <v>377</v>
      </c>
      <c r="O16" s="982">
        <v>86</v>
      </c>
      <c r="P16" s="982">
        <v>73</v>
      </c>
    </row>
    <row r="17" spans="1:16">
      <c r="A17" s="540" t="s">
        <v>22</v>
      </c>
      <c r="B17" s="983">
        <v>26</v>
      </c>
      <c r="C17" s="983">
        <v>112</v>
      </c>
      <c r="D17" s="983">
        <v>103</v>
      </c>
      <c r="E17" s="983">
        <v>111</v>
      </c>
      <c r="F17" s="983">
        <v>78</v>
      </c>
      <c r="G17" s="983">
        <v>125</v>
      </c>
      <c r="H17" s="983">
        <v>520</v>
      </c>
      <c r="I17" s="983">
        <v>36</v>
      </c>
      <c r="J17" s="983">
        <v>406</v>
      </c>
      <c r="K17" s="983">
        <v>728</v>
      </c>
      <c r="L17" s="983">
        <v>366</v>
      </c>
      <c r="M17" s="983">
        <v>136</v>
      </c>
      <c r="N17" s="983">
        <v>89</v>
      </c>
      <c r="O17" s="983">
        <v>10</v>
      </c>
      <c r="P17" s="983">
        <v>33</v>
      </c>
    </row>
    <row r="18" spans="1:16" s="38" customFormat="1" ht="16.5" customHeight="1">
      <c r="A18" s="377" t="s">
        <v>23</v>
      </c>
      <c r="B18" s="982">
        <v>65</v>
      </c>
      <c r="C18" s="982">
        <v>34</v>
      </c>
      <c r="D18" s="982">
        <v>41</v>
      </c>
      <c r="E18" s="982">
        <v>40</v>
      </c>
      <c r="F18" s="982">
        <v>14</v>
      </c>
      <c r="G18" s="982">
        <v>38</v>
      </c>
      <c r="H18" s="982">
        <v>166</v>
      </c>
      <c r="I18" s="982">
        <v>6</v>
      </c>
      <c r="J18" s="982">
        <v>84</v>
      </c>
      <c r="K18" s="982">
        <v>263</v>
      </c>
      <c r="L18" s="982">
        <v>173</v>
      </c>
      <c r="M18" s="982">
        <v>34</v>
      </c>
      <c r="N18" s="982">
        <v>24</v>
      </c>
      <c r="O18" s="982">
        <v>1</v>
      </c>
      <c r="P18" s="982">
        <v>4</v>
      </c>
    </row>
    <row r="19" spans="1:16">
      <c r="A19" s="542" t="s">
        <v>24</v>
      </c>
      <c r="B19" s="983">
        <v>745</v>
      </c>
      <c r="C19" s="983">
        <v>1135</v>
      </c>
      <c r="D19" s="983">
        <v>1033</v>
      </c>
      <c r="E19" s="983">
        <v>992</v>
      </c>
      <c r="F19" s="983">
        <v>429</v>
      </c>
      <c r="G19" s="983">
        <v>1078</v>
      </c>
      <c r="H19" s="983">
        <v>4480</v>
      </c>
      <c r="I19" s="983">
        <v>423</v>
      </c>
      <c r="J19" s="983">
        <v>3655</v>
      </c>
      <c r="K19" s="983">
        <v>5827</v>
      </c>
      <c r="L19" s="983">
        <v>3346</v>
      </c>
      <c r="M19" s="983">
        <v>1160</v>
      </c>
      <c r="N19" s="983">
        <v>604</v>
      </c>
      <c r="O19" s="983">
        <v>136</v>
      </c>
      <c r="P19" s="983">
        <v>92</v>
      </c>
    </row>
    <row r="20" spans="1:16">
      <c r="A20" s="377" t="s">
        <v>25</v>
      </c>
      <c r="B20" s="982">
        <v>32</v>
      </c>
      <c r="C20" s="982">
        <v>152</v>
      </c>
      <c r="D20" s="982">
        <v>131</v>
      </c>
      <c r="E20" s="982">
        <v>131</v>
      </c>
      <c r="F20" s="982">
        <v>72</v>
      </c>
      <c r="G20" s="982">
        <v>155</v>
      </c>
      <c r="H20" s="982">
        <v>739</v>
      </c>
      <c r="I20" s="982">
        <v>86</v>
      </c>
      <c r="J20" s="982">
        <v>462</v>
      </c>
      <c r="K20" s="982">
        <v>965</v>
      </c>
      <c r="L20" s="982">
        <v>456</v>
      </c>
      <c r="M20" s="982">
        <v>145</v>
      </c>
      <c r="N20" s="982">
        <v>84</v>
      </c>
      <c r="O20" s="982">
        <v>15</v>
      </c>
      <c r="P20" s="982">
        <v>9</v>
      </c>
    </row>
    <row r="21" spans="1:16">
      <c r="A21" s="540" t="s">
        <v>26</v>
      </c>
      <c r="B21" s="983">
        <v>28</v>
      </c>
      <c r="C21" s="983">
        <v>95</v>
      </c>
      <c r="D21" s="983">
        <v>90</v>
      </c>
      <c r="E21" s="983">
        <v>92</v>
      </c>
      <c r="F21" s="983">
        <v>43</v>
      </c>
      <c r="G21" s="983">
        <v>94</v>
      </c>
      <c r="H21" s="983">
        <v>176</v>
      </c>
      <c r="I21" s="983">
        <v>33</v>
      </c>
      <c r="J21" s="983">
        <v>141</v>
      </c>
      <c r="K21" s="983">
        <v>203</v>
      </c>
      <c r="L21" s="983">
        <v>229</v>
      </c>
      <c r="M21" s="983">
        <v>105</v>
      </c>
      <c r="N21" s="983">
        <v>46</v>
      </c>
      <c r="O21" s="983">
        <v>8</v>
      </c>
      <c r="P21" s="983">
        <v>34</v>
      </c>
    </row>
    <row r="22" spans="1:16">
      <c r="A22" s="377" t="s">
        <v>27</v>
      </c>
      <c r="B22" s="982">
        <v>468</v>
      </c>
      <c r="C22" s="982">
        <v>486</v>
      </c>
      <c r="D22" s="982">
        <v>422</v>
      </c>
      <c r="E22" s="982">
        <v>403</v>
      </c>
      <c r="F22" s="982">
        <v>181</v>
      </c>
      <c r="G22" s="982">
        <v>469</v>
      </c>
      <c r="H22" s="982">
        <v>2213</v>
      </c>
      <c r="I22" s="982">
        <v>203</v>
      </c>
      <c r="J22" s="982">
        <v>1463</v>
      </c>
      <c r="K22" s="982">
        <v>2766</v>
      </c>
      <c r="L22" s="982">
        <v>1608</v>
      </c>
      <c r="M22" s="982">
        <v>430</v>
      </c>
      <c r="N22" s="982">
        <v>247</v>
      </c>
      <c r="O22" s="982">
        <v>75</v>
      </c>
      <c r="P22" s="982">
        <v>27</v>
      </c>
    </row>
    <row r="23" spans="1:16">
      <c r="A23" s="540" t="s">
        <v>28</v>
      </c>
      <c r="B23" s="983">
        <v>32</v>
      </c>
      <c r="C23" s="983">
        <v>113</v>
      </c>
      <c r="D23" s="983">
        <v>115</v>
      </c>
      <c r="E23" s="983">
        <v>100</v>
      </c>
      <c r="F23" s="983">
        <v>29</v>
      </c>
      <c r="G23" s="983">
        <v>101</v>
      </c>
      <c r="H23" s="983">
        <v>241</v>
      </c>
      <c r="I23" s="983">
        <v>13</v>
      </c>
      <c r="J23" s="983">
        <v>172</v>
      </c>
      <c r="K23" s="983">
        <v>396</v>
      </c>
      <c r="L23" s="983">
        <v>173</v>
      </c>
      <c r="M23" s="983">
        <v>75</v>
      </c>
      <c r="N23" s="983">
        <v>40</v>
      </c>
      <c r="O23" s="983">
        <v>8</v>
      </c>
      <c r="P23" s="983">
        <v>3</v>
      </c>
    </row>
    <row r="24" spans="1:16">
      <c r="A24" s="377" t="s">
        <v>29</v>
      </c>
      <c r="B24" s="982">
        <v>164</v>
      </c>
      <c r="C24" s="982">
        <v>238</v>
      </c>
      <c r="D24" s="982">
        <v>227</v>
      </c>
      <c r="E24" s="982">
        <v>221</v>
      </c>
      <c r="F24" s="982">
        <v>89</v>
      </c>
      <c r="G24" s="982">
        <v>221</v>
      </c>
      <c r="H24" s="982">
        <v>1000</v>
      </c>
      <c r="I24" s="982">
        <v>78</v>
      </c>
      <c r="J24" s="982">
        <v>1293</v>
      </c>
      <c r="K24" s="982">
        <v>1339</v>
      </c>
      <c r="L24" s="982">
        <v>787</v>
      </c>
      <c r="M24" s="982">
        <v>354</v>
      </c>
      <c r="N24" s="982">
        <v>156</v>
      </c>
      <c r="O24" s="982">
        <v>25</v>
      </c>
      <c r="P24" s="982">
        <v>11</v>
      </c>
    </row>
    <row r="25" spans="1:16" s="38" customFormat="1" ht="15.75" customHeight="1">
      <c r="A25" s="540" t="s">
        <v>30</v>
      </c>
      <c r="B25" s="983">
        <v>21</v>
      </c>
      <c r="C25" s="983">
        <v>51</v>
      </c>
      <c r="D25" s="983">
        <v>48</v>
      </c>
      <c r="E25" s="983">
        <v>45</v>
      </c>
      <c r="F25" s="983">
        <v>15</v>
      </c>
      <c r="G25" s="983">
        <v>38</v>
      </c>
      <c r="H25" s="983">
        <v>111</v>
      </c>
      <c r="I25" s="983">
        <v>10</v>
      </c>
      <c r="J25" s="983">
        <v>124</v>
      </c>
      <c r="K25" s="983">
        <v>158</v>
      </c>
      <c r="L25" s="983">
        <v>93</v>
      </c>
      <c r="M25" s="983">
        <v>51</v>
      </c>
      <c r="N25" s="983">
        <v>31</v>
      </c>
      <c r="O25" s="983">
        <v>5</v>
      </c>
      <c r="P25" s="983">
        <v>8</v>
      </c>
    </row>
    <row r="26" spans="1:16">
      <c r="A26" s="52" t="s">
        <v>31</v>
      </c>
      <c r="B26" s="982">
        <v>236</v>
      </c>
      <c r="C26" s="982">
        <v>363</v>
      </c>
      <c r="D26" s="982">
        <v>324</v>
      </c>
      <c r="E26" s="982">
        <v>316</v>
      </c>
      <c r="F26" s="982">
        <v>185</v>
      </c>
      <c r="G26" s="982">
        <v>326</v>
      </c>
      <c r="H26" s="982">
        <v>1058</v>
      </c>
      <c r="I26" s="982">
        <v>115</v>
      </c>
      <c r="J26" s="982">
        <v>572</v>
      </c>
      <c r="K26" s="982">
        <v>1227</v>
      </c>
      <c r="L26" s="982">
        <v>760</v>
      </c>
      <c r="M26" s="982">
        <v>267</v>
      </c>
      <c r="N26" s="982">
        <v>202</v>
      </c>
      <c r="O26" s="982">
        <v>47</v>
      </c>
      <c r="P26" s="982">
        <v>44</v>
      </c>
    </row>
    <row r="27" spans="1:16">
      <c r="A27" s="540" t="s">
        <v>78</v>
      </c>
      <c r="B27" s="983">
        <v>50</v>
      </c>
      <c r="C27" s="983">
        <v>77</v>
      </c>
      <c r="D27" s="983">
        <v>72</v>
      </c>
      <c r="E27" s="983">
        <v>72</v>
      </c>
      <c r="F27" s="983">
        <v>46</v>
      </c>
      <c r="G27" s="983">
        <v>74</v>
      </c>
      <c r="H27" s="983">
        <v>215</v>
      </c>
      <c r="I27" s="983">
        <v>25</v>
      </c>
      <c r="J27" s="983">
        <v>59</v>
      </c>
      <c r="K27" s="983">
        <v>297</v>
      </c>
      <c r="L27" s="983">
        <v>228</v>
      </c>
      <c r="M27" s="983">
        <v>53</v>
      </c>
      <c r="N27" s="983">
        <v>43</v>
      </c>
      <c r="O27" s="983">
        <v>18</v>
      </c>
      <c r="P27" s="983">
        <v>1</v>
      </c>
    </row>
    <row r="28" spans="1:16">
      <c r="A28" s="377" t="s">
        <v>84</v>
      </c>
      <c r="B28" s="982">
        <v>31</v>
      </c>
      <c r="C28" s="982">
        <v>53</v>
      </c>
      <c r="D28" s="982">
        <v>50</v>
      </c>
      <c r="E28" s="982">
        <v>48</v>
      </c>
      <c r="F28" s="982">
        <v>27</v>
      </c>
      <c r="G28" s="982">
        <v>47</v>
      </c>
      <c r="H28" s="982">
        <v>157</v>
      </c>
      <c r="I28" s="982">
        <v>9</v>
      </c>
      <c r="J28" s="982">
        <v>73</v>
      </c>
      <c r="K28" s="982">
        <v>202</v>
      </c>
      <c r="L28" s="982">
        <v>91</v>
      </c>
      <c r="M28" s="982">
        <v>46</v>
      </c>
      <c r="N28" s="982">
        <v>38</v>
      </c>
      <c r="O28" s="982">
        <v>4</v>
      </c>
      <c r="P28" s="982">
        <v>2</v>
      </c>
    </row>
    <row r="29" spans="1:16">
      <c r="A29" s="540" t="s">
        <v>77</v>
      </c>
      <c r="B29" s="983">
        <v>18</v>
      </c>
      <c r="C29" s="983">
        <v>54</v>
      </c>
      <c r="D29" s="983">
        <v>35</v>
      </c>
      <c r="E29" s="983">
        <v>39</v>
      </c>
      <c r="F29" s="983">
        <v>14</v>
      </c>
      <c r="G29" s="983">
        <v>44</v>
      </c>
      <c r="H29" s="983">
        <v>184</v>
      </c>
      <c r="I29" s="983">
        <v>18</v>
      </c>
      <c r="J29" s="983">
        <v>96</v>
      </c>
      <c r="K29" s="983">
        <v>130</v>
      </c>
      <c r="L29" s="983">
        <v>110</v>
      </c>
      <c r="M29" s="983">
        <v>31</v>
      </c>
      <c r="N29" s="983">
        <v>15</v>
      </c>
      <c r="O29" s="983">
        <v>5</v>
      </c>
      <c r="P29" s="983">
        <v>2</v>
      </c>
    </row>
    <row r="30" spans="1:16">
      <c r="A30" s="377" t="s">
        <v>83</v>
      </c>
      <c r="B30" s="982">
        <v>33</v>
      </c>
      <c r="C30" s="982">
        <v>60</v>
      </c>
      <c r="D30" s="982">
        <v>56</v>
      </c>
      <c r="E30" s="982">
        <v>53</v>
      </c>
      <c r="F30" s="982">
        <v>34</v>
      </c>
      <c r="G30" s="982">
        <v>53</v>
      </c>
      <c r="H30" s="982">
        <v>207</v>
      </c>
      <c r="I30" s="982">
        <v>23</v>
      </c>
      <c r="J30" s="982">
        <v>119</v>
      </c>
      <c r="K30" s="982">
        <v>316</v>
      </c>
      <c r="L30" s="982">
        <v>162</v>
      </c>
      <c r="M30" s="982">
        <v>80</v>
      </c>
      <c r="N30" s="982">
        <v>33</v>
      </c>
      <c r="O30" s="982">
        <v>7</v>
      </c>
      <c r="P30" s="982">
        <v>3</v>
      </c>
    </row>
    <row r="31" spans="1:16">
      <c r="A31" s="540" t="s">
        <v>76</v>
      </c>
      <c r="B31" s="983">
        <v>84</v>
      </c>
      <c r="C31" s="983">
        <v>58</v>
      </c>
      <c r="D31" s="983">
        <v>56</v>
      </c>
      <c r="E31" s="983">
        <v>50</v>
      </c>
      <c r="F31" s="983">
        <v>38</v>
      </c>
      <c r="G31" s="983">
        <v>52</v>
      </c>
      <c r="H31" s="983">
        <v>41</v>
      </c>
      <c r="I31" s="983">
        <v>23</v>
      </c>
      <c r="J31" s="983">
        <v>47</v>
      </c>
      <c r="K31" s="983">
        <v>98</v>
      </c>
      <c r="L31" s="983">
        <v>68</v>
      </c>
      <c r="M31" s="983">
        <v>18</v>
      </c>
      <c r="N31" s="983">
        <v>34</v>
      </c>
      <c r="O31" s="983">
        <v>4</v>
      </c>
      <c r="P31" s="983">
        <v>2</v>
      </c>
    </row>
    <row r="32" spans="1:16" s="38" customFormat="1" ht="15.75" customHeight="1">
      <c r="A32" s="377" t="s">
        <v>75</v>
      </c>
      <c r="B32" s="982">
        <v>20</v>
      </c>
      <c r="C32" s="982">
        <v>61</v>
      </c>
      <c r="D32" s="982">
        <v>55</v>
      </c>
      <c r="E32" s="982">
        <v>54</v>
      </c>
      <c r="F32" s="982">
        <v>26</v>
      </c>
      <c r="G32" s="982">
        <v>56</v>
      </c>
      <c r="H32" s="982">
        <v>254</v>
      </c>
      <c r="I32" s="982">
        <v>17</v>
      </c>
      <c r="J32" s="982">
        <v>178</v>
      </c>
      <c r="K32" s="982">
        <v>184</v>
      </c>
      <c r="L32" s="982">
        <v>101</v>
      </c>
      <c r="M32" s="982">
        <v>39</v>
      </c>
      <c r="N32" s="982">
        <v>39</v>
      </c>
      <c r="O32" s="982">
        <v>9</v>
      </c>
      <c r="P32" s="982">
        <v>34</v>
      </c>
    </row>
    <row r="33" spans="1:16">
      <c r="A33" s="542" t="s">
        <v>38</v>
      </c>
      <c r="B33" s="983">
        <v>5</v>
      </c>
      <c r="C33" s="983">
        <v>14</v>
      </c>
      <c r="D33" s="983">
        <v>12</v>
      </c>
      <c r="E33" s="983">
        <v>14</v>
      </c>
      <c r="F33" s="983">
        <v>7</v>
      </c>
      <c r="G33" s="983">
        <v>14</v>
      </c>
      <c r="H33" s="983">
        <v>42</v>
      </c>
      <c r="I33" s="983">
        <v>2</v>
      </c>
      <c r="J33" s="983">
        <v>12</v>
      </c>
      <c r="K33" s="983">
        <v>44</v>
      </c>
      <c r="L33" s="983">
        <v>11</v>
      </c>
      <c r="M33" s="983">
        <v>11</v>
      </c>
      <c r="N33" s="983">
        <v>4</v>
      </c>
      <c r="O33" s="983">
        <v>6</v>
      </c>
      <c r="P33" s="983" t="s">
        <v>39</v>
      </c>
    </row>
    <row r="34" spans="1:16" s="276" customFormat="1">
      <c r="A34" s="377" t="s">
        <v>82</v>
      </c>
      <c r="B34" s="982">
        <v>5</v>
      </c>
      <c r="C34" s="982">
        <v>14</v>
      </c>
      <c r="D34" s="982">
        <v>12</v>
      </c>
      <c r="E34" s="982">
        <v>14</v>
      </c>
      <c r="F34" s="982">
        <v>7</v>
      </c>
      <c r="G34" s="982">
        <v>14</v>
      </c>
      <c r="H34" s="982">
        <v>42</v>
      </c>
      <c r="I34" s="982">
        <v>2</v>
      </c>
      <c r="J34" s="982">
        <v>12</v>
      </c>
      <c r="K34" s="982">
        <v>44</v>
      </c>
      <c r="L34" s="982">
        <v>11</v>
      </c>
      <c r="M34" s="982">
        <v>11</v>
      </c>
      <c r="N34" s="982">
        <v>4</v>
      </c>
      <c r="O34" s="982">
        <v>6</v>
      </c>
      <c r="P34" s="982" t="s">
        <v>39</v>
      </c>
    </row>
    <row r="35" spans="1:16" s="276" customFormat="1">
      <c r="A35" s="377"/>
      <c r="B35" s="125"/>
      <c r="C35" s="125"/>
      <c r="D35" s="125"/>
      <c r="E35" s="125"/>
      <c r="F35" s="125"/>
      <c r="G35" s="125"/>
      <c r="H35" s="125"/>
      <c r="I35" s="125"/>
      <c r="J35" s="125"/>
      <c r="K35" s="125"/>
      <c r="L35" s="125"/>
      <c r="M35" s="125"/>
      <c r="N35" s="125"/>
    </row>
    <row r="36" spans="1:16" ht="42.75" customHeight="1">
      <c r="A36" s="1155" t="s">
        <v>725</v>
      </c>
      <c r="B36" s="1155"/>
      <c r="C36" s="1155"/>
      <c r="D36" s="1155"/>
      <c r="E36" s="1155"/>
      <c r="F36" s="1155"/>
      <c r="G36" s="1155"/>
      <c r="H36" s="1155"/>
      <c r="I36" s="1155"/>
      <c r="J36" s="1155"/>
      <c r="K36" s="1155"/>
      <c r="L36" s="1155"/>
      <c r="M36" s="1155"/>
      <c r="N36" s="1155"/>
    </row>
  </sheetData>
  <mergeCells count="4">
    <mergeCell ref="A1:P1"/>
    <mergeCell ref="B3:P4"/>
    <mergeCell ref="A3:A5"/>
    <mergeCell ref="A36:N36"/>
  </mergeCells>
  <hyperlinks>
    <hyperlink ref="Q1" location="INDICE!A32" display="INDICE"/>
  </hyperlinks>
  <printOptions horizontalCentered="1"/>
  <pageMargins left="0.51181102362204722" right="0.51181102362204722" top="1.1023622047244095" bottom="0.51181102362204722" header="0.11811023622047245" footer="0.23622047244094491"/>
  <pageSetup paperSize="9" scale="66" firstPageNumber="71" orientation="landscape" useFirstPageNumber="1" r:id="rId1"/>
  <headerFooter scaleWithDoc="0">
    <oddHeader>&amp;C&amp;G</oddHeader>
    <oddFooter>&amp;C&amp;12 &amp;P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showGridLines="0" zoomScale="90" zoomScaleNormal="90" workbookViewId="0">
      <selection activeCell="G20" sqref="G20"/>
    </sheetView>
  </sheetViews>
  <sheetFormatPr baseColWidth="10" defaultColWidth="11.42578125" defaultRowHeight="12.75"/>
  <cols>
    <col min="1" max="3" width="3.42578125" style="82" customWidth="1"/>
    <col min="4" max="5" width="8.85546875" style="82" customWidth="1"/>
    <col min="6" max="6" width="12" style="82" bestFit="1" customWidth="1"/>
    <col min="7" max="7" width="11.7109375" style="82" customWidth="1"/>
    <col min="8" max="8" width="5" style="82" customWidth="1"/>
    <col min="9" max="15" width="9.5703125" style="82" customWidth="1"/>
    <col min="16" max="16" width="5" style="82" customWidth="1"/>
    <col min="17" max="17" width="17.5703125" style="82" customWidth="1"/>
    <col min="18" max="25" width="11.42578125" style="82"/>
    <col min="26" max="27" width="5.85546875" style="82" customWidth="1"/>
    <col min="28" max="16384" width="11.42578125" style="82"/>
  </cols>
  <sheetData>
    <row r="1" spans="1:18" s="87" customFormat="1" ht="49.5" customHeight="1">
      <c r="A1" s="1043" t="s">
        <v>1448</v>
      </c>
      <c r="B1" s="1044"/>
      <c r="C1" s="1044"/>
      <c r="D1" s="1044"/>
      <c r="E1" s="1044"/>
      <c r="F1" s="1044"/>
      <c r="G1" s="1044"/>
      <c r="H1" s="1044"/>
      <c r="I1" s="1044"/>
      <c r="J1" s="1044"/>
      <c r="K1" s="1044"/>
      <c r="L1" s="1044"/>
      <c r="M1" s="1044"/>
      <c r="N1" s="1044"/>
      <c r="O1" s="1044"/>
      <c r="P1" s="1044"/>
      <c r="Q1" s="1044"/>
      <c r="R1" s="893" t="s">
        <v>577</v>
      </c>
    </row>
    <row r="2" spans="1:18" s="87" customFormat="1" ht="15">
      <c r="A2" s="1045"/>
      <c r="B2" s="1045"/>
      <c r="C2" s="1045"/>
      <c r="D2" s="1045"/>
      <c r="E2" s="1045"/>
      <c r="F2" s="1045"/>
      <c r="G2" s="1045"/>
      <c r="H2" s="1045"/>
      <c r="I2" s="1045"/>
      <c r="J2" s="1045"/>
      <c r="K2" s="1045"/>
      <c r="L2" s="1045"/>
      <c r="M2" s="1045"/>
      <c r="N2" s="1045"/>
      <c r="O2" s="1045"/>
      <c r="P2" s="1045"/>
      <c r="Q2" s="1045"/>
    </row>
    <row r="3" spans="1:18" s="87" customFormat="1" ht="13.5" customHeight="1">
      <c r="D3" s="89"/>
      <c r="E3" s="89"/>
      <c r="F3" s="88"/>
      <c r="G3" s="88"/>
      <c r="H3" s="88"/>
      <c r="I3" s="88"/>
      <c r="J3" s="88"/>
      <c r="K3" s="88"/>
      <c r="L3" s="88"/>
      <c r="M3" s="88"/>
      <c r="N3" s="88"/>
      <c r="O3" s="88"/>
      <c r="P3" s="88"/>
      <c r="Q3" s="88"/>
    </row>
    <row r="4" spans="1:18" ht="15.75" customHeight="1"/>
    <row r="5" spans="1:18" ht="24.75" customHeight="1">
      <c r="D5" s="756" t="s">
        <v>486</v>
      </c>
      <c r="E5" s="756" t="s">
        <v>66</v>
      </c>
      <c r="F5" s="382" t="s">
        <v>612</v>
      </c>
      <c r="G5" s="382" t="s">
        <v>613</v>
      </c>
      <c r="H5" s="86"/>
    </row>
    <row r="6" spans="1:18" s="29" customFormat="1" ht="4.5" customHeight="1">
      <c r="D6" s="385"/>
      <c r="E6" s="25"/>
      <c r="F6" s="54"/>
      <c r="G6" s="386"/>
      <c r="H6" s="85"/>
    </row>
    <row r="7" spans="1:18" ht="15.75" customHeight="1">
      <c r="D7" s="387">
        <v>2000</v>
      </c>
      <c r="E7" s="84">
        <v>3582</v>
      </c>
      <c r="F7" s="83">
        <v>583</v>
      </c>
      <c r="G7" s="388">
        <v>2999</v>
      </c>
    </row>
    <row r="8" spans="1:18" ht="15.75" customHeight="1">
      <c r="D8" s="389">
        <v>2001</v>
      </c>
      <c r="E8" s="278">
        <v>3652</v>
      </c>
      <c r="F8" s="279">
        <v>623</v>
      </c>
      <c r="G8" s="390">
        <v>3029</v>
      </c>
    </row>
    <row r="9" spans="1:18" ht="15.75" customHeight="1">
      <c r="D9" s="387">
        <v>2002</v>
      </c>
      <c r="E9" s="84">
        <v>3623</v>
      </c>
      <c r="F9" s="83">
        <v>642</v>
      </c>
      <c r="G9" s="388">
        <v>2981</v>
      </c>
    </row>
    <row r="10" spans="1:18" ht="15.75" customHeight="1">
      <c r="D10" s="389">
        <v>2003</v>
      </c>
      <c r="E10" s="278">
        <v>3501</v>
      </c>
      <c r="F10" s="279">
        <v>628</v>
      </c>
      <c r="G10" s="390">
        <v>2873</v>
      </c>
    </row>
    <row r="11" spans="1:18" ht="15.75" customHeight="1">
      <c r="D11" s="387">
        <v>2004</v>
      </c>
      <c r="E11" s="84">
        <v>3790</v>
      </c>
      <c r="F11" s="83">
        <v>700</v>
      </c>
      <c r="G11" s="388">
        <v>3090</v>
      </c>
    </row>
    <row r="12" spans="1:18" ht="15.75" customHeight="1">
      <c r="D12" s="389">
        <v>2005</v>
      </c>
      <c r="E12" s="278">
        <v>3912</v>
      </c>
      <c r="F12" s="279">
        <v>743</v>
      </c>
      <c r="G12" s="390">
        <v>3169</v>
      </c>
    </row>
    <row r="13" spans="1:18" ht="15.75" customHeight="1">
      <c r="D13" s="387">
        <v>2006</v>
      </c>
      <c r="E13" s="84">
        <v>3681</v>
      </c>
      <c r="F13" s="83">
        <v>683</v>
      </c>
      <c r="G13" s="388">
        <v>2998</v>
      </c>
    </row>
    <row r="14" spans="1:18" ht="15.75" customHeight="1">
      <c r="D14" s="389">
        <v>2007</v>
      </c>
      <c r="E14" s="278">
        <v>3847</v>
      </c>
      <c r="F14" s="279">
        <v>729</v>
      </c>
      <c r="G14" s="390">
        <v>3118</v>
      </c>
    </row>
    <row r="15" spans="1:18" ht="15.75" customHeight="1">
      <c r="D15" s="387">
        <v>2008</v>
      </c>
      <c r="E15" s="84">
        <v>3813</v>
      </c>
      <c r="F15" s="83">
        <v>714</v>
      </c>
      <c r="G15" s="388">
        <v>3099</v>
      </c>
    </row>
    <row r="16" spans="1:18" ht="15.75" customHeight="1">
      <c r="D16" s="389">
        <v>2009</v>
      </c>
      <c r="E16" s="278">
        <v>3894</v>
      </c>
      <c r="F16" s="279">
        <v>728</v>
      </c>
      <c r="G16" s="390">
        <v>3166</v>
      </c>
    </row>
    <row r="17" spans="3:16" ht="15.75" customHeight="1">
      <c r="D17" s="387">
        <v>2010</v>
      </c>
      <c r="E17" s="84">
        <v>3981</v>
      </c>
      <c r="F17" s="83">
        <v>743</v>
      </c>
      <c r="G17" s="388">
        <v>3238</v>
      </c>
    </row>
    <row r="18" spans="3:16" ht="15.75" customHeight="1">
      <c r="D18" s="389">
        <v>2011</v>
      </c>
      <c r="E18" s="278">
        <v>4032</v>
      </c>
      <c r="F18" s="279">
        <v>753</v>
      </c>
      <c r="G18" s="390">
        <v>3279</v>
      </c>
    </row>
    <row r="19" spans="3:16" ht="15.75" customHeight="1">
      <c r="D19" s="387">
        <v>2012</v>
      </c>
      <c r="E19" s="84">
        <v>4015</v>
      </c>
      <c r="F19" s="83">
        <v>735</v>
      </c>
      <c r="G19" s="388">
        <v>3280</v>
      </c>
    </row>
    <row r="20" spans="3:16">
      <c r="D20" s="391">
        <v>2013</v>
      </c>
      <c r="E20" s="392">
        <v>4223</v>
      </c>
      <c r="F20" s="393">
        <v>765</v>
      </c>
      <c r="G20" s="394">
        <v>3458</v>
      </c>
    </row>
    <row r="21" spans="3:16">
      <c r="C21" s="1046" t="s">
        <v>719</v>
      </c>
      <c r="D21" s="1046"/>
      <c r="E21" s="1046"/>
      <c r="F21" s="1046"/>
      <c r="G21" s="1046"/>
      <c r="H21" s="1046"/>
      <c r="I21" s="1046"/>
      <c r="J21" s="1046"/>
      <c r="K21" s="1046"/>
      <c r="L21" s="1046"/>
      <c r="M21" s="1046"/>
      <c r="N21" s="1046"/>
      <c r="O21" s="1046"/>
      <c r="P21" s="1046"/>
    </row>
    <row r="22" spans="3:16">
      <c r="C22" s="1047" t="s">
        <v>720</v>
      </c>
      <c r="D22" s="1047"/>
      <c r="E22" s="1047"/>
      <c r="F22" s="1047"/>
      <c r="G22" s="1047"/>
      <c r="H22" s="1047"/>
      <c r="I22" s="1047"/>
      <c r="J22" s="1047"/>
      <c r="K22" s="1047"/>
      <c r="L22" s="1047"/>
      <c r="M22" s="1047"/>
      <c r="N22" s="1047"/>
      <c r="O22" s="1047"/>
      <c r="P22" s="1047"/>
    </row>
    <row r="23" spans="3:16">
      <c r="C23" s="1048"/>
      <c r="D23" s="1048"/>
      <c r="E23" s="1048"/>
      <c r="F23" s="1048"/>
      <c r="G23" s="1048"/>
      <c r="H23" s="1048"/>
      <c r="I23" s="1048"/>
      <c r="J23" s="1048"/>
      <c r="K23" s="1048"/>
      <c r="L23" s="1048"/>
      <c r="M23" s="1048"/>
      <c r="N23" s="1048"/>
      <c r="O23" s="1048"/>
      <c r="P23" s="1048"/>
    </row>
    <row r="24" spans="3:16" ht="15.75" customHeight="1"/>
    <row r="25" spans="3:16" ht="15.75" customHeight="1"/>
    <row r="26" spans="3:16" ht="15.75" customHeight="1"/>
    <row r="27" spans="3:16" ht="15.75" customHeight="1"/>
    <row r="28" spans="3:16" ht="15.75" customHeight="1"/>
    <row r="29" spans="3:16" ht="15.75" customHeight="1"/>
    <row r="30" spans="3:16" ht="15.75" customHeight="1"/>
  </sheetData>
  <mergeCells count="5">
    <mergeCell ref="A1:Q1"/>
    <mergeCell ref="A2:Q2"/>
    <mergeCell ref="C21:P21"/>
    <mergeCell ref="C22:P22"/>
    <mergeCell ref="C23:P23"/>
  </mergeCells>
  <hyperlinks>
    <hyperlink ref="R1" location="INDICE!A8" display="INDICE"/>
  </hyperlinks>
  <printOptions horizontalCentered="1"/>
  <pageMargins left="0.51181102362204722" right="0.51181102362204722" top="1.1023622047244095" bottom="0.51181102362204722" header="0.11811023622047245" footer="0.23622047244094491"/>
  <pageSetup paperSize="9" scale="90" firstPageNumber="20" orientation="landscape" useFirstPageNumber="1" r:id="rId1"/>
  <headerFooter>
    <oddHeader>&amp;C&amp;G</oddHeader>
    <oddFooter>&amp;C&amp;12 20</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Q35"/>
  <sheetViews>
    <sheetView showGridLines="0" zoomScale="90" zoomScaleNormal="90" workbookViewId="0">
      <selection sqref="A1:P1"/>
    </sheetView>
  </sheetViews>
  <sheetFormatPr baseColWidth="10" defaultColWidth="9.140625" defaultRowHeight="12.75"/>
  <cols>
    <col min="1" max="1" width="26.7109375" style="659" customWidth="1"/>
    <col min="2" max="2" width="10.5703125" style="659" bestFit="1" customWidth="1"/>
    <col min="3" max="3" width="10.5703125" style="659" customWidth="1"/>
    <col min="4" max="4" width="10.7109375" style="659" customWidth="1"/>
    <col min="5" max="8" width="10.5703125" style="659" customWidth="1"/>
    <col min="9" max="9" width="10.7109375" style="659" customWidth="1"/>
    <col min="10" max="15" width="11.5703125" style="659" customWidth="1"/>
    <col min="16" max="16" width="12.7109375" style="659" customWidth="1"/>
    <col min="17" max="16384" width="9.140625" style="665"/>
  </cols>
  <sheetData>
    <row r="1" spans="1:17" ht="44.25" customHeight="1">
      <c r="A1" s="1129" t="s">
        <v>1486</v>
      </c>
      <c r="B1" s="1129"/>
      <c r="C1" s="1129"/>
      <c r="D1" s="1129"/>
      <c r="E1" s="1129"/>
      <c r="F1" s="1129"/>
      <c r="G1" s="1129"/>
      <c r="H1" s="1129"/>
      <c r="I1" s="1129"/>
      <c r="J1" s="1129"/>
      <c r="K1" s="1129"/>
      <c r="L1" s="1129"/>
      <c r="M1" s="1129"/>
      <c r="N1" s="1129"/>
      <c r="O1" s="1129"/>
      <c r="P1" s="1129"/>
      <c r="Q1" s="264" t="s">
        <v>577</v>
      </c>
    </row>
    <row r="2" spans="1:17" s="701" customFormat="1" ht="21.75" customHeight="1">
      <c r="A2" s="1137" t="s">
        <v>81</v>
      </c>
      <c r="B2" s="1137" t="s">
        <v>247</v>
      </c>
      <c r="C2" s="1137"/>
      <c r="D2" s="1137"/>
      <c r="E2" s="1137"/>
      <c r="F2" s="1137"/>
      <c r="G2" s="1137"/>
      <c r="H2" s="1137"/>
      <c r="I2" s="1137"/>
      <c r="J2" s="1137"/>
      <c r="K2" s="1137"/>
      <c r="L2" s="1137"/>
      <c r="M2" s="1137"/>
      <c r="N2" s="1137"/>
      <c r="O2" s="1137" t="s">
        <v>670</v>
      </c>
      <c r="P2" s="1137" t="s">
        <v>671</v>
      </c>
    </row>
    <row r="3" spans="1:17" s="701" customFormat="1" ht="75" customHeight="1">
      <c r="A3" s="1149"/>
      <c r="B3" s="648" t="s">
        <v>679</v>
      </c>
      <c r="C3" s="648" t="s">
        <v>245</v>
      </c>
      <c r="D3" s="648" t="s">
        <v>244</v>
      </c>
      <c r="E3" s="648" t="s">
        <v>243</v>
      </c>
      <c r="F3" s="648" t="s">
        <v>242</v>
      </c>
      <c r="G3" s="648" t="s">
        <v>241</v>
      </c>
      <c r="H3" s="648" t="s">
        <v>240</v>
      </c>
      <c r="I3" s="648" t="s">
        <v>239</v>
      </c>
      <c r="J3" s="648" t="s">
        <v>238</v>
      </c>
      <c r="K3" s="648" t="s">
        <v>237</v>
      </c>
      <c r="L3" s="648" t="s">
        <v>236</v>
      </c>
      <c r="M3" s="648" t="s">
        <v>258</v>
      </c>
      <c r="N3" s="648" t="s">
        <v>266</v>
      </c>
      <c r="O3" s="1152"/>
      <c r="P3" s="1152"/>
    </row>
    <row r="4" spans="1:17" ht="15.75" customHeight="1">
      <c r="A4" s="709" t="s">
        <v>11</v>
      </c>
      <c r="B4" s="608">
        <v>39873437</v>
      </c>
      <c r="C4" s="608">
        <v>496765</v>
      </c>
      <c r="D4" s="608">
        <v>1581050</v>
      </c>
      <c r="E4" s="608">
        <v>4135668</v>
      </c>
      <c r="F4" s="608">
        <v>3143703</v>
      </c>
      <c r="G4" s="608">
        <v>2488308</v>
      </c>
      <c r="H4" s="608">
        <v>2282461</v>
      </c>
      <c r="I4" s="608">
        <v>5974442</v>
      </c>
      <c r="J4" s="608">
        <v>4501677</v>
      </c>
      <c r="K4" s="608">
        <v>4035563</v>
      </c>
      <c r="L4" s="608">
        <v>3668002</v>
      </c>
      <c r="M4" s="608">
        <v>1347889</v>
      </c>
      <c r="N4" s="608">
        <v>6217909</v>
      </c>
      <c r="O4" s="608">
        <v>628308</v>
      </c>
      <c r="P4" s="608">
        <v>562370</v>
      </c>
    </row>
    <row r="5" spans="1:17">
      <c r="A5" s="710" t="s">
        <v>12</v>
      </c>
      <c r="B5" s="604">
        <v>14015211</v>
      </c>
      <c r="C5" s="604">
        <v>100316</v>
      </c>
      <c r="D5" s="604">
        <v>534144</v>
      </c>
      <c r="E5" s="604">
        <v>1304181</v>
      </c>
      <c r="F5" s="604">
        <v>1008317</v>
      </c>
      <c r="G5" s="604">
        <v>849431</v>
      </c>
      <c r="H5" s="604">
        <v>856502</v>
      </c>
      <c r="I5" s="604">
        <v>2358271</v>
      </c>
      <c r="J5" s="604">
        <v>1637944</v>
      </c>
      <c r="K5" s="604">
        <v>1452948</v>
      </c>
      <c r="L5" s="604">
        <v>1407302</v>
      </c>
      <c r="M5" s="604">
        <v>437622</v>
      </c>
      <c r="N5" s="604">
        <v>2068233</v>
      </c>
      <c r="O5" s="604">
        <v>227942</v>
      </c>
      <c r="P5" s="604">
        <v>142643</v>
      </c>
    </row>
    <row r="6" spans="1:17">
      <c r="A6" s="638" t="s">
        <v>13</v>
      </c>
      <c r="B6" s="608">
        <v>1627596</v>
      </c>
      <c r="C6" s="608">
        <v>10434</v>
      </c>
      <c r="D6" s="608">
        <v>63411</v>
      </c>
      <c r="E6" s="608">
        <v>152756</v>
      </c>
      <c r="F6" s="608">
        <v>118621</v>
      </c>
      <c r="G6" s="608">
        <v>100727</v>
      </c>
      <c r="H6" s="608">
        <v>100780</v>
      </c>
      <c r="I6" s="608">
        <v>245284</v>
      </c>
      <c r="J6" s="608">
        <v>168110</v>
      </c>
      <c r="K6" s="608">
        <v>153342</v>
      </c>
      <c r="L6" s="608">
        <v>171717</v>
      </c>
      <c r="M6" s="608">
        <v>90940</v>
      </c>
      <c r="N6" s="608">
        <v>251474</v>
      </c>
      <c r="O6" s="608">
        <v>26812</v>
      </c>
      <c r="P6" s="608">
        <v>100340</v>
      </c>
    </row>
    <row r="7" spans="1:17">
      <c r="A7" s="666" t="s">
        <v>14</v>
      </c>
      <c r="B7" s="604">
        <v>339446</v>
      </c>
      <c r="C7" s="604">
        <v>2307</v>
      </c>
      <c r="D7" s="604">
        <v>11865</v>
      </c>
      <c r="E7" s="604">
        <v>35577</v>
      </c>
      <c r="F7" s="604">
        <v>25707</v>
      </c>
      <c r="G7" s="604">
        <v>19708</v>
      </c>
      <c r="H7" s="604">
        <v>20929</v>
      </c>
      <c r="I7" s="604">
        <v>59005</v>
      </c>
      <c r="J7" s="604">
        <v>39758</v>
      </c>
      <c r="K7" s="604">
        <v>31592</v>
      </c>
      <c r="L7" s="604">
        <v>31553</v>
      </c>
      <c r="M7" s="604">
        <v>5195</v>
      </c>
      <c r="N7" s="604">
        <v>56250</v>
      </c>
      <c r="O7" s="604">
        <v>4811</v>
      </c>
      <c r="P7" s="604">
        <v>264</v>
      </c>
    </row>
    <row r="8" spans="1:17">
      <c r="A8" s="638" t="s">
        <v>15</v>
      </c>
      <c r="B8" s="608">
        <v>589918</v>
      </c>
      <c r="C8" s="608">
        <v>2420</v>
      </c>
      <c r="D8" s="608">
        <v>18964</v>
      </c>
      <c r="E8" s="608">
        <v>55754</v>
      </c>
      <c r="F8" s="608">
        <v>44886</v>
      </c>
      <c r="G8" s="608">
        <v>35321</v>
      </c>
      <c r="H8" s="608">
        <v>32969</v>
      </c>
      <c r="I8" s="608">
        <v>95073</v>
      </c>
      <c r="J8" s="608">
        <v>67973</v>
      </c>
      <c r="K8" s="608">
        <v>64000</v>
      </c>
      <c r="L8" s="608">
        <v>79154</v>
      </c>
      <c r="M8" s="608">
        <v>7149</v>
      </c>
      <c r="N8" s="608">
        <v>86255</v>
      </c>
      <c r="O8" s="608">
        <v>7319</v>
      </c>
      <c r="P8" s="608">
        <v>3726</v>
      </c>
    </row>
    <row r="9" spans="1:17">
      <c r="A9" s="666" t="s">
        <v>16</v>
      </c>
      <c r="B9" s="604">
        <v>384951</v>
      </c>
      <c r="C9" s="604">
        <v>4659</v>
      </c>
      <c r="D9" s="604">
        <v>17471</v>
      </c>
      <c r="E9" s="604">
        <v>34530</v>
      </c>
      <c r="F9" s="604">
        <v>24749</v>
      </c>
      <c r="G9" s="604">
        <v>23012</v>
      </c>
      <c r="H9" s="604">
        <v>24668</v>
      </c>
      <c r="I9" s="604">
        <v>70699</v>
      </c>
      <c r="J9" s="604">
        <v>48238</v>
      </c>
      <c r="K9" s="604">
        <v>40860</v>
      </c>
      <c r="L9" s="604">
        <v>50229</v>
      </c>
      <c r="M9" s="604">
        <v>1351</v>
      </c>
      <c r="N9" s="604">
        <v>44485</v>
      </c>
      <c r="O9" s="604">
        <v>6715</v>
      </c>
      <c r="P9" s="604">
        <v>1968</v>
      </c>
    </row>
    <row r="10" spans="1:17">
      <c r="A10" s="638" t="s">
        <v>17</v>
      </c>
      <c r="B10" s="608">
        <v>717291</v>
      </c>
      <c r="C10" s="608">
        <v>5548</v>
      </c>
      <c r="D10" s="608">
        <v>32403</v>
      </c>
      <c r="E10" s="608">
        <v>74017</v>
      </c>
      <c r="F10" s="608">
        <v>55925</v>
      </c>
      <c r="G10" s="608">
        <v>47105</v>
      </c>
      <c r="H10" s="608">
        <v>41242</v>
      </c>
      <c r="I10" s="608">
        <v>132465</v>
      </c>
      <c r="J10" s="608">
        <v>79935</v>
      </c>
      <c r="K10" s="608">
        <v>53953</v>
      </c>
      <c r="L10" s="608">
        <v>63248</v>
      </c>
      <c r="M10" s="608">
        <v>32163</v>
      </c>
      <c r="N10" s="608">
        <v>99287</v>
      </c>
      <c r="O10" s="608">
        <v>12083</v>
      </c>
      <c r="P10" s="608">
        <v>1471</v>
      </c>
    </row>
    <row r="11" spans="1:17">
      <c r="A11" s="666" t="s">
        <v>18</v>
      </c>
      <c r="B11" s="604">
        <v>787964</v>
      </c>
      <c r="C11" s="604">
        <v>7027</v>
      </c>
      <c r="D11" s="604">
        <v>42796</v>
      </c>
      <c r="E11" s="604">
        <v>89844</v>
      </c>
      <c r="F11" s="604">
        <v>62590</v>
      </c>
      <c r="G11" s="604">
        <v>52973</v>
      </c>
      <c r="H11" s="604">
        <v>45628</v>
      </c>
      <c r="I11" s="604">
        <v>122824</v>
      </c>
      <c r="J11" s="604">
        <v>90076</v>
      </c>
      <c r="K11" s="604">
        <v>76457</v>
      </c>
      <c r="L11" s="604">
        <v>84143</v>
      </c>
      <c r="M11" s="604">
        <v>6865</v>
      </c>
      <c r="N11" s="604">
        <v>106741</v>
      </c>
      <c r="O11" s="604">
        <v>14346</v>
      </c>
      <c r="P11" s="604">
        <v>2141</v>
      </c>
    </row>
    <row r="12" spans="1:17">
      <c r="A12" s="638" t="s">
        <v>19</v>
      </c>
      <c r="B12" s="608">
        <v>611304</v>
      </c>
      <c r="C12" s="608">
        <v>3369</v>
      </c>
      <c r="D12" s="608">
        <v>36137</v>
      </c>
      <c r="E12" s="608">
        <v>81735</v>
      </c>
      <c r="F12" s="608">
        <v>53139</v>
      </c>
      <c r="G12" s="608">
        <v>36959</v>
      </c>
      <c r="H12" s="608">
        <v>37124</v>
      </c>
      <c r="I12" s="608">
        <v>113726</v>
      </c>
      <c r="J12" s="608">
        <v>74613</v>
      </c>
      <c r="K12" s="608">
        <v>64478</v>
      </c>
      <c r="L12" s="608">
        <v>72795</v>
      </c>
      <c r="M12" s="608">
        <v>1298</v>
      </c>
      <c r="N12" s="608">
        <v>35931</v>
      </c>
      <c r="O12" s="608">
        <v>6887</v>
      </c>
      <c r="P12" s="608">
        <v>1766</v>
      </c>
    </row>
    <row r="13" spans="1:17">
      <c r="A13" s="666" t="s">
        <v>20</v>
      </c>
      <c r="B13" s="604">
        <v>1008480</v>
      </c>
      <c r="C13" s="604">
        <v>6557</v>
      </c>
      <c r="D13" s="604">
        <v>38914</v>
      </c>
      <c r="E13" s="604">
        <v>109274</v>
      </c>
      <c r="F13" s="604">
        <v>81447</v>
      </c>
      <c r="G13" s="604">
        <v>60223</v>
      </c>
      <c r="H13" s="604">
        <v>60844</v>
      </c>
      <c r="I13" s="604">
        <v>186079</v>
      </c>
      <c r="J13" s="604">
        <v>120696</v>
      </c>
      <c r="K13" s="604">
        <v>116503</v>
      </c>
      <c r="L13" s="604">
        <v>123970</v>
      </c>
      <c r="M13" s="604">
        <v>4147</v>
      </c>
      <c r="N13" s="604">
        <v>99826</v>
      </c>
      <c r="O13" s="604">
        <v>17237</v>
      </c>
      <c r="P13" s="604">
        <v>6515</v>
      </c>
    </row>
    <row r="14" spans="1:17">
      <c r="A14" s="638" t="s">
        <v>21</v>
      </c>
      <c r="B14" s="608">
        <v>6327058</v>
      </c>
      <c r="C14" s="608">
        <v>46514</v>
      </c>
      <c r="D14" s="608">
        <v>206629</v>
      </c>
      <c r="E14" s="608">
        <v>497952</v>
      </c>
      <c r="F14" s="608">
        <v>415158</v>
      </c>
      <c r="G14" s="608">
        <v>371673</v>
      </c>
      <c r="H14" s="608">
        <v>389339</v>
      </c>
      <c r="I14" s="608">
        <v>1037417</v>
      </c>
      <c r="J14" s="608">
        <v>745344</v>
      </c>
      <c r="K14" s="608">
        <v>687599</v>
      </c>
      <c r="L14" s="608">
        <v>579797</v>
      </c>
      <c r="M14" s="608">
        <v>274982</v>
      </c>
      <c r="N14" s="608">
        <v>1074654</v>
      </c>
      <c r="O14" s="608">
        <v>96730</v>
      </c>
      <c r="P14" s="608">
        <v>16064</v>
      </c>
    </row>
    <row r="15" spans="1:17">
      <c r="A15" s="666" t="s">
        <v>22</v>
      </c>
      <c r="B15" s="604">
        <v>856233</v>
      </c>
      <c r="C15" s="604">
        <v>4364</v>
      </c>
      <c r="D15" s="604">
        <v>38386</v>
      </c>
      <c r="E15" s="604">
        <v>94904</v>
      </c>
      <c r="F15" s="604">
        <v>65565</v>
      </c>
      <c r="G15" s="604">
        <v>50045</v>
      </c>
      <c r="H15" s="604">
        <v>49015</v>
      </c>
      <c r="I15" s="604">
        <v>165852</v>
      </c>
      <c r="J15" s="604">
        <v>113345</v>
      </c>
      <c r="K15" s="604">
        <v>85565</v>
      </c>
      <c r="L15" s="604">
        <v>77519</v>
      </c>
      <c r="M15" s="604">
        <v>2312</v>
      </c>
      <c r="N15" s="604">
        <v>109361</v>
      </c>
      <c r="O15" s="604">
        <v>12326</v>
      </c>
      <c r="P15" s="604">
        <v>2932</v>
      </c>
    </row>
    <row r="16" spans="1:17" ht="15.75" customHeight="1">
      <c r="A16" s="638" t="s">
        <v>23</v>
      </c>
      <c r="B16" s="608">
        <v>764970</v>
      </c>
      <c r="C16" s="608">
        <v>7117</v>
      </c>
      <c r="D16" s="608">
        <v>27168</v>
      </c>
      <c r="E16" s="608">
        <v>77838</v>
      </c>
      <c r="F16" s="608">
        <v>60530</v>
      </c>
      <c r="G16" s="608">
        <v>51685</v>
      </c>
      <c r="H16" s="608">
        <v>53964</v>
      </c>
      <c r="I16" s="608">
        <v>129847</v>
      </c>
      <c r="J16" s="608">
        <v>89856</v>
      </c>
      <c r="K16" s="608">
        <v>78599</v>
      </c>
      <c r="L16" s="608">
        <v>73177</v>
      </c>
      <c r="M16" s="608">
        <v>11220</v>
      </c>
      <c r="N16" s="608">
        <v>103969</v>
      </c>
      <c r="O16" s="608">
        <v>22676</v>
      </c>
      <c r="P16" s="608">
        <v>5456</v>
      </c>
    </row>
    <row r="17" spans="1:16">
      <c r="A17" s="710" t="s">
        <v>24</v>
      </c>
      <c r="B17" s="604">
        <v>23475334</v>
      </c>
      <c r="C17" s="604">
        <v>378094</v>
      </c>
      <c r="D17" s="604">
        <v>919249</v>
      </c>
      <c r="E17" s="604">
        <v>2482134</v>
      </c>
      <c r="F17" s="604">
        <v>1911984</v>
      </c>
      <c r="G17" s="604">
        <v>1477064</v>
      </c>
      <c r="H17" s="604">
        <v>1262916</v>
      </c>
      <c r="I17" s="604">
        <v>3157749</v>
      </c>
      <c r="J17" s="604">
        <v>2592597</v>
      </c>
      <c r="K17" s="604">
        <v>2389215</v>
      </c>
      <c r="L17" s="604">
        <v>2114725</v>
      </c>
      <c r="M17" s="604">
        <v>890226</v>
      </c>
      <c r="N17" s="604">
        <v>3899381</v>
      </c>
      <c r="O17" s="604">
        <v>365941</v>
      </c>
      <c r="P17" s="604">
        <v>358942</v>
      </c>
    </row>
    <row r="18" spans="1:16">
      <c r="A18" s="638" t="s">
        <v>25</v>
      </c>
      <c r="B18" s="608">
        <v>1671619</v>
      </c>
      <c r="C18" s="608">
        <v>8913</v>
      </c>
      <c r="D18" s="608">
        <v>57682</v>
      </c>
      <c r="E18" s="608">
        <v>166771</v>
      </c>
      <c r="F18" s="608">
        <v>124861</v>
      </c>
      <c r="G18" s="608">
        <v>98017</v>
      </c>
      <c r="H18" s="608">
        <v>100662</v>
      </c>
      <c r="I18" s="608">
        <v>277438</v>
      </c>
      <c r="J18" s="608">
        <v>209152</v>
      </c>
      <c r="K18" s="608">
        <v>188840</v>
      </c>
      <c r="L18" s="608">
        <v>166867</v>
      </c>
      <c r="M18" s="608">
        <v>22983</v>
      </c>
      <c r="N18" s="608">
        <v>249433</v>
      </c>
      <c r="O18" s="608">
        <v>93207</v>
      </c>
      <c r="P18" s="608">
        <v>19075</v>
      </c>
    </row>
    <row r="19" spans="1:16">
      <c r="A19" s="666" t="s">
        <v>26</v>
      </c>
      <c r="B19" s="604">
        <v>833683</v>
      </c>
      <c r="C19" s="604">
        <v>5012</v>
      </c>
      <c r="D19" s="604">
        <v>36628</v>
      </c>
      <c r="E19" s="604">
        <v>102830</v>
      </c>
      <c r="F19" s="604">
        <v>63137</v>
      </c>
      <c r="G19" s="604">
        <v>45280</v>
      </c>
      <c r="H19" s="604">
        <v>47192</v>
      </c>
      <c r="I19" s="604">
        <v>146933</v>
      </c>
      <c r="J19" s="604">
        <v>89615</v>
      </c>
      <c r="K19" s="604">
        <v>79293</v>
      </c>
      <c r="L19" s="604">
        <v>58665</v>
      </c>
      <c r="M19" s="604">
        <v>14001</v>
      </c>
      <c r="N19" s="604">
        <v>145097</v>
      </c>
      <c r="O19" s="604">
        <v>14317</v>
      </c>
      <c r="P19" s="604">
        <v>3657</v>
      </c>
    </row>
    <row r="20" spans="1:16">
      <c r="A20" s="638" t="s">
        <v>27</v>
      </c>
      <c r="B20" s="608">
        <v>13459460</v>
      </c>
      <c r="C20" s="608">
        <v>303156</v>
      </c>
      <c r="D20" s="608">
        <v>478983</v>
      </c>
      <c r="E20" s="608">
        <v>1315483</v>
      </c>
      <c r="F20" s="608">
        <v>1049406</v>
      </c>
      <c r="G20" s="608">
        <v>815518</v>
      </c>
      <c r="H20" s="608">
        <v>678850</v>
      </c>
      <c r="I20" s="608">
        <v>1664604</v>
      </c>
      <c r="J20" s="608">
        <v>1415582</v>
      </c>
      <c r="K20" s="608">
        <v>1375156</v>
      </c>
      <c r="L20" s="608">
        <v>1250269</v>
      </c>
      <c r="M20" s="608">
        <v>815024</v>
      </c>
      <c r="N20" s="608">
        <v>2297429</v>
      </c>
      <c r="O20" s="608">
        <v>145068</v>
      </c>
      <c r="P20" s="608">
        <v>299019</v>
      </c>
    </row>
    <row r="21" spans="1:16">
      <c r="A21" s="666" t="s">
        <v>28</v>
      </c>
      <c r="B21" s="604">
        <v>2519038</v>
      </c>
      <c r="C21" s="604">
        <v>20386</v>
      </c>
      <c r="D21" s="604">
        <v>115354</v>
      </c>
      <c r="E21" s="604">
        <v>296531</v>
      </c>
      <c r="F21" s="604">
        <v>220342</v>
      </c>
      <c r="G21" s="604">
        <v>172040</v>
      </c>
      <c r="H21" s="604">
        <v>141626</v>
      </c>
      <c r="I21" s="604">
        <v>380099</v>
      </c>
      <c r="J21" s="604">
        <v>276277</v>
      </c>
      <c r="K21" s="604">
        <v>242520</v>
      </c>
      <c r="L21" s="604">
        <v>209755</v>
      </c>
      <c r="M21" s="604">
        <v>15966</v>
      </c>
      <c r="N21" s="604">
        <v>428142</v>
      </c>
      <c r="O21" s="604">
        <v>27098</v>
      </c>
      <c r="P21" s="604">
        <v>9216</v>
      </c>
    </row>
    <row r="22" spans="1:16">
      <c r="A22" s="638" t="s">
        <v>29</v>
      </c>
      <c r="B22" s="608">
        <v>4112644</v>
      </c>
      <c r="C22" s="608">
        <v>34922</v>
      </c>
      <c r="D22" s="608">
        <v>189476</v>
      </c>
      <c r="E22" s="608">
        <v>473120</v>
      </c>
      <c r="F22" s="608">
        <v>377986</v>
      </c>
      <c r="G22" s="608">
        <v>296599</v>
      </c>
      <c r="H22" s="608">
        <v>247432</v>
      </c>
      <c r="I22" s="608">
        <v>551267</v>
      </c>
      <c r="J22" s="608">
        <v>511001</v>
      </c>
      <c r="K22" s="608">
        <v>424504</v>
      </c>
      <c r="L22" s="608">
        <v>356869</v>
      </c>
      <c r="M22" s="608">
        <v>21458</v>
      </c>
      <c r="N22" s="608">
        <v>628010</v>
      </c>
      <c r="O22" s="608">
        <v>66776</v>
      </c>
      <c r="P22" s="608">
        <v>23123</v>
      </c>
    </row>
    <row r="23" spans="1:16" ht="15.75" customHeight="1">
      <c r="A23" s="666" t="s">
        <v>30</v>
      </c>
      <c r="B23" s="604">
        <v>878890</v>
      </c>
      <c r="C23" s="604">
        <v>5705</v>
      </c>
      <c r="D23" s="604">
        <v>41126</v>
      </c>
      <c r="E23" s="604">
        <v>127399</v>
      </c>
      <c r="F23" s="604">
        <v>76252</v>
      </c>
      <c r="G23" s="604">
        <v>49610</v>
      </c>
      <c r="H23" s="604">
        <v>47154</v>
      </c>
      <c r="I23" s="604">
        <v>137408</v>
      </c>
      <c r="J23" s="604">
        <v>90970</v>
      </c>
      <c r="K23" s="604">
        <v>78902</v>
      </c>
      <c r="L23" s="604">
        <v>72300</v>
      </c>
      <c r="M23" s="604">
        <v>794</v>
      </c>
      <c r="N23" s="604">
        <v>151270</v>
      </c>
      <c r="O23" s="604">
        <v>19475</v>
      </c>
      <c r="P23" s="604">
        <v>4852</v>
      </c>
    </row>
    <row r="24" spans="1:16">
      <c r="A24" s="709" t="s">
        <v>31</v>
      </c>
      <c r="B24" s="608">
        <v>2277178</v>
      </c>
      <c r="C24" s="608">
        <v>17576</v>
      </c>
      <c r="D24" s="608">
        <v>124399</v>
      </c>
      <c r="E24" s="608">
        <v>339606</v>
      </c>
      <c r="F24" s="608">
        <v>216595</v>
      </c>
      <c r="G24" s="608">
        <v>157130</v>
      </c>
      <c r="H24" s="608">
        <v>158338</v>
      </c>
      <c r="I24" s="608">
        <v>437749</v>
      </c>
      <c r="J24" s="608">
        <v>256176</v>
      </c>
      <c r="K24" s="608">
        <v>182596</v>
      </c>
      <c r="L24" s="608">
        <v>139270</v>
      </c>
      <c r="M24" s="608">
        <v>19726</v>
      </c>
      <c r="N24" s="608">
        <v>228017</v>
      </c>
      <c r="O24" s="608">
        <v>33470</v>
      </c>
      <c r="P24" s="608">
        <v>60785</v>
      </c>
    </row>
    <row r="25" spans="1:16">
      <c r="A25" s="666" t="s">
        <v>78</v>
      </c>
      <c r="B25" s="604">
        <v>462287</v>
      </c>
      <c r="C25" s="604">
        <v>2686</v>
      </c>
      <c r="D25" s="604">
        <v>23956</v>
      </c>
      <c r="E25" s="604">
        <v>73418</v>
      </c>
      <c r="F25" s="604">
        <v>42608</v>
      </c>
      <c r="G25" s="604">
        <v>28715</v>
      </c>
      <c r="H25" s="604">
        <v>32935</v>
      </c>
      <c r="I25" s="604">
        <v>81224</v>
      </c>
      <c r="J25" s="604">
        <v>48113</v>
      </c>
      <c r="K25" s="604">
        <v>34978</v>
      </c>
      <c r="L25" s="604">
        <v>31351</v>
      </c>
      <c r="M25" s="604">
        <v>634</v>
      </c>
      <c r="N25" s="604">
        <v>61669</v>
      </c>
      <c r="O25" s="604">
        <v>9928</v>
      </c>
      <c r="P25" s="604">
        <v>1687</v>
      </c>
    </row>
    <row r="26" spans="1:16">
      <c r="A26" s="638" t="s">
        <v>84</v>
      </c>
      <c r="B26" s="608">
        <v>513185</v>
      </c>
      <c r="C26" s="608">
        <v>5485</v>
      </c>
      <c r="D26" s="608">
        <v>38779</v>
      </c>
      <c r="E26" s="608">
        <v>87962</v>
      </c>
      <c r="F26" s="608">
        <v>52204</v>
      </c>
      <c r="G26" s="608">
        <v>35287</v>
      </c>
      <c r="H26" s="608">
        <v>33853</v>
      </c>
      <c r="I26" s="608">
        <v>100281</v>
      </c>
      <c r="J26" s="608">
        <v>56784</v>
      </c>
      <c r="K26" s="608">
        <v>44638</v>
      </c>
      <c r="L26" s="608">
        <v>28457</v>
      </c>
      <c r="M26" s="608">
        <v>1341</v>
      </c>
      <c r="N26" s="608">
        <v>28114</v>
      </c>
      <c r="O26" s="608">
        <v>3112</v>
      </c>
      <c r="P26" s="608">
        <v>20484</v>
      </c>
    </row>
    <row r="27" spans="1:16">
      <c r="A27" s="666" t="s">
        <v>77</v>
      </c>
      <c r="B27" s="604">
        <v>316876</v>
      </c>
      <c r="C27" s="604">
        <v>2700</v>
      </c>
      <c r="D27" s="604">
        <v>15677</v>
      </c>
      <c r="E27" s="604">
        <v>47372</v>
      </c>
      <c r="F27" s="604">
        <v>28163</v>
      </c>
      <c r="G27" s="604">
        <v>20521</v>
      </c>
      <c r="H27" s="604">
        <v>20099</v>
      </c>
      <c r="I27" s="604">
        <v>63859</v>
      </c>
      <c r="J27" s="604">
        <v>41762</v>
      </c>
      <c r="K27" s="604">
        <v>27053</v>
      </c>
      <c r="L27" s="604">
        <v>23902</v>
      </c>
      <c r="M27" s="604">
        <v>753</v>
      </c>
      <c r="N27" s="604">
        <v>25015</v>
      </c>
      <c r="O27" s="604">
        <v>3963</v>
      </c>
      <c r="P27" s="604">
        <v>33753</v>
      </c>
    </row>
    <row r="28" spans="1:16">
      <c r="A28" s="638" t="s">
        <v>83</v>
      </c>
      <c r="B28" s="608">
        <v>272340</v>
      </c>
      <c r="C28" s="608">
        <v>927</v>
      </c>
      <c r="D28" s="608">
        <v>10814</v>
      </c>
      <c r="E28" s="608">
        <v>35758</v>
      </c>
      <c r="F28" s="608">
        <v>25030</v>
      </c>
      <c r="G28" s="608">
        <v>20059</v>
      </c>
      <c r="H28" s="608">
        <v>17834</v>
      </c>
      <c r="I28" s="608">
        <v>51673</v>
      </c>
      <c r="J28" s="608">
        <v>27933</v>
      </c>
      <c r="K28" s="608">
        <v>21014</v>
      </c>
      <c r="L28" s="608">
        <v>20242</v>
      </c>
      <c r="M28" s="608">
        <v>326</v>
      </c>
      <c r="N28" s="608">
        <v>40730</v>
      </c>
      <c r="O28" s="608">
        <v>4603</v>
      </c>
      <c r="P28" s="608">
        <v>481</v>
      </c>
    </row>
    <row r="29" spans="1:16">
      <c r="A29" s="666" t="s">
        <v>76</v>
      </c>
      <c r="B29" s="604">
        <v>388938</v>
      </c>
      <c r="C29" s="604">
        <v>3377</v>
      </c>
      <c r="D29" s="604">
        <v>16395</v>
      </c>
      <c r="E29" s="604">
        <v>45186</v>
      </c>
      <c r="F29" s="604">
        <v>36534</v>
      </c>
      <c r="G29" s="604">
        <v>24148</v>
      </c>
      <c r="H29" s="604">
        <v>27619</v>
      </c>
      <c r="I29" s="604">
        <v>77805</v>
      </c>
      <c r="J29" s="604">
        <v>47301</v>
      </c>
      <c r="K29" s="604">
        <v>31476</v>
      </c>
      <c r="L29" s="604">
        <v>20234</v>
      </c>
      <c r="M29" s="604">
        <v>9713</v>
      </c>
      <c r="N29" s="604">
        <v>49150</v>
      </c>
      <c r="O29" s="604">
        <v>7842</v>
      </c>
      <c r="P29" s="604">
        <v>3678</v>
      </c>
    </row>
    <row r="30" spans="1:16" ht="16.5" customHeight="1">
      <c r="A30" s="638" t="s">
        <v>75</v>
      </c>
      <c r="B30" s="608">
        <v>323552</v>
      </c>
      <c r="C30" s="608">
        <v>2401</v>
      </c>
      <c r="D30" s="608">
        <v>18778</v>
      </c>
      <c r="E30" s="608">
        <v>49910</v>
      </c>
      <c r="F30" s="608">
        <v>32056</v>
      </c>
      <c r="G30" s="608">
        <v>28400</v>
      </c>
      <c r="H30" s="608">
        <v>25998</v>
      </c>
      <c r="I30" s="608">
        <v>62907</v>
      </c>
      <c r="J30" s="608">
        <v>34283</v>
      </c>
      <c r="K30" s="608">
        <v>23437</v>
      </c>
      <c r="L30" s="608">
        <v>15084</v>
      </c>
      <c r="M30" s="608">
        <v>6959</v>
      </c>
      <c r="N30" s="608">
        <v>23339</v>
      </c>
      <c r="O30" s="608">
        <v>4022</v>
      </c>
      <c r="P30" s="608">
        <v>702</v>
      </c>
    </row>
    <row r="31" spans="1:16">
      <c r="A31" s="710" t="s">
        <v>38</v>
      </c>
      <c r="B31" s="604">
        <v>105714</v>
      </c>
      <c r="C31" s="604">
        <v>779</v>
      </c>
      <c r="D31" s="604">
        <v>3258</v>
      </c>
      <c r="E31" s="604">
        <v>9747</v>
      </c>
      <c r="F31" s="604">
        <v>6807</v>
      </c>
      <c r="G31" s="604">
        <v>4683</v>
      </c>
      <c r="H31" s="604">
        <v>4705</v>
      </c>
      <c r="I31" s="604">
        <v>20673</v>
      </c>
      <c r="J31" s="604">
        <v>14960</v>
      </c>
      <c r="K31" s="604">
        <v>10804</v>
      </c>
      <c r="L31" s="604">
        <v>6705</v>
      </c>
      <c r="M31" s="604">
        <v>315</v>
      </c>
      <c r="N31" s="604">
        <v>22278</v>
      </c>
      <c r="O31" s="604">
        <v>955</v>
      </c>
      <c r="P31" s="604" t="s">
        <v>39</v>
      </c>
    </row>
    <row r="32" spans="1:16">
      <c r="A32" s="638" t="s">
        <v>82</v>
      </c>
      <c r="B32" s="608">
        <v>105714</v>
      </c>
      <c r="C32" s="608">
        <v>779</v>
      </c>
      <c r="D32" s="608">
        <v>3258</v>
      </c>
      <c r="E32" s="608">
        <v>9747</v>
      </c>
      <c r="F32" s="608">
        <v>6807</v>
      </c>
      <c r="G32" s="608">
        <v>4683</v>
      </c>
      <c r="H32" s="608">
        <v>4705</v>
      </c>
      <c r="I32" s="608">
        <v>20673</v>
      </c>
      <c r="J32" s="608">
        <v>14960</v>
      </c>
      <c r="K32" s="608">
        <v>10804</v>
      </c>
      <c r="L32" s="608">
        <v>6705</v>
      </c>
      <c r="M32" s="608">
        <v>315</v>
      </c>
      <c r="N32" s="608">
        <v>22278</v>
      </c>
      <c r="O32" s="608">
        <v>955</v>
      </c>
      <c r="P32" s="608" t="s">
        <v>39</v>
      </c>
    </row>
    <row r="33" spans="1:16">
      <c r="A33" s="638"/>
      <c r="B33" s="711"/>
      <c r="C33" s="711"/>
      <c r="D33" s="711"/>
      <c r="E33" s="711"/>
      <c r="F33" s="711"/>
      <c r="G33" s="711"/>
      <c r="H33" s="711"/>
      <c r="I33" s="711"/>
      <c r="J33" s="711"/>
      <c r="K33" s="711"/>
      <c r="L33" s="711"/>
      <c r="M33" s="711"/>
      <c r="N33" s="711"/>
      <c r="O33" s="711"/>
      <c r="P33" s="711"/>
    </row>
    <row r="34" spans="1:16" ht="24.75" customHeight="1">
      <c r="A34" s="1141" t="s">
        <v>726</v>
      </c>
      <c r="B34" s="1141"/>
      <c r="C34" s="1141"/>
      <c r="D34" s="1141"/>
      <c r="E34" s="1141"/>
      <c r="F34" s="1141"/>
      <c r="G34" s="1141"/>
      <c r="H34" s="1141"/>
      <c r="I34" s="1141"/>
      <c r="J34" s="1141"/>
      <c r="K34" s="1141"/>
      <c r="L34" s="1141"/>
      <c r="M34" s="1141"/>
      <c r="N34" s="1141"/>
      <c r="O34" s="1141"/>
      <c r="P34" s="1141"/>
    </row>
    <row r="35" spans="1:16" ht="12" customHeight="1"/>
  </sheetData>
  <mergeCells count="6">
    <mergeCell ref="A1:P1"/>
    <mergeCell ref="B2:N2"/>
    <mergeCell ref="A34:P34"/>
    <mergeCell ref="O2:O3"/>
    <mergeCell ref="P2:P3"/>
    <mergeCell ref="A2:A3"/>
  </mergeCells>
  <hyperlinks>
    <hyperlink ref="Q1" location="INDICE!A32" display="INDICE"/>
  </hyperlinks>
  <printOptions horizontalCentered="1"/>
  <pageMargins left="0.51181102362204722" right="0.51181102362204722" top="1.1023622047244095" bottom="0.51181102362204722" header="0.11811023622047245" footer="0.23622047244094491"/>
  <pageSetup paperSize="9" scale="70" firstPageNumber="72" orientation="landscape" useFirstPageNumber="1" r:id="rId1"/>
  <headerFooter scaleWithDoc="0">
    <oddHeader>&amp;C&amp;G</oddHeader>
    <oddFooter>&amp;C&amp;12 &amp;P</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Q33"/>
  <sheetViews>
    <sheetView showGridLines="0" zoomScale="90" zoomScaleNormal="90" zoomScalePageLayoutView="90" workbookViewId="0">
      <selection sqref="A1:P1"/>
    </sheetView>
  </sheetViews>
  <sheetFormatPr baseColWidth="10" defaultColWidth="9.140625" defaultRowHeight="12.75"/>
  <cols>
    <col min="1" max="1" width="33.5703125" style="659" customWidth="1"/>
    <col min="2" max="2" width="11.28515625" style="659" customWidth="1"/>
    <col min="3" max="9" width="10.5703125" style="659" customWidth="1"/>
    <col min="10" max="14" width="11.5703125" style="659" customWidth="1"/>
    <col min="15" max="15" width="12.28515625" style="659" customWidth="1"/>
    <col min="16" max="16" width="15" style="659" customWidth="1"/>
    <col min="17" max="16384" width="9.140625" style="665"/>
  </cols>
  <sheetData>
    <row r="1" spans="1:17" ht="57" customHeight="1">
      <c r="A1" s="1129" t="s">
        <v>1487</v>
      </c>
      <c r="B1" s="1129"/>
      <c r="C1" s="1129"/>
      <c r="D1" s="1129"/>
      <c r="E1" s="1129"/>
      <c r="F1" s="1129"/>
      <c r="G1" s="1129"/>
      <c r="H1" s="1129"/>
      <c r="I1" s="1129"/>
      <c r="J1" s="1129"/>
      <c r="K1" s="1129"/>
      <c r="L1" s="1129"/>
      <c r="M1" s="1129"/>
      <c r="N1" s="1129"/>
      <c r="O1" s="1129"/>
      <c r="P1" s="1129"/>
      <c r="Q1" s="264" t="s">
        <v>577</v>
      </c>
    </row>
    <row r="2" spans="1:17" s="659" customFormat="1" ht="5.25" customHeight="1">
      <c r="A2" s="660"/>
      <c r="B2" s="660"/>
      <c r="C2" s="660"/>
      <c r="D2" s="660"/>
      <c r="E2" s="660"/>
      <c r="F2" s="660"/>
      <c r="G2" s="660"/>
      <c r="H2" s="660"/>
      <c r="I2" s="660"/>
      <c r="J2" s="660"/>
      <c r="K2" s="660"/>
      <c r="L2" s="660"/>
      <c r="M2" s="660"/>
      <c r="N2" s="660"/>
      <c r="O2" s="680"/>
      <c r="P2" s="680"/>
    </row>
    <row r="3" spans="1:17" s="701" customFormat="1" ht="15.75" customHeight="1">
      <c r="A3" s="1143" t="s">
        <v>81</v>
      </c>
      <c r="B3" s="1143" t="s">
        <v>256</v>
      </c>
      <c r="C3" s="1143"/>
      <c r="D3" s="1143"/>
      <c r="E3" s="1143"/>
      <c r="F3" s="1143"/>
      <c r="G3" s="1143"/>
      <c r="H3" s="1143"/>
      <c r="I3" s="1143"/>
      <c r="J3" s="1143"/>
      <c r="K3" s="1143"/>
      <c r="L3" s="1143"/>
      <c r="M3" s="1143"/>
      <c r="N3" s="1143"/>
      <c r="O3" s="1143" t="s">
        <v>670</v>
      </c>
      <c r="P3" s="1143" t="s">
        <v>671</v>
      </c>
    </row>
    <row r="4" spans="1:17" s="701" customFormat="1" ht="38.25">
      <c r="A4" s="1145"/>
      <c r="B4" s="661" t="s">
        <v>679</v>
      </c>
      <c r="C4" s="661" t="s">
        <v>245</v>
      </c>
      <c r="D4" s="661" t="s">
        <v>255</v>
      </c>
      <c r="E4" s="661" t="s">
        <v>254</v>
      </c>
      <c r="F4" s="661" t="s">
        <v>253</v>
      </c>
      <c r="G4" s="661" t="s">
        <v>252</v>
      </c>
      <c r="H4" s="661" t="s">
        <v>251</v>
      </c>
      <c r="I4" s="661" t="s">
        <v>250</v>
      </c>
      <c r="J4" s="661" t="s">
        <v>249</v>
      </c>
      <c r="K4" s="661" t="s">
        <v>248</v>
      </c>
      <c r="L4" s="661" t="s">
        <v>236</v>
      </c>
      <c r="M4" s="661" t="s">
        <v>258</v>
      </c>
      <c r="N4" s="661" t="s">
        <v>266</v>
      </c>
      <c r="O4" s="1133"/>
      <c r="P4" s="1133"/>
    </row>
    <row r="5" spans="1:17" s="701" customFormat="1" ht="15" customHeight="1">
      <c r="A5" s="703" t="s">
        <v>11</v>
      </c>
      <c r="B5" s="608">
        <v>10807877</v>
      </c>
      <c r="C5" s="608">
        <v>240757</v>
      </c>
      <c r="D5" s="608">
        <v>341407</v>
      </c>
      <c r="E5" s="608">
        <v>768565</v>
      </c>
      <c r="F5" s="608">
        <v>690167</v>
      </c>
      <c r="G5" s="608">
        <v>702064</v>
      </c>
      <c r="H5" s="608">
        <v>787567</v>
      </c>
      <c r="I5" s="608">
        <v>1671214</v>
      </c>
      <c r="J5" s="608">
        <v>1291517</v>
      </c>
      <c r="K5" s="608">
        <v>1104802</v>
      </c>
      <c r="L5" s="608">
        <v>922464</v>
      </c>
      <c r="M5" s="608">
        <v>1195091</v>
      </c>
      <c r="N5" s="608">
        <v>1092262</v>
      </c>
      <c r="O5" s="608">
        <v>182490</v>
      </c>
      <c r="P5" s="608">
        <v>52558</v>
      </c>
    </row>
    <row r="6" spans="1:17" ht="14.25" customHeight="1">
      <c r="A6" s="704" t="s">
        <v>12</v>
      </c>
      <c r="B6" s="604">
        <v>3912103</v>
      </c>
      <c r="C6" s="604">
        <v>37562</v>
      </c>
      <c r="D6" s="604">
        <v>110445</v>
      </c>
      <c r="E6" s="604">
        <v>183386</v>
      </c>
      <c r="F6" s="604">
        <v>187837</v>
      </c>
      <c r="G6" s="604">
        <v>274481</v>
      </c>
      <c r="H6" s="604">
        <v>366899</v>
      </c>
      <c r="I6" s="604">
        <v>763996</v>
      </c>
      <c r="J6" s="604">
        <v>508752</v>
      </c>
      <c r="K6" s="604">
        <v>414681</v>
      </c>
      <c r="L6" s="604">
        <v>294407</v>
      </c>
      <c r="M6" s="604">
        <v>346586</v>
      </c>
      <c r="N6" s="604">
        <v>423071</v>
      </c>
      <c r="O6" s="604">
        <v>83136</v>
      </c>
      <c r="P6" s="604">
        <v>24053</v>
      </c>
    </row>
    <row r="7" spans="1:17" ht="15.75" customHeight="1">
      <c r="A7" s="673" t="s">
        <v>13</v>
      </c>
      <c r="B7" s="608">
        <v>484162</v>
      </c>
      <c r="C7" s="608">
        <v>4047</v>
      </c>
      <c r="D7" s="608">
        <v>19072</v>
      </c>
      <c r="E7" s="608">
        <v>27252</v>
      </c>
      <c r="F7" s="608">
        <v>23420</v>
      </c>
      <c r="G7" s="608">
        <v>33559</v>
      </c>
      <c r="H7" s="608">
        <v>42742</v>
      </c>
      <c r="I7" s="608">
        <v>63419</v>
      </c>
      <c r="J7" s="608">
        <v>37938</v>
      </c>
      <c r="K7" s="608">
        <v>26438</v>
      </c>
      <c r="L7" s="608">
        <v>16220</v>
      </c>
      <c r="M7" s="608">
        <v>86736</v>
      </c>
      <c r="N7" s="608">
        <v>103319</v>
      </c>
      <c r="O7" s="608">
        <v>8193</v>
      </c>
      <c r="P7" s="608">
        <v>1319</v>
      </c>
    </row>
    <row r="8" spans="1:17" ht="15.75" customHeight="1">
      <c r="A8" s="676" t="s">
        <v>14</v>
      </c>
      <c r="B8" s="604">
        <v>36912</v>
      </c>
      <c r="C8" s="604">
        <v>677</v>
      </c>
      <c r="D8" s="604">
        <v>452</v>
      </c>
      <c r="E8" s="604">
        <v>1737</v>
      </c>
      <c r="F8" s="604">
        <v>1595</v>
      </c>
      <c r="G8" s="604">
        <v>1808</v>
      </c>
      <c r="H8" s="604">
        <v>4815</v>
      </c>
      <c r="I8" s="604">
        <v>8740</v>
      </c>
      <c r="J8" s="604">
        <v>5631</v>
      </c>
      <c r="K8" s="604">
        <v>5594</v>
      </c>
      <c r="L8" s="604">
        <v>2035</v>
      </c>
      <c r="M8" s="604">
        <v>3816</v>
      </c>
      <c r="N8" s="604">
        <v>12</v>
      </c>
      <c r="O8" s="604">
        <v>2</v>
      </c>
      <c r="P8" s="604">
        <v>2</v>
      </c>
    </row>
    <row r="9" spans="1:17" ht="15" customHeight="1">
      <c r="A9" s="673" t="s">
        <v>15</v>
      </c>
      <c r="B9" s="608">
        <v>8260</v>
      </c>
      <c r="C9" s="608">
        <v>18</v>
      </c>
      <c r="D9" s="608">
        <v>276</v>
      </c>
      <c r="E9" s="608">
        <v>358</v>
      </c>
      <c r="F9" s="608">
        <v>514</v>
      </c>
      <c r="G9" s="608">
        <v>1481</v>
      </c>
      <c r="H9" s="608">
        <v>1408</v>
      </c>
      <c r="I9" s="608">
        <v>1967</v>
      </c>
      <c r="J9" s="608">
        <v>1258</v>
      </c>
      <c r="K9" s="608">
        <v>489</v>
      </c>
      <c r="L9" s="608">
        <v>307</v>
      </c>
      <c r="M9" s="608">
        <v>184</v>
      </c>
      <c r="N9" s="608" t="s">
        <v>39</v>
      </c>
      <c r="O9" s="608" t="s">
        <v>39</v>
      </c>
      <c r="P9" s="608" t="s">
        <v>39</v>
      </c>
    </row>
    <row r="10" spans="1:17" ht="15.75" customHeight="1">
      <c r="A10" s="676" t="s">
        <v>16</v>
      </c>
      <c r="B10" s="604">
        <v>51179</v>
      </c>
      <c r="C10" s="604">
        <v>2700</v>
      </c>
      <c r="D10" s="604">
        <v>5166</v>
      </c>
      <c r="E10" s="604">
        <v>2179</v>
      </c>
      <c r="F10" s="604">
        <v>561</v>
      </c>
      <c r="G10" s="604">
        <v>5371</v>
      </c>
      <c r="H10" s="604">
        <v>7065</v>
      </c>
      <c r="I10" s="604">
        <v>14920</v>
      </c>
      <c r="J10" s="604">
        <v>7308</v>
      </c>
      <c r="K10" s="604">
        <v>2527</v>
      </c>
      <c r="L10" s="604">
        <v>1835</v>
      </c>
      <c r="M10" s="604">
        <v>427</v>
      </c>
      <c r="N10" s="604">
        <v>1120</v>
      </c>
      <c r="O10" s="604">
        <v>385</v>
      </c>
      <c r="P10" s="604">
        <v>200</v>
      </c>
    </row>
    <row r="11" spans="1:17" ht="15" customHeight="1">
      <c r="A11" s="673" t="s">
        <v>17</v>
      </c>
      <c r="B11" s="608">
        <v>136731</v>
      </c>
      <c r="C11" s="608">
        <v>863</v>
      </c>
      <c r="D11" s="608">
        <v>2197</v>
      </c>
      <c r="E11" s="608">
        <v>5051</v>
      </c>
      <c r="F11" s="608">
        <v>3892</v>
      </c>
      <c r="G11" s="608">
        <v>10648</v>
      </c>
      <c r="H11" s="608">
        <v>10835</v>
      </c>
      <c r="I11" s="608">
        <v>30444</v>
      </c>
      <c r="J11" s="608">
        <v>17872</v>
      </c>
      <c r="K11" s="608">
        <v>6882</v>
      </c>
      <c r="L11" s="608">
        <v>9215</v>
      </c>
      <c r="M11" s="608">
        <v>30508</v>
      </c>
      <c r="N11" s="608">
        <v>8324</v>
      </c>
      <c r="O11" s="608">
        <v>3778</v>
      </c>
      <c r="P11" s="608">
        <v>1067</v>
      </c>
    </row>
    <row r="12" spans="1:17" ht="14.25" customHeight="1">
      <c r="A12" s="676" t="s">
        <v>18</v>
      </c>
      <c r="B12" s="604">
        <v>104810</v>
      </c>
      <c r="C12" s="604">
        <v>1819</v>
      </c>
      <c r="D12" s="604">
        <v>1908</v>
      </c>
      <c r="E12" s="604">
        <v>3137</v>
      </c>
      <c r="F12" s="604">
        <v>3358</v>
      </c>
      <c r="G12" s="604">
        <v>9074</v>
      </c>
      <c r="H12" s="604">
        <v>10282</v>
      </c>
      <c r="I12" s="604">
        <v>15836</v>
      </c>
      <c r="J12" s="604">
        <v>19479</v>
      </c>
      <c r="K12" s="604">
        <v>11778</v>
      </c>
      <c r="L12" s="604">
        <v>3871</v>
      </c>
      <c r="M12" s="604">
        <v>5266</v>
      </c>
      <c r="N12" s="604">
        <v>19002</v>
      </c>
      <c r="O12" s="604">
        <v>3446</v>
      </c>
      <c r="P12" s="604">
        <v>1491</v>
      </c>
    </row>
    <row r="13" spans="1:17" ht="15" customHeight="1">
      <c r="A13" s="673" t="s">
        <v>19</v>
      </c>
      <c r="B13" s="608">
        <v>64519</v>
      </c>
      <c r="C13" s="608">
        <v>187</v>
      </c>
      <c r="D13" s="608">
        <v>4935</v>
      </c>
      <c r="E13" s="608">
        <v>6403</v>
      </c>
      <c r="F13" s="608">
        <v>4066</v>
      </c>
      <c r="G13" s="608">
        <v>3988</v>
      </c>
      <c r="H13" s="608">
        <v>7050</v>
      </c>
      <c r="I13" s="608">
        <v>18238</v>
      </c>
      <c r="J13" s="608">
        <v>6446</v>
      </c>
      <c r="K13" s="608">
        <v>2901</v>
      </c>
      <c r="L13" s="608">
        <v>869</v>
      </c>
      <c r="M13" s="608">
        <v>344</v>
      </c>
      <c r="N13" s="608">
        <v>9092</v>
      </c>
      <c r="O13" s="608">
        <v>2994</v>
      </c>
      <c r="P13" s="608">
        <v>1704</v>
      </c>
    </row>
    <row r="14" spans="1:17" ht="14.25" customHeight="1">
      <c r="A14" s="676" t="s">
        <v>20</v>
      </c>
      <c r="B14" s="604">
        <v>190992</v>
      </c>
      <c r="C14" s="604">
        <v>1093</v>
      </c>
      <c r="D14" s="604">
        <v>8637</v>
      </c>
      <c r="E14" s="604">
        <v>18794</v>
      </c>
      <c r="F14" s="604">
        <v>10817</v>
      </c>
      <c r="G14" s="604">
        <v>9674</v>
      </c>
      <c r="H14" s="604">
        <v>17030</v>
      </c>
      <c r="I14" s="604">
        <v>46671</v>
      </c>
      <c r="J14" s="604">
        <v>29314</v>
      </c>
      <c r="K14" s="604">
        <v>23621</v>
      </c>
      <c r="L14" s="604">
        <v>15451</v>
      </c>
      <c r="M14" s="604">
        <v>2031</v>
      </c>
      <c r="N14" s="604">
        <v>7859</v>
      </c>
      <c r="O14" s="604">
        <v>1962</v>
      </c>
      <c r="P14" s="604">
        <v>630</v>
      </c>
    </row>
    <row r="15" spans="1:17" ht="15" customHeight="1">
      <c r="A15" s="673" t="s">
        <v>21</v>
      </c>
      <c r="B15" s="608">
        <v>2401420</v>
      </c>
      <c r="C15" s="608">
        <v>21172</v>
      </c>
      <c r="D15" s="608">
        <v>54001</v>
      </c>
      <c r="E15" s="608">
        <v>94529</v>
      </c>
      <c r="F15" s="608">
        <v>123171</v>
      </c>
      <c r="G15" s="608">
        <v>175678</v>
      </c>
      <c r="H15" s="608">
        <v>223740</v>
      </c>
      <c r="I15" s="608">
        <v>470203</v>
      </c>
      <c r="J15" s="608">
        <v>317056</v>
      </c>
      <c r="K15" s="608">
        <v>290746</v>
      </c>
      <c r="L15" s="608">
        <v>216984</v>
      </c>
      <c r="M15" s="608">
        <v>209953</v>
      </c>
      <c r="N15" s="608">
        <v>204187</v>
      </c>
      <c r="O15" s="608">
        <v>48666</v>
      </c>
      <c r="P15" s="608">
        <v>9252</v>
      </c>
    </row>
    <row r="16" spans="1:17" ht="14.25" customHeight="1">
      <c r="A16" s="676" t="s">
        <v>22</v>
      </c>
      <c r="B16" s="604">
        <v>238762</v>
      </c>
      <c r="C16" s="604">
        <v>1087</v>
      </c>
      <c r="D16" s="604">
        <v>7022</v>
      </c>
      <c r="E16" s="604">
        <v>13549</v>
      </c>
      <c r="F16" s="604">
        <v>7761</v>
      </c>
      <c r="G16" s="604">
        <v>11726</v>
      </c>
      <c r="H16" s="604">
        <v>17692</v>
      </c>
      <c r="I16" s="604">
        <v>49521</v>
      </c>
      <c r="J16" s="604">
        <v>40249</v>
      </c>
      <c r="K16" s="604">
        <v>27613</v>
      </c>
      <c r="L16" s="604">
        <v>16965</v>
      </c>
      <c r="M16" s="604">
        <v>655</v>
      </c>
      <c r="N16" s="604">
        <v>44922</v>
      </c>
      <c r="O16" s="604">
        <v>3343</v>
      </c>
      <c r="P16" s="604">
        <v>2932</v>
      </c>
    </row>
    <row r="17" spans="1:16" s="701" customFormat="1" ht="15.75" customHeight="1">
      <c r="A17" s="673" t="s">
        <v>23</v>
      </c>
      <c r="B17" s="608">
        <v>194356</v>
      </c>
      <c r="C17" s="608">
        <v>3899</v>
      </c>
      <c r="D17" s="608">
        <v>6779</v>
      </c>
      <c r="E17" s="608">
        <v>10397</v>
      </c>
      <c r="F17" s="608">
        <v>8682</v>
      </c>
      <c r="G17" s="608">
        <v>11474</v>
      </c>
      <c r="H17" s="608">
        <v>24240</v>
      </c>
      <c r="I17" s="608">
        <v>44037</v>
      </c>
      <c r="J17" s="608">
        <v>26201</v>
      </c>
      <c r="K17" s="608">
        <v>16092</v>
      </c>
      <c r="L17" s="608">
        <v>10655</v>
      </c>
      <c r="M17" s="608">
        <v>6666</v>
      </c>
      <c r="N17" s="608">
        <v>25234</v>
      </c>
      <c r="O17" s="608">
        <v>10367</v>
      </c>
      <c r="P17" s="608">
        <v>5456</v>
      </c>
    </row>
    <row r="18" spans="1:16" ht="15.75" customHeight="1">
      <c r="A18" s="704" t="s">
        <v>24</v>
      </c>
      <c r="B18" s="604">
        <v>6719518</v>
      </c>
      <c r="C18" s="604">
        <v>202012</v>
      </c>
      <c r="D18" s="604">
        <v>225725</v>
      </c>
      <c r="E18" s="604">
        <v>572761</v>
      </c>
      <c r="F18" s="604">
        <v>492645</v>
      </c>
      <c r="G18" s="604">
        <v>414471</v>
      </c>
      <c r="H18" s="604">
        <v>400415</v>
      </c>
      <c r="I18" s="604">
        <v>864025</v>
      </c>
      <c r="J18" s="604">
        <v>754388</v>
      </c>
      <c r="K18" s="604">
        <v>677605</v>
      </c>
      <c r="L18" s="604">
        <v>620461</v>
      </c>
      <c r="M18" s="604">
        <v>844808</v>
      </c>
      <c r="N18" s="604">
        <v>650202</v>
      </c>
      <c r="O18" s="604">
        <v>94831</v>
      </c>
      <c r="P18" s="604">
        <v>26213</v>
      </c>
    </row>
    <row r="19" spans="1:16" ht="15" customHeight="1">
      <c r="A19" s="673" t="s">
        <v>25</v>
      </c>
      <c r="B19" s="608">
        <v>248380</v>
      </c>
      <c r="C19" s="608">
        <v>2963</v>
      </c>
      <c r="D19" s="608">
        <v>7754</v>
      </c>
      <c r="E19" s="608">
        <v>12069</v>
      </c>
      <c r="F19" s="608">
        <v>9453</v>
      </c>
      <c r="G19" s="608">
        <v>11875</v>
      </c>
      <c r="H19" s="608">
        <v>23594</v>
      </c>
      <c r="I19" s="608">
        <v>47902</v>
      </c>
      <c r="J19" s="608">
        <v>39788</v>
      </c>
      <c r="K19" s="608">
        <v>30695</v>
      </c>
      <c r="L19" s="608">
        <v>20310</v>
      </c>
      <c r="M19" s="608">
        <v>16711</v>
      </c>
      <c r="N19" s="608">
        <v>25266</v>
      </c>
      <c r="O19" s="608">
        <v>5445</v>
      </c>
      <c r="P19" s="608">
        <v>1926</v>
      </c>
    </row>
    <row r="20" spans="1:16" ht="15.75" customHeight="1">
      <c r="A20" s="676" t="s">
        <v>26</v>
      </c>
      <c r="B20" s="604">
        <v>111207</v>
      </c>
      <c r="C20" s="604">
        <v>1601</v>
      </c>
      <c r="D20" s="604">
        <v>3832</v>
      </c>
      <c r="E20" s="604">
        <v>6848</v>
      </c>
      <c r="F20" s="604">
        <v>4679</v>
      </c>
      <c r="G20" s="604">
        <v>3825</v>
      </c>
      <c r="H20" s="604">
        <v>8578</v>
      </c>
      <c r="I20" s="604">
        <v>27693</v>
      </c>
      <c r="J20" s="604">
        <v>15234</v>
      </c>
      <c r="K20" s="604">
        <v>11655</v>
      </c>
      <c r="L20" s="604">
        <v>8786</v>
      </c>
      <c r="M20" s="604">
        <v>11507</v>
      </c>
      <c r="N20" s="604">
        <v>6969</v>
      </c>
      <c r="O20" s="604">
        <v>889</v>
      </c>
      <c r="P20" s="604">
        <v>658</v>
      </c>
    </row>
    <row r="21" spans="1:16" ht="15.75" customHeight="1">
      <c r="A21" s="673" t="s">
        <v>27</v>
      </c>
      <c r="B21" s="608">
        <v>5446145</v>
      </c>
      <c r="C21" s="608">
        <v>186694</v>
      </c>
      <c r="D21" s="608">
        <v>171997</v>
      </c>
      <c r="E21" s="608">
        <v>483019</v>
      </c>
      <c r="F21" s="608">
        <v>425419</v>
      </c>
      <c r="G21" s="608">
        <v>351511</v>
      </c>
      <c r="H21" s="608">
        <v>301149</v>
      </c>
      <c r="I21" s="608">
        <v>614910</v>
      </c>
      <c r="J21" s="608">
        <v>535184</v>
      </c>
      <c r="K21" s="608">
        <v>520842</v>
      </c>
      <c r="L21" s="608">
        <v>497636</v>
      </c>
      <c r="M21" s="608">
        <v>795191</v>
      </c>
      <c r="N21" s="608">
        <v>562593</v>
      </c>
      <c r="O21" s="608">
        <v>75959</v>
      </c>
      <c r="P21" s="608">
        <v>17174</v>
      </c>
    </row>
    <row r="22" spans="1:16" ht="15" customHeight="1">
      <c r="A22" s="676" t="s">
        <v>28</v>
      </c>
      <c r="B22" s="604">
        <v>370477</v>
      </c>
      <c r="C22" s="604">
        <v>6141</v>
      </c>
      <c r="D22" s="604">
        <v>20485</v>
      </c>
      <c r="E22" s="604">
        <v>31084</v>
      </c>
      <c r="F22" s="604">
        <v>23253</v>
      </c>
      <c r="G22" s="604">
        <v>22032</v>
      </c>
      <c r="H22" s="604">
        <v>34778</v>
      </c>
      <c r="I22" s="604">
        <v>79659</v>
      </c>
      <c r="J22" s="604">
        <v>54891</v>
      </c>
      <c r="K22" s="604">
        <v>40327</v>
      </c>
      <c r="L22" s="604">
        <v>24951</v>
      </c>
      <c r="M22" s="604">
        <v>7925</v>
      </c>
      <c r="N22" s="604">
        <v>24951</v>
      </c>
      <c r="O22" s="604">
        <v>5873</v>
      </c>
      <c r="P22" s="604">
        <v>3568</v>
      </c>
    </row>
    <row r="23" spans="1:16" ht="15" customHeight="1">
      <c r="A23" s="673" t="s">
        <v>29</v>
      </c>
      <c r="B23" s="608">
        <v>452549</v>
      </c>
      <c r="C23" s="608">
        <v>2322</v>
      </c>
      <c r="D23" s="608">
        <v>14053</v>
      </c>
      <c r="E23" s="608">
        <v>29390</v>
      </c>
      <c r="F23" s="608">
        <v>24109</v>
      </c>
      <c r="G23" s="608">
        <v>19588</v>
      </c>
      <c r="H23" s="608">
        <v>25759</v>
      </c>
      <c r="I23" s="608">
        <v>76675</v>
      </c>
      <c r="J23" s="608">
        <v>100442</v>
      </c>
      <c r="K23" s="608">
        <v>67248</v>
      </c>
      <c r="L23" s="608">
        <v>65021</v>
      </c>
      <c r="M23" s="608">
        <v>13373</v>
      </c>
      <c r="N23" s="608">
        <v>14569</v>
      </c>
      <c r="O23" s="608">
        <v>4207</v>
      </c>
      <c r="P23" s="608">
        <v>2562</v>
      </c>
    </row>
    <row r="24" spans="1:16" s="701" customFormat="1" ht="16.5" customHeight="1">
      <c r="A24" s="676" t="s">
        <v>30</v>
      </c>
      <c r="B24" s="604">
        <v>90760</v>
      </c>
      <c r="C24" s="604">
        <v>2291</v>
      </c>
      <c r="D24" s="604">
        <v>7604</v>
      </c>
      <c r="E24" s="604">
        <v>10351</v>
      </c>
      <c r="F24" s="604">
        <v>5732</v>
      </c>
      <c r="G24" s="604">
        <v>5640</v>
      </c>
      <c r="H24" s="604">
        <v>6557</v>
      </c>
      <c r="I24" s="604">
        <v>17186</v>
      </c>
      <c r="J24" s="604">
        <v>8849</v>
      </c>
      <c r="K24" s="604">
        <v>6838</v>
      </c>
      <c r="L24" s="604">
        <v>3757</v>
      </c>
      <c r="M24" s="604">
        <v>101</v>
      </c>
      <c r="N24" s="604">
        <v>15854</v>
      </c>
      <c r="O24" s="604">
        <v>2458</v>
      </c>
      <c r="P24" s="604">
        <v>325</v>
      </c>
    </row>
    <row r="25" spans="1:16" ht="16.5" customHeight="1">
      <c r="A25" s="703" t="s">
        <v>31</v>
      </c>
      <c r="B25" s="608">
        <v>176256</v>
      </c>
      <c r="C25" s="608">
        <v>1183</v>
      </c>
      <c r="D25" s="608">
        <v>5237</v>
      </c>
      <c r="E25" s="608">
        <v>12418</v>
      </c>
      <c r="F25" s="608">
        <v>9685</v>
      </c>
      <c r="G25" s="608">
        <v>13112</v>
      </c>
      <c r="H25" s="608">
        <v>20253</v>
      </c>
      <c r="I25" s="608">
        <v>43193</v>
      </c>
      <c r="J25" s="608">
        <v>28377</v>
      </c>
      <c r="K25" s="608">
        <v>12516</v>
      </c>
      <c r="L25" s="608">
        <v>7596</v>
      </c>
      <c r="M25" s="608">
        <v>3697</v>
      </c>
      <c r="N25" s="608">
        <v>18989</v>
      </c>
      <c r="O25" s="608">
        <v>4523</v>
      </c>
      <c r="P25" s="608">
        <v>2292</v>
      </c>
    </row>
    <row r="26" spans="1:16" ht="15" customHeight="1">
      <c r="A26" s="676" t="s">
        <v>78</v>
      </c>
      <c r="B26" s="604">
        <v>14191</v>
      </c>
      <c r="C26" s="604">
        <v>323</v>
      </c>
      <c r="D26" s="604">
        <v>283</v>
      </c>
      <c r="E26" s="604">
        <v>720</v>
      </c>
      <c r="F26" s="604">
        <v>1039</v>
      </c>
      <c r="G26" s="604">
        <v>1209</v>
      </c>
      <c r="H26" s="604">
        <v>5346</v>
      </c>
      <c r="I26" s="604">
        <v>2548</v>
      </c>
      <c r="J26" s="604">
        <v>1744</v>
      </c>
      <c r="K26" s="604">
        <v>352</v>
      </c>
      <c r="L26" s="604">
        <v>166</v>
      </c>
      <c r="M26" s="604">
        <v>25</v>
      </c>
      <c r="N26" s="604">
        <v>436</v>
      </c>
      <c r="O26" s="604">
        <v>90</v>
      </c>
      <c r="P26" s="604">
        <v>390</v>
      </c>
    </row>
    <row r="27" spans="1:16" ht="14.25" customHeight="1">
      <c r="A27" s="673" t="s">
        <v>84</v>
      </c>
      <c r="B27" s="608">
        <v>9886</v>
      </c>
      <c r="C27" s="608">
        <v>15</v>
      </c>
      <c r="D27" s="608">
        <v>387</v>
      </c>
      <c r="E27" s="608">
        <v>441</v>
      </c>
      <c r="F27" s="608">
        <v>869</v>
      </c>
      <c r="G27" s="608">
        <v>717</v>
      </c>
      <c r="H27" s="608">
        <v>782</v>
      </c>
      <c r="I27" s="608">
        <v>1618</v>
      </c>
      <c r="J27" s="608">
        <v>1583</v>
      </c>
      <c r="K27" s="608">
        <v>956</v>
      </c>
      <c r="L27" s="608">
        <v>408</v>
      </c>
      <c r="M27" s="608" t="s">
        <v>39</v>
      </c>
      <c r="N27" s="608">
        <v>2110</v>
      </c>
      <c r="O27" s="608">
        <v>277</v>
      </c>
      <c r="P27" s="608" t="s">
        <v>39</v>
      </c>
    </row>
    <row r="28" spans="1:16" ht="16.5" customHeight="1">
      <c r="A28" s="676" t="s">
        <v>77</v>
      </c>
      <c r="B28" s="604">
        <v>61294</v>
      </c>
      <c r="C28" s="604">
        <v>171</v>
      </c>
      <c r="D28" s="604">
        <v>1862</v>
      </c>
      <c r="E28" s="604">
        <v>6369</v>
      </c>
      <c r="F28" s="604">
        <v>2762</v>
      </c>
      <c r="G28" s="604">
        <v>2718</v>
      </c>
      <c r="H28" s="604">
        <v>4132</v>
      </c>
      <c r="I28" s="604">
        <v>14210</v>
      </c>
      <c r="J28" s="604">
        <v>13390</v>
      </c>
      <c r="K28" s="604">
        <v>5925</v>
      </c>
      <c r="L28" s="604">
        <v>5021</v>
      </c>
      <c r="M28" s="604">
        <v>12</v>
      </c>
      <c r="N28" s="604">
        <v>4722</v>
      </c>
      <c r="O28" s="604">
        <v>429</v>
      </c>
      <c r="P28" s="604" t="s">
        <v>39</v>
      </c>
    </row>
    <row r="29" spans="1:16" ht="16.5" customHeight="1">
      <c r="A29" s="673" t="s">
        <v>83</v>
      </c>
      <c r="B29" s="608">
        <v>2525</v>
      </c>
      <c r="C29" s="608">
        <v>1</v>
      </c>
      <c r="D29" s="608">
        <v>2</v>
      </c>
      <c r="E29" s="608">
        <v>95</v>
      </c>
      <c r="F29" s="608">
        <v>421</v>
      </c>
      <c r="G29" s="608">
        <v>283</v>
      </c>
      <c r="H29" s="608">
        <v>695</v>
      </c>
      <c r="I29" s="608">
        <v>699</v>
      </c>
      <c r="J29" s="608">
        <v>246</v>
      </c>
      <c r="K29" s="608">
        <v>72</v>
      </c>
      <c r="L29" s="608">
        <v>11</v>
      </c>
      <c r="M29" s="608" t="s">
        <v>39</v>
      </c>
      <c r="N29" s="608" t="s">
        <v>39</v>
      </c>
      <c r="O29" s="608" t="s">
        <v>39</v>
      </c>
      <c r="P29" s="608" t="s">
        <v>39</v>
      </c>
    </row>
    <row r="30" spans="1:16" ht="15.75" customHeight="1">
      <c r="A30" s="676" t="s">
        <v>76</v>
      </c>
      <c r="B30" s="604">
        <v>47815</v>
      </c>
      <c r="C30" s="604">
        <v>415</v>
      </c>
      <c r="D30" s="604">
        <v>2008</v>
      </c>
      <c r="E30" s="604">
        <v>3354</v>
      </c>
      <c r="F30" s="604">
        <v>2771</v>
      </c>
      <c r="G30" s="604">
        <v>1956</v>
      </c>
      <c r="H30" s="604">
        <v>3920</v>
      </c>
      <c r="I30" s="604">
        <v>17737</v>
      </c>
      <c r="J30" s="604">
        <v>8429</v>
      </c>
      <c r="K30" s="604">
        <v>3312</v>
      </c>
      <c r="L30" s="604">
        <v>1370</v>
      </c>
      <c r="M30" s="604">
        <v>36</v>
      </c>
      <c r="N30" s="604">
        <v>2507</v>
      </c>
      <c r="O30" s="604">
        <v>3100</v>
      </c>
      <c r="P30" s="604">
        <v>1200</v>
      </c>
    </row>
    <row r="31" spans="1:16">
      <c r="A31" s="673" t="s">
        <v>75</v>
      </c>
      <c r="B31" s="608">
        <v>40545</v>
      </c>
      <c r="C31" s="608">
        <v>258</v>
      </c>
      <c r="D31" s="608">
        <v>695</v>
      </c>
      <c r="E31" s="608">
        <v>1439</v>
      </c>
      <c r="F31" s="608">
        <v>1823</v>
      </c>
      <c r="G31" s="608">
        <v>6229</v>
      </c>
      <c r="H31" s="608">
        <v>5378</v>
      </c>
      <c r="I31" s="608">
        <v>6381</v>
      </c>
      <c r="J31" s="608">
        <v>2985</v>
      </c>
      <c r="K31" s="608">
        <v>1899</v>
      </c>
      <c r="L31" s="608">
        <v>620</v>
      </c>
      <c r="M31" s="608">
        <v>3624</v>
      </c>
      <c r="N31" s="608">
        <v>9214</v>
      </c>
      <c r="O31" s="608">
        <v>627</v>
      </c>
      <c r="P31" s="608">
        <v>702</v>
      </c>
    </row>
    <row r="32" spans="1:16">
      <c r="A32" s="673"/>
      <c r="B32" s="674"/>
      <c r="C32" s="674"/>
      <c r="D32" s="674"/>
      <c r="E32" s="674"/>
      <c r="F32" s="674"/>
      <c r="G32" s="674"/>
      <c r="H32" s="674"/>
      <c r="I32" s="674"/>
      <c r="J32" s="674"/>
      <c r="K32" s="674"/>
      <c r="L32" s="674"/>
      <c r="M32" s="674"/>
      <c r="N32" s="674"/>
      <c r="O32" s="674"/>
      <c r="P32" s="674"/>
    </row>
    <row r="33" spans="1:16" ht="39" customHeight="1">
      <c r="A33" s="1141" t="s">
        <v>727</v>
      </c>
      <c r="B33" s="1141"/>
      <c r="C33" s="1141"/>
      <c r="D33" s="1141"/>
      <c r="E33" s="1141"/>
      <c r="F33" s="1141"/>
      <c r="G33" s="1141"/>
      <c r="H33" s="1141"/>
      <c r="I33" s="1141"/>
      <c r="J33" s="1141"/>
      <c r="K33" s="1141"/>
      <c r="L33" s="1141"/>
      <c r="M33" s="1141"/>
      <c r="N33" s="1141"/>
      <c r="O33" s="1141"/>
      <c r="P33" s="1141"/>
    </row>
  </sheetData>
  <mergeCells count="6">
    <mergeCell ref="A1:P1"/>
    <mergeCell ref="A33:P33"/>
    <mergeCell ref="A3:A4"/>
    <mergeCell ref="B3:N3"/>
    <mergeCell ref="O3:O4"/>
    <mergeCell ref="P3:P4"/>
  </mergeCells>
  <hyperlinks>
    <hyperlink ref="Q1" location="INDICE!A32" display="INDICE"/>
  </hyperlinks>
  <printOptions horizontalCentered="1"/>
  <pageMargins left="0.51181102362204722" right="0.51181102362204722" top="1.1023622047244095" bottom="0.51181102362204722" header="0.11811023622047245" footer="0.23622047244094491"/>
  <pageSetup paperSize="9" scale="66" firstPageNumber="73" orientation="landscape" useFirstPageNumber="1" r:id="rId1"/>
  <headerFooter scaleWithDoc="0">
    <oddHeader>&amp;C&amp;G</oddHeader>
    <oddFooter>&amp;C&amp;12 &amp;P</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Q34"/>
  <sheetViews>
    <sheetView showGridLines="0" zoomScale="90" zoomScaleNormal="90" zoomScalePageLayoutView="80" workbookViewId="0">
      <selection activeCell="Q1" sqref="Q1"/>
    </sheetView>
  </sheetViews>
  <sheetFormatPr baseColWidth="10" defaultColWidth="9.140625" defaultRowHeight="12.75"/>
  <cols>
    <col min="1" max="1" width="27.140625" style="659" customWidth="1"/>
    <col min="2" max="2" width="11" style="659" bestFit="1" customWidth="1"/>
    <col min="3" max="5" width="10.5703125" style="659" customWidth="1"/>
    <col min="6" max="7" width="10.85546875" style="659" bestFit="1" customWidth="1"/>
    <col min="8" max="9" width="10.5703125" style="659" customWidth="1"/>
    <col min="10" max="13" width="11.5703125" style="659" customWidth="1"/>
    <col min="14" max="14" width="11.85546875" style="659" customWidth="1"/>
    <col min="15" max="15" width="12.28515625" style="659" customWidth="1"/>
    <col min="16" max="16" width="13.85546875" style="659" customWidth="1"/>
    <col min="17" max="16384" width="9.140625" style="665"/>
  </cols>
  <sheetData>
    <row r="1" spans="1:17" s="695" customFormat="1" ht="59.25" customHeight="1">
      <c r="A1" s="1129" t="s">
        <v>1488</v>
      </c>
      <c r="B1" s="1129"/>
      <c r="C1" s="1129"/>
      <c r="D1" s="1129"/>
      <c r="E1" s="1129"/>
      <c r="F1" s="1129"/>
      <c r="G1" s="1129"/>
      <c r="H1" s="1129"/>
      <c r="I1" s="1129"/>
      <c r="J1" s="1129"/>
      <c r="K1" s="1129"/>
      <c r="L1" s="1129"/>
      <c r="M1" s="1129"/>
      <c r="N1" s="1129"/>
      <c r="O1" s="1129"/>
      <c r="P1" s="1129"/>
      <c r="Q1" s="264" t="s">
        <v>577</v>
      </c>
    </row>
    <row r="2" spans="1:17" s="701" customFormat="1" ht="18" customHeight="1">
      <c r="A2" s="1137" t="s">
        <v>81</v>
      </c>
      <c r="B2" s="1182" t="s">
        <v>247</v>
      </c>
      <c r="C2" s="1183"/>
      <c r="D2" s="1183"/>
      <c r="E2" s="1183"/>
      <c r="F2" s="1183"/>
      <c r="G2" s="1183"/>
      <c r="H2" s="1183"/>
      <c r="I2" s="1183"/>
      <c r="J2" s="1183"/>
      <c r="K2" s="1183"/>
      <c r="L2" s="1183"/>
      <c r="M2" s="1183"/>
      <c r="N2" s="1164" t="s">
        <v>266</v>
      </c>
      <c r="O2" s="1137" t="s">
        <v>672</v>
      </c>
      <c r="P2" s="1137" t="s">
        <v>261</v>
      </c>
    </row>
    <row r="3" spans="1:17" s="701" customFormat="1" ht="49.5" customHeight="1">
      <c r="A3" s="1149"/>
      <c r="B3" s="648" t="s">
        <v>1091</v>
      </c>
      <c r="C3" s="648" t="s">
        <v>245</v>
      </c>
      <c r="D3" s="648" t="s">
        <v>259</v>
      </c>
      <c r="E3" s="648" t="s">
        <v>254</v>
      </c>
      <c r="F3" s="648" t="s">
        <v>253</v>
      </c>
      <c r="G3" s="648" t="s">
        <v>252</v>
      </c>
      <c r="H3" s="648" t="s">
        <v>251</v>
      </c>
      <c r="I3" s="648" t="s">
        <v>250</v>
      </c>
      <c r="J3" s="648" t="s">
        <v>249</v>
      </c>
      <c r="K3" s="648" t="s">
        <v>248</v>
      </c>
      <c r="L3" s="648" t="s">
        <v>236</v>
      </c>
      <c r="M3" s="648" t="s">
        <v>258</v>
      </c>
      <c r="N3" s="1184"/>
      <c r="O3" s="1152"/>
      <c r="P3" s="1152"/>
    </row>
    <row r="4" spans="1:17" s="701" customFormat="1" ht="16.5" customHeight="1">
      <c r="A4" s="703" t="s">
        <v>11</v>
      </c>
      <c r="B4" s="608">
        <f>SUM(C4:M4)</f>
        <v>23939913</v>
      </c>
      <c r="C4" s="608">
        <v>256008</v>
      </c>
      <c r="D4" s="608">
        <v>1239643</v>
      </c>
      <c r="E4" s="608">
        <v>3367103</v>
      </c>
      <c r="F4" s="608">
        <v>2453536</v>
      </c>
      <c r="G4" s="608">
        <v>1786244</v>
      </c>
      <c r="H4" s="608">
        <v>1494894</v>
      </c>
      <c r="I4" s="608">
        <v>4303228</v>
      </c>
      <c r="J4" s="608">
        <v>3210160</v>
      </c>
      <c r="K4" s="608">
        <v>2930761</v>
      </c>
      <c r="L4" s="608">
        <v>2745538</v>
      </c>
      <c r="M4" s="608">
        <v>152798</v>
      </c>
      <c r="N4" s="608">
        <v>5125647</v>
      </c>
      <c r="O4" s="608">
        <v>445818</v>
      </c>
      <c r="P4" s="608">
        <v>509812</v>
      </c>
    </row>
    <row r="5" spans="1:17">
      <c r="A5" s="704" t="s">
        <v>12</v>
      </c>
      <c r="B5" s="604">
        <f t="shared" ref="B5:B32" si="0">SUM(C5:M5)</f>
        <v>8457946</v>
      </c>
      <c r="C5" s="604">
        <v>62754</v>
      </c>
      <c r="D5" s="604">
        <v>423699</v>
      </c>
      <c r="E5" s="604">
        <v>1120795</v>
      </c>
      <c r="F5" s="604">
        <v>820480</v>
      </c>
      <c r="G5" s="604">
        <v>574950</v>
      </c>
      <c r="H5" s="604">
        <v>489603</v>
      </c>
      <c r="I5" s="604">
        <v>1594275</v>
      </c>
      <c r="J5" s="604">
        <v>1129192</v>
      </c>
      <c r="K5" s="604">
        <v>1038267</v>
      </c>
      <c r="L5" s="604">
        <v>1112895</v>
      </c>
      <c r="M5" s="604">
        <v>91036</v>
      </c>
      <c r="N5" s="604">
        <v>1645162</v>
      </c>
      <c r="O5" s="604">
        <v>144806</v>
      </c>
      <c r="P5" s="604">
        <v>118590</v>
      </c>
    </row>
    <row r="6" spans="1:17">
      <c r="A6" s="673" t="s">
        <v>13</v>
      </c>
      <c r="B6" s="608">
        <f t="shared" si="0"/>
        <v>995279</v>
      </c>
      <c r="C6" s="608">
        <v>6387</v>
      </c>
      <c r="D6" s="608">
        <v>44339</v>
      </c>
      <c r="E6" s="608">
        <v>125504</v>
      </c>
      <c r="F6" s="608">
        <v>95201</v>
      </c>
      <c r="G6" s="608">
        <v>67168</v>
      </c>
      <c r="H6" s="608">
        <v>58038</v>
      </c>
      <c r="I6" s="608">
        <v>181865</v>
      </c>
      <c r="J6" s="608">
        <v>130172</v>
      </c>
      <c r="K6" s="608">
        <v>126904</v>
      </c>
      <c r="L6" s="608">
        <v>155497</v>
      </c>
      <c r="M6" s="608">
        <v>4204</v>
      </c>
      <c r="N6" s="608">
        <v>148155</v>
      </c>
      <c r="O6" s="608">
        <v>18619</v>
      </c>
      <c r="P6" s="608">
        <v>99021</v>
      </c>
    </row>
    <row r="7" spans="1:17">
      <c r="A7" s="676" t="s">
        <v>14</v>
      </c>
      <c r="B7" s="604">
        <f t="shared" si="0"/>
        <v>246296</v>
      </c>
      <c r="C7" s="604">
        <v>1630</v>
      </c>
      <c r="D7" s="604">
        <v>11413</v>
      </c>
      <c r="E7" s="604">
        <v>33840</v>
      </c>
      <c r="F7" s="604">
        <v>24112</v>
      </c>
      <c r="G7" s="604">
        <v>17900</v>
      </c>
      <c r="H7" s="604">
        <v>16114</v>
      </c>
      <c r="I7" s="604">
        <v>50265</v>
      </c>
      <c r="J7" s="604">
        <v>34127</v>
      </c>
      <c r="K7" s="604">
        <v>25998</v>
      </c>
      <c r="L7" s="604">
        <v>29518</v>
      </c>
      <c r="M7" s="604">
        <v>1379</v>
      </c>
      <c r="N7" s="604">
        <v>56238</v>
      </c>
      <c r="O7" s="604">
        <v>4809</v>
      </c>
      <c r="P7" s="604">
        <v>262</v>
      </c>
    </row>
    <row r="8" spans="1:17">
      <c r="A8" s="673" t="s">
        <v>15</v>
      </c>
      <c r="B8" s="608">
        <f t="shared" si="0"/>
        <v>495403</v>
      </c>
      <c r="C8" s="608">
        <v>2402</v>
      </c>
      <c r="D8" s="608">
        <v>18688</v>
      </c>
      <c r="E8" s="608">
        <v>55396</v>
      </c>
      <c r="F8" s="608">
        <v>44372</v>
      </c>
      <c r="G8" s="608">
        <v>33840</v>
      </c>
      <c r="H8" s="608">
        <v>31561</v>
      </c>
      <c r="I8" s="608">
        <v>93106</v>
      </c>
      <c r="J8" s="608">
        <v>66715</v>
      </c>
      <c r="K8" s="608">
        <v>63511</v>
      </c>
      <c r="L8" s="608">
        <v>78847</v>
      </c>
      <c r="M8" s="608">
        <v>6965</v>
      </c>
      <c r="N8" s="608">
        <v>86255</v>
      </c>
      <c r="O8" s="608">
        <v>7319</v>
      </c>
      <c r="P8" s="608">
        <v>3726</v>
      </c>
    </row>
    <row r="9" spans="1:17">
      <c r="A9" s="676" t="s">
        <v>16</v>
      </c>
      <c r="B9" s="604">
        <f t="shared" si="0"/>
        <v>290407</v>
      </c>
      <c r="C9" s="604">
        <v>1959</v>
      </c>
      <c r="D9" s="604">
        <v>12305</v>
      </c>
      <c r="E9" s="604">
        <v>32351</v>
      </c>
      <c r="F9" s="604">
        <v>24188</v>
      </c>
      <c r="G9" s="604">
        <v>17641</v>
      </c>
      <c r="H9" s="604">
        <v>17603</v>
      </c>
      <c r="I9" s="604">
        <v>55779</v>
      </c>
      <c r="J9" s="604">
        <v>40930</v>
      </c>
      <c r="K9" s="604">
        <v>38333</v>
      </c>
      <c r="L9" s="604">
        <v>48394</v>
      </c>
      <c r="M9" s="604">
        <v>924</v>
      </c>
      <c r="N9" s="604">
        <v>43365</v>
      </c>
      <c r="O9" s="604">
        <v>6330</v>
      </c>
      <c r="P9" s="604">
        <v>1768</v>
      </c>
    </row>
    <row r="10" spans="1:17">
      <c r="A10" s="673" t="s">
        <v>17</v>
      </c>
      <c r="B10" s="608">
        <f t="shared" si="0"/>
        <v>489597</v>
      </c>
      <c r="C10" s="608">
        <v>4685</v>
      </c>
      <c r="D10" s="608">
        <v>30206</v>
      </c>
      <c r="E10" s="608">
        <v>68966</v>
      </c>
      <c r="F10" s="608">
        <v>52033</v>
      </c>
      <c r="G10" s="608">
        <v>36457</v>
      </c>
      <c r="H10" s="608">
        <v>30407</v>
      </c>
      <c r="I10" s="608">
        <v>102021</v>
      </c>
      <c r="J10" s="608">
        <v>62063</v>
      </c>
      <c r="K10" s="608">
        <v>47071</v>
      </c>
      <c r="L10" s="608">
        <v>54033</v>
      </c>
      <c r="M10" s="608">
        <v>1655</v>
      </c>
      <c r="N10" s="608">
        <v>90963</v>
      </c>
      <c r="O10" s="608">
        <v>8305</v>
      </c>
      <c r="P10" s="608">
        <v>404</v>
      </c>
    </row>
    <row r="11" spans="1:17">
      <c r="A11" s="676" t="s">
        <v>18</v>
      </c>
      <c r="B11" s="604">
        <f t="shared" si="0"/>
        <v>595415</v>
      </c>
      <c r="C11" s="604">
        <v>5208</v>
      </c>
      <c r="D11" s="604">
        <v>40888</v>
      </c>
      <c r="E11" s="604">
        <v>86707</v>
      </c>
      <c r="F11" s="604">
        <v>59232</v>
      </c>
      <c r="G11" s="604">
        <v>43899</v>
      </c>
      <c r="H11" s="604">
        <v>35346</v>
      </c>
      <c r="I11" s="604">
        <v>106988</v>
      </c>
      <c r="J11" s="604">
        <v>70597</v>
      </c>
      <c r="K11" s="604">
        <v>64679</v>
      </c>
      <c r="L11" s="604">
        <v>80272</v>
      </c>
      <c r="M11" s="604">
        <v>1599</v>
      </c>
      <c r="N11" s="604">
        <v>87739</v>
      </c>
      <c r="O11" s="604">
        <v>10900</v>
      </c>
      <c r="P11" s="604">
        <v>650</v>
      </c>
    </row>
    <row r="12" spans="1:17">
      <c r="A12" s="673" t="s">
        <v>19</v>
      </c>
      <c r="B12" s="608">
        <f t="shared" si="0"/>
        <v>519946</v>
      </c>
      <c r="C12" s="608">
        <v>3182</v>
      </c>
      <c r="D12" s="608">
        <v>31202</v>
      </c>
      <c r="E12" s="608">
        <v>75332</v>
      </c>
      <c r="F12" s="608">
        <v>49073</v>
      </c>
      <c r="G12" s="608">
        <v>32971</v>
      </c>
      <c r="H12" s="608">
        <v>30074</v>
      </c>
      <c r="I12" s="608">
        <v>95488</v>
      </c>
      <c r="J12" s="608">
        <v>68167</v>
      </c>
      <c r="K12" s="608">
        <v>61577</v>
      </c>
      <c r="L12" s="608">
        <v>71926</v>
      </c>
      <c r="M12" s="608">
        <v>954</v>
      </c>
      <c r="N12" s="608">
        <v>26839</v>
      </c>
      <c r="O12" s="608">
        <v>3893</v>
      </c>
      <c r="P12" s="608">
        <v>62</v>
      </c>
    </row>
    <row r="13" spans="1:17">
      <c r="A13" s="676" t="s">
        <v>20</v>
      </c>
      <c r="B13" s="604">
        <f t="shared" si="0"/>
        <v>725521</v>
      </c>
      <c r="C13" s="604">
        <v>5464</v>
      </c>
      <c r="D13" s="604">
        <v>30277</v>
      </c>
      <c r="E13" s="604">
        <v>90480</v>
      </c>
      <c r="F13" s="604">
        <v>70630</v>
      </c>
      <c r="G13" s="604">
        <v>50549</v>
      </c>
      <c r="H13" s="604">
        <v>43814</v>
      </c>
      <c r="I13" s="604">
        <v>139408</v>
      </c>
      <c r="J13" s="604">
        <v>91382</v>
      </c>
      <c r="K13" s="604">
        <v>92882</v>
      </c>
      <c r="L13" s="604">
        <v>108519</v>
      </c>
      <c r="M13" s="604">
        <v>2116</v>
      </c>
      <c r="N13" s="604">
        <v>91967</v>
      </c>
      <c r="O13" s="604">
        <v>15275</v>
      </c>
      <c r="P13" s="604">
        <v>5885</v>
      </c>
    </row>
    <row r="14" spans="1:17">
      <c r="A14" s="673" t="s">
        <v>21</v>
      </c>
      <c r="B14" s="608">
        <f t="shared" si="0"/>
        <v>3055171</v>
      </c>
      <c r="C14" s="608">
        <v>25342</v>
      </c>
      <c r="D14" s="608">
        <v>152628</v>
      </c>
      <c r="E14" s="608">
        <v>403423</v>
      </c>
      <c r="F14" s="608">
        <v>291987</v>
      </c>
      <c r="G14" s="608">
        <v>195995</v>
      </c>
      <c r="H14" s="608">
        <v>165599</v>
      </c>
      <c r="I14" s="608">
        <v>567214</v>
      </c>
      <c r="J14" s="608">
        <v>428288</v>
      </c>
      <c r="K14" s="608">
        <v>396853</v>
      </c>
      <c r="L14" s="608">
        <v>362813</v>
      </c>
      <c r="M14" s="608">
        <v>65029</v>
      </c>
      <c r="N14" s="608">
        <v>870467</v>
      </c>
      <c r="O14" s="608">
        <v>48064</v>
      </c>
      <c r="P14" s="608">
        <v>6812</v>
      </c>
    </row>
    <row r="15" spans="1:17">
      <c r="A15" s="676" t="s">
        <v>22</v>
      </c>
      <c r="B15" s="604">
        <f t="shared" si="0"/>
        <v>553032</v>
      </c>
      <c r="C15" s="604">
        <v>3277</v>
      </c>
      <c r="D15" s="604">
        <v>31364</v>
      </c>
      <c r="E15" s="604">
        <v>81355</v>
      </c>
      <c r="F15" s="604">
        <v>57804</v>
      </c>
      <c r="G15" s="604">
        <v>38319</v>
      </c>
      <c r="H15" s="604">
        <v>31323</v>
      </c>
      <c r="I15" s="604">
        <v>116331</v>
      </c>
      <c r="J15" s="604">
        <v>73096</v>
      </c>
      <c r="K15" s="604">
        <v>57952</v>
      </c>
      <c r="L15" s="604">
        <v>60554</v>
      </c>
      <c r="M15" s="604">
        <v>1657</v>
      </c>
      <c r="N15" s="604">
        <v>64439</v>
      </c>
      <c r="O15" s="604">
        <v>8983</v>
      </c>
      <c r="P15" s="604" t="s">
        <v>39</v>
      </c>
    </row>
    <row r="16" spans="1:17" s="701" customFormat="1" ht="18" customHeight="1">
      <c r="A16" s="673" t="s">
        <v>23</v>
      </c>
      <c r="B16" s="608">
        <f t="shared" si="0"/>
        <v>491879</v>
      </c>
      <c r="C16" s="608">
        <v>3218</v>
      </c>
      <c r="D16" s="608">
        <v>20389</v>
      </c>
      <c r="E16" s="608">
        <v>67441</v>
      </c>
      <c r="F16" s="608">
        <v>51848</v>
      </c>
      <c r="G16" s="608">
        <v>40211</v>
      </c>
      <c r="H16" s="608">
        <v>29724</v>
      </c>
      <c r="I16" s="608">
        <v>85810</v>
      </c>
      <c r="J16" s="608">
        <v>63655</v>
      </c>
      <c r="K16" s="608">
        <v>62507</v>
      </c>
      <c r="L16" s="608">
        <v>62522</v>
      </c>
      <c r="M16" s="608">
        <v>4554</v>
      </c>
      <c r="N16" s="608">
        <v>78735</v>
      </c>
      <c r="O16" s="608">
        <v>12309</v>
      </c>
      <c r="P16" s="608" t="s">
        <v>39</v>
      </c>
    </row>
    <row r="17" spans="1:16">
      <c r="A17" s="704" t="s">
        <v>24</v>
      </c>
      <c r="B17" s="604">
        <f t="shared" si="0"/>
        <v>13506637</v>
      </c>
      <c r="C17" s="604">
        <v>176082</v>
      </c>
      <c r="D17" s="604">
        <v>693524</v>
      </c>
      <c r="E17" s="604">
        <v>1909373</v>
      </c>
      <c r="F17" s="604">
        <v>1419339</v>
      </c>
      <c r="G17" s="604">
        <v>1062593</v>
      </c>
      <c r="H17" s="604">
        <v>862501</v>
      </c>
      <c r="I17" s="604">
        <v>2293724</v>
      </c>
      <c r="J17" s="604">
        <v>1838209</v>
      </c>
      <c r="K17" s="604">
        <v>1711610</v>
      </c>
      <c r="L17" s="604">
        <v>1494264</v>
      </c>
      <c r="M17" s="604">
        <v>45418</v>
      </c>
      <c r="N17" s="604">
        <v>3249179</v>
      </c>
      <c r="O17" s="604">
        <v>271110</v>
      </c>
      <c r="P17" s="604">
        <v>332729</v>
      </c>
    </row>
    <row r="18" spans="1:16">
      <c r="A18" s="673" t="s">
        <v>25</v>
      </c>
      <c r="B18" s="608">
        <f t="shared" si="0"/>
        <v>1199072</v>
      </c>
      <c r="C18" s="608">
        <v>5950</v>
      </c>
      <c r="D18" s="608">
        <v>49928</v>
      </c>
      <c r="E18" s="608">
        <v>154702</v>
      </c>
      <c r="F18" s="608">
        <v>115408</v>
      </c>
      <c r="G18" s="608">
        <v>86142</v>
      </c>
      <c r="H18" s="608">
        <v>77068</v>
      </c>
      <c r="I18" s="608">
        <v>229536</v>
      </c>
      <c r="J18" s="608">
        <v>169364</v>
      </c>
      <c r="K18" s="608">
        <v>158145</v>
      </c>
      <c r="L18" s="608">
        <v>146557</v>
      </c>
      <c r="M18" s="608">
        <v>6272</v>
      </c>
      <c r="N18" s="608">
        <v>224167</v>
      </c>
      <c r="O18" s="608">
        <v>87762</v>
      </c>
      <c r="P18" s="608">
        <v>17149</v>
      </c>
    </row>
    <row r="19" spans="1:16">
      <c r="A19" s="676" t="s">
        <v>26</v>
      </c>
      <c r="B19" s="604">
        <f t="shared" si="0"/>
        <v>584348</v>
      </c>
      <c r="C19" s="604">
        <v>3411</v>
      </c>
      <c r="D19" s="604">
        <v>32796</v>
      </c>
      <c r="E19" s="604">
        <v>95982</v>
      </c>
      <c r="F19" s="604">
        <v>58458</v>
      </c>
      <c r="G19" s="604">
        <v>41455</v>
      </c>
      <c r="H19" s="604">
        <v>38614</v>
      </c>
      <c r="I19" s="604">
        <v>119240</v>
      </c>
      <c r="J19" s="604">
        <v>74381</v>
      </c>
      <c r="K19" s="604">
        <v>67638</v>
      </c>
      <c r="L19" s="604">
        <v>49879</v>
      </c>
      <c r="M19" s="604">
        <v>2494</v>
      </c>
      <c r="N19" s="604">
        <v>138128</v>
      </c>
      <c r="O19" s="604">
        <v>13428</v>
      </c>
      <c r="P19" s="604">
        <v>2999</v>
      </c>
    </row>
    <row r="20" spans="1:16">
      <c r="A20" s="673" t="s">
        <v>27</v>
      </c>
      <c r="B20" s="608">
        <f t="shared" si="0"/>
        <v>6278479</v>
      </c>
      <c r="C20" s="608">
        <v>116462</v>
      </c>
      <c r="D20" s="608">
        <v>306986</v>
      </c>
      <c r="E20" s="608">
        <v>832464</v>
      </c>
      <c r="F20" s="608">
        <v>623987</v>
      </c>
      <c r="G20" s="608">
        <v>464007</v>
      </c>
      <c r="H20" s="608">
        <v>377701</v>
      </c>
      <c r="I20" s="608">
        <v>1049694</v>
      </c>
      <c r="J20" s="608">
        <v>880398</v>
      </c>
      <c r="K20" s="608">
        <v>854314</v>
      </c>
      <c r="L20" s="608">
        <v>752633</v>
      </c>
      <c r="M20" s="608">
        <v>19833</v>
      </c>
      <c r="N20" s="608">
        <v>1734836</v>
      </c>
      <c r="O20" s="608">
        <v>69109</v>
      </c>
      <c r="P20" s="608">
        <v>281845</v>
      </c>
    </row>
    <row r="21" spans="1:16">
      <c r="A21" s="676" t="s">
        <v>28</v>
      </c>
      <c r="B21" s="604">
        <f t="shared" si="0"/>
        <v>1745370</v>
      </c>
      <c r="C21" s="604">
        <v>14245</v>
      </c>
      <c r="D21" s="604">
        <v>94869</v>
      </c>
      <c r="E21" s="604">
        <v>265447</v>
      </c>
      <c r="F21" s="604">
        <v>197089</v>
      </c>
      <c r="G21" s="604">
        <v>150008</v>
      </c>
      <c r="H21" s="604">
        <v>106848</v>
      </c>
      <c r="I21" s="604">
        <v>300440</v>
      </c>
      <c r="J21" s="604">
        <v>221386</v>
      </c>
      <c r="K21" s="604">
        <v>202193</v>
      </c>
      <c r="L21" s="604">
        <v>184804</v>
      </c>
      <c r="M21" s="604">
        <v>8041</v>
      </c>
      <c r="N21" s="604">
        <v>403191</v>
      </c>
      <c r="O21" s="604">
        <v>21225</v>
      </c>
      <c r="P21" s="604">
        <v>5648</v>
      </c>
    </row>
    <row r="22" spans="1:16">
      <c r="A22" s="673" t="s">
        <v>29</v>
      </c>
      <c r="B22" s="608">
        <f t="shared" si="0"/>
        <v>3046654</v>
      </c>
      <c r="C22" s="608">
        <v>32600</v>
      </c>
      <c r="D22" s="608">
        <v>175423</v>
      </c>
      <c r="E22" s="608">
        <v>443730</v>
      </c>
      <c r="F22" s="608">
        <v>353877</v>
      </c>
      <c r="G22" s="608">
        <v>277011</v>
      </c>
      <c r="H22" s="608">
        <v>221673</v>
      </c>
      <c r="I22" s="608">
        <v>474592</v>
      </c>
      <c r="J22" s="608">
        <v>410559</v>
      </c>
      <c r="K22" s="608">
        <v>357256</v>
      </c>
      <c r="L22" s="608">
        <v>291848</v>
      </c>
      <c r="M22" s="608">
        <v>8085</v>
      </c>
      <c r="N22" s="608">
        <v>613441</v>
      </c>
      <c r="O22" s="608">
        <v>62569</v>
      </c>
      <c r="P22" s="608">
        <v>20561</v>
      </c>
    </row>
    <row r="23" spans="1:16" s="701" customFormat="1" ht="17.25" customHeight="1">
      <c r="A23" s="676" t="s">
        <v>30</v>
      </c>
      <c r="B23" s="604">
        <f t="shared" si="0"/>
        <v>652714</v>
      </c>
      <c r="C23" s="604">
        <v>3414</v>
      </c>
      <c r="D23" s="604">
        <v>33522</v>
      </c>
      <c r="E23" s="604">
        <v>117048</v>
      </c>
      <c r="F23" s="604">
        <v>70520</v>
      </c>
      <c r="G23" s="604">
        <v>43970</v>
      </c>
      <c r="H23" s="604">
        <v>40597</v>
      </c>
      <c r="I23" s="604">
        <v>120222</v>
      </c>
      <c r="J23" s="604">
        <v>82121</v>
      </c>
      <c r="K23" s="604">
        <v>72064</v>
      </c>
      <c r="L23" s="604">
        <v>68543</v>
      </c>
      <c r="M23" s="604">
        <v>693</v>
      </c>
      <c r="N23" s="604">
        <v>135416</v>
      </c>
      <c r="O23" s="604">
        <v>17017</v>
      </c>
      <c r="P23" s="604">
        <v>4527</v>
      </c>
    </row>
    <row r="24" spans="1:16">
      <c r="A24" s="703" t="s">
        <v>31</v>
      </c>
      <c r="B24" s="608">
        <f t="shared" si="0"/>
        <v>1891894</v>
      </c>
      <c r="C24" s="608">
        <v>16393</v>
      </c>
      <c r="D24" s="608">
        <v>119162</v>
      </c>
      <c r="E24" s="608">
        <v>327188</v>
      </c>
      <c r="F24" s="608">
        <v>206910</v>
      </c>
      <c r="G24" s="608">
        <v>144018</v>
      </c>
      <c r="H24" s="608">
        <v>138085</v>
      </c>
      <c r="I24" s="608">
        <v>394556</v>
      </c>
      <c r="J24" s="608">
        <v>227799</v>
      </c>
      <c r="K24" s="608">
        <v>170080</v>
      </c>
      <c r="L24" s="608">
        <v>131674</v>
      </c>
      <c r="M24" s="608">
        <v>16029</v>
      </c>
      <c r="N24" s="608">
        <v>209028</v>
      </c>
      <c r="O24" s="608">
        <v>28947</v>
      </c>
      <c r="P24" s="608">
        <v>58493</v>
      </c>
    </row>
    <row r="25" spans="1:16">
      <c r="A25" s="676" t="s">
        <v>78</v>
      </c>
      <c r="B25" s="604">
        <f t="shared" si="0"/>
        <v>386863</v>
      </c>
      <c r="C25" s="604">
        <v>2363</v>
      </c>
      <c r="D25" s="604">
        <v>23673</v>
      </c>
      <c r="E25" s="604">
        <v>72698</v>
      </c>
      <c r="F25" s="604">
        <v>41569</v>
      </c>
      <c r="G25" s="604">
        <v>27506</v>
      </c>
      <c r="H25" s="604">
        <v>27589</v>
      </c>
      <c r="I25" s="604">
        <v>78676</v>
      </c>
      <c r="J25" s="604">
        <v>46369</v>
      </c>
      <c r="K25" s="604">
        <v>34626</v>
      </c>
      <c r="L25" s="604">
        <v>31185</v>
      </c>
      <c r="M25" s="604">
        <v>609</v>
      </c>
      <c r="N25" s="604">
        <v>61233</v>
      </c>
      <c r="O25" s="604">
        <v>9838</v>
      </c>
      <c r="P25" s="604">
        <v>1297</v>
      </c>
    </row>
    <row r="26" spans="1:16">
      <c r="A26" s="673" t="s">
        <v>84</v>
      </c>
      <c r="B26" s="608">
        <f t="shared" si="0"/>
        <v>477295</v>
      </c>
      <c r="C26" s="608">
        <v>5470</v>
      </c>
      <c r="D26" s="608">
        <v>38392</v>
      </c>
      <c r="E26" s="608">
        <v>87521</v>
      </c>
      <c r="F26" s="608">
        <v>51335</v>
      </c>
      <c r="G26" s="608">
        <v>34570</v>
      </c>
      <c r="H26" s="608">
        <v>33071</v>
      </c>
      <c r="I26" s="608">
        <v>98663</v>
      </c>
      <c r="J26" s="608">
        <v>55201</v>
      </c>
      <c r="K26" s="608">
        <v>43682</v>
      </c>
      <c r="L26" s="608">
        <v>28049</v>
      </c>
      <c r="M26" s="608">
        <v>1341</v>
      </c>
      <c r="N26" s="608">
        <v>26004</v>
      </c>
      <c r="O26" s="608">
        <v>2835</v>
      </c>
      <c r="P26" s="608">
        <v>20484</v>
      </c>
    </row>
    <row r="27" spans="1:16">
      <c r="A27" s="676" t="s">
        <v>77</v>
      </c>
      <c r="B27" s="604">
        <f t="shared" si="0"/>
        <v>235289</v>
      </c>
      <c r="C27" s="604">
        <v>2529</v>
      </c>
      <c r="D27" s="604">
        <v>13815</v>
      </c>
      <c r="E27" s="604">
        <v>41003</v>
      </c>
      <c r="F27" s="604">
        <v>25401</v>
      </c>
      <c r="G27" s="604">
        <v>17803</v>
      </c>
      <c r="H27" s="604">
        <v>15967</v>
      </c>
      <c r="I27" s="604">
        <v>49649</v>
      </c>
      <c r="J27" s="604">
        <v>28372</v>
      </c>
      <c r="K27" s="604">
        <v>21128</v>
      </c>
      <c r="L27" s="604">
        <v>18881</v>
      </c>
      <c r="M27" s="604">
        <v>741</v>
      </c>
      <c r="N27" s="604">
        <v>20293</v>
      </c>
      <c r="O27" s="604">
        <v>3534</v>
      </c>
      <c r="P27" s="604">
        <v>33753</v>
      </c>
    </row>
    <row r="28" spans="1:16">
      <c r="A28" s="673" t="s">
        <v>83</v>
      </c>
      <c r="B28" s="608">
        <f t="shared" si="0"/>
        <v>229085</v>
      </c>
      <c r="C28" s="608">
        <v>926</v>
      </c>
      <c r="D28" s="608">
        <v>10812</v>
      </c>
      <c r="E28" s="608">
        <v>35663</v>
      </c>
      <c r="F28" s="608">
        <v>24609</v>
      </c>
      <c r="G28" s="608">
        <v>19776</v>
      </c>
      <c r="H28" s="608">
        <v>17139</v>
      </c>
      <c r="I28" s="608">
        <v>50974</v>
      </c>
      <c r="J28" s="608">
        <v>27687</v>
      </c>
      <c r="K28" s="608">
        <v>20942</v>
      </c>
      <c r="L28" s="608">
        <v>20231</v>
      </c>
      <c r="M28" s="608">
        <v>326</v>
      </c>
      <c r="N28" s="608">
        <v>40730</v>
      </c>
      <c r="O28" s="608">
        <v>4603</v>
      </c>
      <c r="P28" s="608">
        <v>481</v>
      </c>
    </row>
    <row r="29" spans="1:16">
      <c r="A29" s="676" t="s">
        <v>76</v>
      </c>
      <c r="B29" s="604">
        <f t="shared" si="0"/>
        <v>294480</v>
      </c>
      <c r="C29" s="604">
        <v>2962</v>
      </c>
      <c r="D29" s="604">
        <v>14387</v>
      </c>
      <c r="E29" s="604">
        <v>41832</v>
      </c>
      <c r="F29" s="604">
        <v>33763</v>
      </c>
      <c r="G29" s="604">
        <v>22192</v>
      </c>
      <c r="H29" s="604">
        <v>23699</v>
      </c>
      <c r="I29" s="604">
        <v>60068</v>
      </c>
      <c r="J29" s="604">
        <v>38872</v>
      </c>
      <c r="K29" s="604">
        <v>28164</v>
      </c>
      <c r="L29" s="604">
        <v>18864</v>
      </c>
      <c r="M29" s="604">
        <v>9677</v>
      </c>
      <c r="N29" s="604">
        <v>46643</v>
      </c>
      <c r="O29" s="604">
        <v>4742</v>
      </c>
      <c r="P29" s="604">
        <v>2478</v>
      </c>
    </row>
    <row r="30" spans="1:16" s="701" customFormat="1" ht="18" customHeight="1">
      <c r="A30" s="673" t="s">
        <v>75</v>
      </c>
      <c r="B30" s="608">
        <f t="shared" si="0"/>
        <v>268882</v>
      </c>
      <c r="C30" s="608">
        <v>2143</v>
      </c>
      <c r="D30" s="608">
        <v>18083</v>
      </c>
      <c r="E30" s="608">
        <v>48471</v>
      </c>
      <c r="F30" s="608">
        <v>30233</v>
      </c>
      <c r="G30" s="608">
        <v>22171</v>
      </c>
      <c r="H30" s="608">
        <v>20620</v>
      </c>
      <c r="I30" s="608">
        <v>56526</v>
      </c>
      <c r="J30" s="608">
        <v>31298</v>
      </c>
      <c r="K30" s="608">
        <v>21538</v>
      </c>
      <c r="L30" s="608">
        <v>14464</v>
      </c>
      <c r="M30" s="608">
        <v>3335</v>
      </c>
      <c r="N30" s="608">
        <v>14125</v>
      </c>
      <c r="O30" s="608">
        <v>3395</v>
      </c>
      <c r="P30" s="608" t="s">
        <v>39</v>
      </c>
    </row>
    <row r="31" spans="1:16">
      <c r="A31" s="704" t="s">
        <v>38</v>
      </c>
      <c r="B31" s="604">
        <f t="shared" si="0"/>
        <v>83436</v>
      </c>
      <c r="C31" s="604">
        <v>779</v>
      </c>
      <c r="D31" s="604">
        <v>3258</v>
      </c>
      <c r="E31" s="604">
        <v>9747</v>
      </c>
      <c r="F31" s="604">
        <v>6807</v>
      </c>
      <c r="G31" s="604">
        <v>4683</v>
      </c>
      <c r="H31" s="604">
        <v>4705</v>
      </c>
      <c r="I31" s="604">
        <v>20673</v>
      </c>
      <c r="J31" s="604">
        <v>14960</v>
      </c>
      <c r="K31" s="604">
        <v>10804</v>
      </c>
      <c r="L31" s="604">
        <v>6705</v>
      </c>
      <c r="M31" s="604">
        <v>315</v>
      </c>
      <c r="N31" s="604">
        <v>22278</v>
      </c>
      <c r="O31" s="604">
        <v>955</v>
      </c>
      <c r="P31" s="604" t="s">
        <v>39</v>
      </c>
    </row>
    <row r="32" spans="1:16">
      <c r="A32" s="673" t="s">
        <v>82</v>
      </c>
      <c r="B32" s="608">
        <f t="shared" si="0"/>
        <v>83436</v>
      </c>
      <c r="C32" s="608">
        <v>779</v>
      </c>
      <c r="D32" s="608">
        <v>3258</v>
      </c>
      <c r="E32" s="608">
        <v>9747</v>
      </c>
      <c r="F32" s="608">
        <v>6807</v>
      </c>
      <c r="G32" s="608">
        <v>4683</v>
      </c>
      <c r="H32" s="608">
        <v>4705</v>
      </c>
      <c r="I32" s="608">
        <v>20673</v>
      </c>
      <c r="J32" s="608">
        <v>14960</v>
      </c>
      <c r="K32" s="608">
        <v>10804</v>
      </c>
      <c r="L32" s="608">
        <v>6705</v>
      </c>
      <c r="M32" s="608">
        <v>315</v>
      </c>
      <c r="N32" s="608">
        <v>22278</v>
      </c>
      <c r="O32" s="608">
        <v>955</v>
      </c>
      <c r="P32" s="608" t="s">
        <v>39</v>
      </c>
    </row>
    <row r="33" spans="1:16">
      <c r="A33" s="673"/>
      <c r="B33" s="674"/>
      <c r="C33" s="674"/>
      <c r="D33" s="674"/>
      <c r="E33" s="674"/>
      <c r="F33" s="674"/>
      <c r="G33" s="674"/>
      <c r="H33" s="674"/>
      <c r="I33" s="674"/>
      <c r="J33" s="674"/>
      <c r="K33" s="674"/>
      <c r="L33" s="674"/>
      <c r="M33" s="674"/>
      <c r="N33" s="674"/>
      <c r="O33" s="674"/>
      <c r="P33" s="674"/>
    </row>
    <row r="34" spans="1:16" ht="36.75" customHeight="1">
      <c r="A34" s="1141" t="s">
        <v>257</v>
      </c>
      <c r="B34" s="1141"/>
      <c r="C34" s="1141"/>
      <c r="D34" s="1141"/>
      <c r="E34" s="1141"/>
      <c r="F34" s="1141"/>
      <c r="G34" s="1141"/>
      <c r="H34" s="1141"/>
      <c r="I34" s="1141"/>
      <c r="J34" s="1141"/>
      <c r="K34" s="1141"/>
      <c r="L34" s="1141"/>
      <c r="M34" s="1141"/>
      <c r="N34" s="1141"/>
      <c r="O34" s="1141"/>
      <c r="P34" s="1141"/>
    </row>
  </sheetData>
  <mergeCells count="7">
    <mergeCell ref="A1:P1"/>
    <mergeCell ref="A34:P34"/>
    <mergeCell ref="O2:O3"/>
    <mergeCell ref="P2:P3"/>
    <mergeCell ref="A2:A3"/>
    <mergeCell ref="B2:M2"/>
    <mergeCell ref="N2:N3"/>
  </mergeCells>
  <hyperlinks>
    <hyperlink ref="Q1" location="INDICE!A32" display="INDICE"/>
  </hyperlinks>
  <printOptions horizontalCentered="1"/>
  <pageMargins left="0.51181102362204722" right="0.51181102362204722" top="1.1023622047244095" bottom="0.51181102362204722" header="0.11811023622047245" footer="0.23622047244094491"/>
  <pageSetup paperSize="9" scale="69" firstPageNumber="74" orientation="landscape" useFirstPageNumber="1" r:id="rId1"/>
  <headerFooter scaleWithDoc="0">
    <oddHeader>&amp;C&amp;G</oddHeader>
    <oddFooter>&amp;C&amp;12 &amp;P</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T36"/>
  <sheetViews>
    <sheetView showGridLines="0" zoomScale="90" zoomScaleNormal="90" zoomScalePageLayoutView="80" workbookViewId="0">
      <selection sqref="A1:S1"/>
    </sheetView>
  </sheetViews>
  <sheetFormatPr baseColWidth="10" defaultColWidth="10.5703125" defaultRowHeight="12.75"/>
  <cols>
    <col min="1" max="1" width="25.85546875" style="659" customWidth="1"/>
    <col min="2" max="4" width="10.5703125" style="659" customWidth="1"/>
    <col min="5" max="5" width="10.5703125" style="659" bestFit="1" customWidth="1"/>
    <col min="6" max="9" width="10.5703125" style="659" customWidth="1"/>
    <col min="10" max="11" width="11.5703125" style="659" customWidth="1"/>
    <col min="12" max="12" width="12.140625" style="659" customWidth="1"/>
    <col min="13" max="19" width="11.5703125" style="659" customWidth="1"/>
    <col min="20" max="16384" width="10.5703125" style="665"/>
  </cols>
  <sheetData>
    <row r="1" spans="1:20" s="695" customFormat="1" ht="53.25" customHeight="1">
      <c r="A1" s="1129" t="s">
        <v>1489</v>
      </c>
      <c r="B1" s="1129"/>
      <c r="C1" s="1129"/>
      <c r="D1" s="1129"/>
      <c r="E1" s="1129"/>
      <c r="F1" s="1129"/>
      <c r="G1" s="1129"/>
      <c r="H1" s="1129"/>
      <c r="I1" s="1129"/>
      <c r="J1" s="1129"/>
      <c r="K1" s="1129"/>
      <c r="L1" s="1129"/>
      <c r="M1" s="1129"/>
      <c r="N1" s="1129"/>
      <c r="O1" s="1129"/>
      <c r="P1" s="1129"/>
      <c r="Q1" s="1129"/>
      <c r="R1" s="1129"/>
      <c r="S1" s="1129"/>
      <c r="T1" s="264" t="s">
        <v>577</v>
      </c>
    </row>
    <row r="2" spans="1:20" s="695" customFormat="1" ht="4.5" customHeight="1">
      <c r="A2" s="692"/>
      <c r="B2" s="692"/>
      <c r="C2" s="692"/>
      <c r="D2" s="692"/>
      <c r="E2" s="692"/>
      <c r="F2" s="692"/>
      <c r="G2" s="692"/>
      <c r="H2" s="692"/>
      <c r="I2" s="692"/>
      <c r="J2" s="692"/>
      <c r="K2" s="692"/>
      <c r="L2" s="692"/>
      <c r="M2" s="692"/>
      <c r="N2" s="692"/>
      <c r="O2" s="692"/>
      <c r="P2" s="692"/>
      <c r="Q2" s="697"/>
      <c r="R2" s="697"/>
      <c r="S2" s="697"/>
    </row>
    <row r="3" spans="1:20" ht="13.5" customHeight="1">
      <c r="A3" s="1143" t="s">
        <v>81</v>
      </c>
      <c r="B3" s="1143" t="s">
        <v>264</v>
      </c>
      <c r="C3" s="1143" t="s">
        <v>94</v>
      </c>
      <c r="D3" s="1143"/>
      <c r="E3" s="1143"/>
      <c r="F3" s="1143"/>
      <c r="G3" s="1143"/>
      <c r="H3" s="1143"/>
      <c r="I3" s="1143"/>
      <c r="J3" s="1143"/>
      <c r="K3" s="1143"/>
      <c r="L3" s="1143"/>
      <c r="M3" s="1143"/>
      <c r="N3" s="1143"/>
      <c r="O3" s="1143"/>
      <c r="P3" s="1143"/>
      <c r="Q3" s="1143" t="s">
        <v>93</v>
      </c>
      <c r="R3" s="1143"/>
      <c r="S3" s="1143"/>
    </row>
    <row r="4" spans="1:20">
      <c r="A4" s="1143"/>
      <c r="B4" s="1134"/>
      <c r="C4" s="1143"/>
      <c r="D4" s="1143"/>
      <c r="E4" s="1143"/>
      <c r="F4" s="1143"/>
      <c r="G4" s="1143"/>
      <c r="H4" s="1143"/>
      <c r="I4" s="1143"/>
      <c r="J4" s="1143"/>
      <c r="K4" s="1143"/>
      <c r="L4" s="1143"/>
      <c r="M4" s="1143"/>
      <c r="N4" s="1143"/>
      <c r="O4" s="1143"/>
      <c r="P4" s="1143"/>
      <c r="Q4" s="1143"/>
      <c r="R4" s="1143"/>
      <c r="S4" s="1143"/>
    </row>
    <row r="5" spans="1:20" ht="63.75">
      <c r="A5" s="1145"/>
      <c r="B5" s="1133"/>
      <c r="C5" s="661" t="s">
        <v>66</v>
      </c>
      <c r="D5" s="661" t="s">
        <v>58</v>
      </c>
      <c r="E5" s="661" t="s">
        <v>57</v>
      </c>
      <c r="F5" s="661" t="s">
        <v>56</v>
      </c>
      <c r="G5" s="661" t="s">
        <v>55</v>
      </c>
      <c r="H5" s="661" t="s">
        <v>647</v>
      </c>
      <c r="I5" s="661" t="s">
        <v>643</v>
      </c>
      <c r="J5" s="661" t="s">
        <v>644</v>
      </c>
      <c r="K5" s="661" t="s">
        <v>49</v>
      </c>
      <c r="L5" s="661" t="s">
        <v>645</v>
      </c>
      <c r="M5" s="661" t="s">
        <v>48</v>
      </c>
      <c r="N5" s="661" t="s">
        <v>47</v>
      </c>
      <c r="O5" s="661" t="s">
        <v>263</v>
      </c>
      <c r="P5" s="661" t="s">
        <v>262</v>
      </c>
      <c r="Q5" s="661" t="s">
        <v>66</v>
      </c>
      <c r="R5" s="661" t="s">
        <v>43</v>
      </c>
      <c r="S5" s="661" t="s">
        <v>42</v>
      </c>
    </row>
    <row r="6" spans="1:20" s="701" customFormat="1" ht="15.75" customHeight="1">
      <c r="A6" s="709" t="s">
        <v>11</v>
      </c>
      <c r="B6" s="608">
        <v>33655528</v>
      </c>
      <c r="C6" s="608">
        <v>28770422</v>
      </c>
      <c r="D6" s="608">
        <v>23939913</v>
      </c>
      <c r="E6" s="608">
        <v>375261</v>
      </c>
      <c r="F6" s="608">
        <v>707826</v>
      </c>
      <c r="G6" s="608">
        <v>286310</v>
      </c>
      <c r="H6" s="608">
        <v>28059</v>
      </c>
      <c r="I6" s="608">
        <v>41305</v>
      </c>
      <c r="J6" s="608">
        <v>83786</v>
      </c>
      <c r="K6" s="608">
        <v>1378668</v>
      </c>
      <c r="L6" s="608">
        <v>190162</v>
      </c>
      <c r="M6" s="608">
        <v>1105849</v>
      </c>
      <c r="N6" s="608">
        <v>13024</v>
      </c>
      <c r="O6" s="608">
        <v>615221</v>
      </c>
      <c r="P6" s="608">
        <v>5038</v>
      </c>
      <c r="Q6" s="608">
        <v>4885106</v>
      </c>
      <c r="R6" s="608">
        <v>2117213</v>
      </c>
      <c r="S6" s="608">
        <v>2767893</v>
      </c>
    </row>
    <row r="7" spans="1:20">
      <c r="A7" s="710" t="s">
        <v>12</v>
      </c>
      <c r="B7" s="604">
        <v>11946978</v>
      </c>
      <c r="C7" s="604">
        <v>10224952</v>
      </c>
      <c r="D7" s="604">
        <v>8457946</v>
      </c>
      <c r="E7" s="604">
        <v>255105</v>
      </c>
      <c r="F7" s="604">
        <v>380713</v>
      </c>
      <c r="G7" s="604">
        <v>256857</v>
      </c>
      <c r="H7" s="604">
        <v>21561</v>
      </c>
      <c r="I7" s="604">
        <v>8138</v>
      </c>
      <c r="J7" s="604">
        <v>66275</v>
      </c>
      <c r="K7" s="604">
        <v>433626</v>
      </c>
      <c r="L7" s="604">
        <v>96377</v>
      </c>
      <c r="M7" s="604" t="s">
        <v>39</v>
      </c>
      <c r="N7" s="604">
        <v>1550</v>
      </c>
      <c r="O7" s="604">
        <v>246804</v>
      </c>
      <c r="P7" s="604" t="s">
        <v>39</v>
      </c>
      <c r="Q7" s="604">
        <v>1722026</v>
      </c>
      <c r="R7" s="604">
        <v>664189</v>
      </c>
      <c r="S7" s="604">
        <v>1057837</v>
      </c>
    </row>
    <row r="8" spans="1:20">
      <c r="A8" s="638" t="s">
        <v>13</v>
      </c>
      <c r="B8" s="608">
        <v>1376122</v>
      </c>
      <c r="C8" s="608">
        <v>1162743</v>
      </c>
      <c r="D8" s="608">
        <v>995279</v>
      </c>
      <c r="E8" s="608">
        <v>10655</v>
      </c>
      <c r="F8" s="608">
        <v>27605</v>
      </c>
      <c r="G8" s="608">
        <v>38312</v>
      </c>
      <c r="H8" s="608" t="s">
        <v>39</v>
      </c>
      <c r="I8" s="608">
        <v>1579</v>
      </c>
      <c r="J8" s="608" t="s">
        <v>39</v>
      </c>
      <c r="K8" s="608">
        <v>17310</v>
      </c>
      <c r="L8" s="608">
        <v>2253</v>
      </c>
      <c r="M8" s="608" t="s">
        <v>39</v>
      </c>
      <c r="N8" s="608" t="s">
        <v>39</v>
      </c>
      <c r="O8" s="608">
        <v>69750</v>
      </c>
      <c r="P8" s="608" t="s">
        <v>39</v>
      </c>
      <c r="Q8" s="608">
        <v>213379</v>
      </c>
      <c r="R8" s="608">
        <v>142013</v>
      </c>
      <c r="S8" s="608">
        <v>71366</v>
      </c>
    </row>
    <row r="9" spans="1:20">
      <c r="A9" s="666" t="s">
        <v>14</v>
      </c>
      <c r="B9" s="604">
        <v>283196</v>
      </c>
      <c r="C9" s="604">
        <v>278089</v>
      </c>
      <c r="D9" s="604">
        <v>246296</v>
      </c>
      <c r="E9" s="604">
        <v>5641</v>
      </c>
      <c r="F9" s="604" t="s">
        <v>39</v>
      </c>
      <c r="G9" s="604" t="s">
        <v>39</v>
      </c>
      <c r="H9" s="604" t="s">
        <v>39</v>
      </c>
      <c r="I9" s="604" t="s">
        <v>39</v>
      </c>
      <c r="J9" s="604" t="s">
        <v>39</v>
      </c>
      <c r="K9" s="604">
        <v>23058</v>
      </c>
      <c r="L9" s="604">
        <v>2556</v>
      </c>
      <c r="M9" s="604" t="s">
        <v>39</v>
      </c>
      <c r="N9" s="604" t="s">
        <v>39</v>
      </c>
      <c r="O9" s="604">
        <v>538</v>
      </c>
      <c r="P9" s="604" t="s">
        <v>39</v>
      </c>
      <c r="Q9" s="604">
        <v>5107</v>
      </c>
      <c r="R9" s="604">
        <v>3318</v>
      </c>
      <c r="S9" s="604">
        <v>1789</v>
      </c>
    </row>
    <row r="10" spans="1:20">
      <c r="A10" s="638" t="s">
        <v>15</v>
      </c>
      <c r="B10" s="608">
        <v>503663</v>
      </c>
      <c r="C10" s="608">
        <v>500245</v>
      </c>
      <c r="D10" s="608">
        <v>495403</v>
      </c>
      <c r="E10" s="608">
        <v>2206</v>
      </c>
      <c r="F10" s="608" t="s">
        <v>39</v>
      </c>
      <c r="G10" s="608">
        <v>2636</v>
      </c>
      <c r="H10" s="608" t="s">
        <v>39</v>
      </c>
      <c r="I10" s="608" t="s">
        <v>39</v>
      </c>
      <c r="J10" s="608" t="s">
        <v>39</v>
      </c>
      <c r="K10" s="608" t="s">
        <v>39</v>
      </c>
      <c r="L10" s="608" t="s">
        <v>39</v>
      </c>
      <c r="M10" s="608" t="s">
        <v>39</v>
      </c>
      <c r="N10" s="608" t="s">
        <v>39</v>
      </c>
      <c r="O10" s="608" t="s">
        <v>39</v>
      </c>
      <c r="P10" s="608" t="s">
        <v>39</v>
      </c>
      <c r="Q10" s="608">
        <v>3418</v>
      </c>
      <c r="R10" s="609">
        <v>531</v>
      </c>
      <c r="S10" s="608">
        <v>2887</v>
      </c>
    </row>
    <row r="11" spans="1:20">
      <c r="A11" s="666" t="s">
        <v>16</v>
      </c>
      <c r="B11" s="604">
        <v>340466</v>
      </c>
      <c r="C11" s="604">
        <v>306112</v>
      </c>
      <c r="D11" s="604">
        <v>290407</v>
      </c>
      <c r="E11" s="604">
        <v>6380</v>
      </c>
      <c r="F11" s="604">
        <v>844</v>
      </c>
      <c r="G11" s="604">
        <v>8481</v>
      </c>
      <c r="H11" s="604" t="s">
        <v>39</v>
      </c>
      <c r="I11" s="604" t="s">
        <v>39</v>
      </c>
      <c r="J11" s="604" t="s">
        <v>39</v>
      </c>
      <c r="K11" s="604" t="s">
        <v>39</v>
      </c>
      <c r="L11" s="604" t="s">
        <v>39</v>
      </c>
      <c r="M11" s="604" t="s">
        <v>39</v>
      </c>
      <c r="N11" s="604" t="s">
        <v>39</v>
      </c>
      <c r="O11" s="604" t="s">
        <v>39</v>
      </c>
      <c r="P11" s="604" t="s">
        <v>39</v>
      </c>
      <c r="Q11" s="604">
        <v>34354</v>
      </c>
      <c r="R11" s="604">
        <v>13684</v>
      </c>
      <c r="S11" s="604">
        <v>20670</v>
      </c>
    </row>
    <row r="12" spans="1:20">
      <c r="A12" s="638" t="s">
        <v>17</v>
      </c>
      <c r="B12" s="608">
        <v>618004</v>
      </c>
      <c r="C12" s="608">
        <v>539681</v>
      </c>
      <c r="D12" s="608">
        <v>489597</v>
      </c>
      <c r="E12" s="608">
        <v>9508</v>
      </c>
      <c r="F12" s="608">
        <v>6063</v>
      </c>
      <c r="G12" s="608">
        <v>10350</v>
      </c>
      <c r="H12" s="608">
        <v>255</v>
      </c>
      <c r="I12" s="608" t="s">
        <v>39</v>
      </c>
      <c r="J12" s="608" t="s">
        <v>39</v>
      </c>
      <c r="K12" s="608">
        <v>23908</v>
      </c>
      <c r="L12" s="608" t="s">
        <v>39</v>
      </c>
      <c r="M12" s="608" t="s">
        <v>39</v>
      </c>
      <c r="N12" s="608" t="s">
        <v>39</v>
      </c>
      <c r="O12" s="608" t="s">
        <v>39</v>
      </c>
      <c r="P12" s="608" t="s">
        <v>39</v>
      </c>
      <c r="Q12" s="608">
        <v>78323</v>
      </c>
      <c r="R12" s="608">
        <v>32785</v>
      </c>
      <c r="S12" s="608">
        <v>45538</v>
      </c>
    </row>
    <row r="13" spans="1:20">
      <c r="A13" s="666" t="s">
        <v>18</v>
      </c>
      <c r="B13" s="604">
        <v>681223</v>
      </c>
      <c r="C13" s="604">
        <v>641575</v>
      </c>
      <c r="D13" s="604">
        <v>595415</v>
      </c>
      <c r="E13" s="604" t="s">
        <v>39</v>
      </c>
      <c r="F13" s="604">
        <v>12555</v>
      </c>
      <c r="G13" s="604">
        <v>8046</v>
      </c>
      <c r="H13" s="604" t="s">
        <v>39</v>
      </c>
      <c r="I13" s="604" t="s">
        <v>39</v>
      </c>
      <c r="J13" s="604" t="s">
        <v>39</v>
      </c>
      <c r="K13" s="604" t="s">
        <v>39</v>
      </c>
      <c r="L13" s="604">
        <v>12244</v>
      </c>
      <c r="M13" s="604" t="s">
        <v>39</v>
      </c>
      <c r="N13" s="604">
        <v>1550</v>
      </c>
      <c r="O13" s="604">
        <v>11765</v>
      </c>
      <c r="P13" s="604" t="s">
        <v>39</v>
      </c>
      <c r="Q13" s="604">
        <v>39648</v>
      </c>
      <c r="R13" s="604">
        <v>14556</v>
      </c>
      <c r="S13" s="604">
        <v>25092</v>
      </c>
    </row>
    <row r="14" spans="1:20">
      <c r="A14" s="638" t="s">
        <v>19</v>
      </c>
      <c r="B14" s="608">
        <v>575373</v>
      </c>
      <c r="C14" s="608">
        <v>534229</v>
      </c>
      <c r="D14" s="608">
        <v>519946</v>
      </c>
      <c r="E14" s="608">
        <v>6260</v>
      </c>
      <c r="F14" s="608">
        <v>1210</v>
      </c>
      <c r="G14" s="608">
        <v>6249</v>
      </c>
      <c r="H14" s="608">
        <v>564</v>
      </c>
      <c r="I14" s="608" t="s">
        <v>39</v>
      </c>
      <c r="J14" s="608" t="s">
        <v>39</v>
      </c>
      <c r="K14" s="608" t="s">
        <v>39</v>
      </c>
      <c r="L14" s="608" t="s">
        <v>39</v>
      </c>
      <c r="M14" s="608" t="s">
        <v>39</v>
      </c>
      <c r="N14" s="608" t="s">
        <v>39</v>
      </c>
      <c r="O14" s="608" t="s">
        <v>39</v>
      </c>
      <c r="P14" s="608" t="s">
        <v>39</v>
      </c>
      <c r="Q14" s="608">
        <v>41144</v>
      </c>
      <c r="R14" s="608">
        <v>28730</v>
      </c>
      <c r="S14" s="608">
        <v>12414</v>
      </c>
    </row>
    <row r="15" spans="1:20">
      <c r="A15" s="666" t="s">
        <v>20</v>
      </c>
      <c r="B15" s="604">
        <v>908654</v>
      </c>
      <c r="C15" s="604">
        <v>824078</v>
      </c>
      <c r="D15" s="604">
        <v>725521</v>
      </c>
      <c r="E15" s="604">
        <v>5099</v>
      </c>
      <c r="F15" s="604">
        <v>5337</v>
      </c>
      <c r="G15" s="604">
        <v>5774</v>
      </c>
      <c r="H15" s="604">
        <v>977</v>
      </c>
      <c r="I15" s="604" t="s">
        <v>39</v>
      </c>
      <c r="J15" s="604" t="s">
        <v>39</v>
      </c>
      <c r="K15" s="604">
        <v>35910</v>
      </c>
      <c r="L15" s="604">
        <v>801</v>
      </c>
      <c r="M15" s="604" t="s">
        <v>39</v>
      </c>
      <c r="N15" s="604" t="s">
        <v>39</v>
      </c>
      <c r="O15" s="604">
        <v>44659</v>
      </c>
      <c r="P15" s="604" t="s">
        <v>39</v>
      </c>
      <c r="Q15" s="604">
        <v>84576</v>
      </c>
      <c r="R15" s="604">
        <v>49023</v>
      </c>
      <c r="S15" s="604">
        <v>35553</v>
      </c>
    </row>
    <row r="16" spans="1:20">
      <c r="A16" s="638" t="s">
        <v>21</v>
      </c>
      <c r="B16" s="608">
        <v>5252404</v>
      </c>
      <c r="C16" s="608">
        <v>4288889</v>
      </c>
      <c r="D16" s="608">
        <v>3055171</v>
      </c>
      <c r="E16" s="608">
        <v>185444</v>
      </c>
      <c r="F16" s="608">
        <v>324253</v>
      </c>
      <c r="G16" s="608">
        <v>165131</v>
      </c>
      <c r="H16" s="608">
        <v>19514</v>
      </c>
      <c r="I16" s="608">
        <v>6559</v>
      </c>
      <c r="J16" s="608">
        <v>60011</v>
      </c>
      <c r="K16" s="608">
        <v>314294</v>
      </c>
      <c r="L16" s="608">
        <v>70631</v>
      </c>
      <c r="M16" s="608" t="s">
        <v>39</v>
      </c>
      <c r="N16" s="608" t="s">
        <v>39</v>
      </c>
      <c r="O16" s="608">
        <v>87881</v>
      </c>
      <c r="P16" s="608" t="s">
        <v>39</v>
      </c>
      <c r="Q16" s="608">
        <v>963515</v>
      </c>
      <c r="R16" s="608">
        <v>297534</v>
      </c>
      <c r="S16" s="608">
        <v>665981</v>
      </c>
    </row>
    <row r="17" spans="1:19">
      <c r="A17" s="666" t="s">
        <v>22</v>
      </c>
      <c r="B17" s="604">
        <v>746872</v>
      </c>
      <c r="C17" s="604">
        <v>652677</v>
      </c>
      <c r="D17" s="604">
        <v>553032</v>
      </c>
      <c r="E17" s="604">
        <v>23912</v>
      </c>
      <c r="F17" s="604">
        <v>2846</v>
      </c>
      <c r="G17" s="604">
        <v>7123</v>
      </c>
      <c r="H17" s="604">
        <v>251</v>
      </c>
      <c r="I17" s="604" t="s">
        <v>39</v>
      </c>
      <c r="J17" s="604">
        <v>6264</v>
      </c>
      <c r="K17" s="604">
        <v>19146</v>
      </c>
      <c r="L17" s="604">
        <v>7892</v>
      </c>
      <c r="M17" s="604" t="s">
        <v>39</v>
      </c>
      <c r="N17" s="604" t="s">
        <v>39</v>
      </c>
      <c r="O17" s="604">
        <v>32211</v>
      </c>
      <c r="P17" s="604" t="s">
        <v>39</v>
      </c>
      <c r="Q17" s="604">
        <v>94195</v>
      </c>
      <c r="R17" s="604">
        <v>37615</v>
      </c>
      <c r="S17" s="604">
        <v>56580</v>
      </c>
    </row>
    <row r="18" spans="1:19" s="701" customFormat="1" ht="16.5" customHeight="1">
      <c r="A18" s="638" t="s">
        <v>23</v>
      </c>
      <c r="B18" s="608">
        <v>661001</v>
      </c>
      <c r="C18" s="608">
        <v>496634</v>
      </c>
      <c r="D18" s="608">
        <v>491879</v>
      </c>
      <c r="E18" s="608" t="s">
        <v>39</v>
      </c>
      <c r="F18" s="608" t="s">
        <v>39</v>
      </c>
      <c r="G18" s="608">
        <v>4755</v>
      </c>
      <c r="H18" s="608" t="s">
        <v>39</v>
      </c>
      <c r="I18" s="608" t="s">
        <v>39</v>
      </c>
      <c r="J18" s="608" t="s">
        <v>39</v>
      </c>
      <c r="K18" s="608" t="s">
        <v>39</v>
      </c>
      <c r="L18" s="608" t="s">
        <v>39</v>
      </c>
      <c r="M18" s="608" t="s">
        <v>39</v>
      </c>
      <c r="N18" s="608" t="s">
        <v>39</v>
      </c>
      <c r="O18" s="608" t="s">
        <v>39</v>
      </c>
      <c r="P18" s="608" t="s">
        <v>39</v>
      </c>
      <c r="Q18" s="608">
        <v>164367</v>
      </c>
      <c r="R18" s="608">
        <v>44400</v>
      </c>
      <c r="S18" s="608">
        <v>119967</v>
      </c>
    </row>
    <row r="19" spans="1:19">
      <c r="A19" s="710" t="s">
        <v>24</v>
      </c>
      <c r="B19" s="604">
        <v>19575953</v>
      </c>
      <c r="C19" s="604">
        <v>16469645</v>
      </c>
      <c r="D19" s="604">
        <v>13506637</v>
      </c>
      <c r="E19" s="604">
        <v>116475</v>
      </c>
      <c r="F19" s="604">
        <v>293207</v>
      </c>
      <c r="G19" s="604">
        <v>26732</v>
      </c>
      <c r="H19" s="604">
        <v>6368</v>
      </c>
      <c r="I19" s="604">
        <v>23993</v>
      </c>
      <c r="J19" s="604">
        <v>14497</v>
      </c>
      <c r="K19" s="604">
        <v>902211</v>
      </c>
      <c r="L19" s="604">
        <v>93785</v>
      </c>
      <c r="M19" s="604">
        <v>1105849</v>
      </c>
      <c r="N19" s="604">
        <v>11474</v>
      </c>
      <c r="O19" s="604">
        <v>368417</v>
      </c>
      <c r="P19" s="604" t="s">
        <v>39</v>
      </c>
      <c r="Q19" s="604">
        <v>3106308</v>
      </c>
      <c r="R19" s="604">
        <v>1435606</v>
      </c>
      <c r="S19" s="604">
        <v>1670702</v>
      </c>
    </row>
    <row r="20" spans="1:19">
      <c r="A20" s="638" t="s">
        <v>25</v>
      </c>
      <c r="B20" s="608">
        <v>1422186</v>
      </c>
      <c r="C20" s="608">
        <v>1308921</v>
      </c>
      <c r="D20" s="608">
        <v>1199072</v>
      </c>
      <c r="E20" s="608">
        <v>3935</v>
      </c>
      <c r="F20" s="608">
        <v>33860</v>
      </c>
      <c r="G20" s="608" t="s">
        <v>39</v>
      </c>
      <c r="H20" s="608" t="s">
        <v>39</v>
      </c>
      <c r="I20" s="608" t="s">
        <v>39</v>
      </c>
      <c r="J20" s="608" t="s">
        <v>39</v>
      </c>
      <c r="K20" s="608">
        <v>26031</v>
      </c>
      <c r="L20" s="608">
        <v>1467</v>
      </c>
      <c r="M20" s="608" t="s">
        <v>39</v>
      </c>
      <c r="N20" s="608" t="s">
        <v>39</v>
      </c>
      <c r="O20" s="608">
        <v>44556</v>
      </c>
      <c r="P20" s="608" t="s">
        <v>39</v>
      </c>
      <c r="Q20" s="608">
        <v>113265</v>
      </c>
      <c r="R20" s="608">
        <v>19570</v>
      </c>
      <c r="S20" s="608">
        <v>93695</v>
      </c>
    </row>
    <row r="21" spans="1:19">
      <c r="A21" s="666" t="s">
        <v>26</v>
      </c>
      <c r="B21" s="604">
        <v>688586</v>
      </c>
      <c r="C21" s="604">
        <v>630063</v>
      </c>
      <c r="D21" s="604">
        <v>584348</v>
      </c>
      <c r="E21" s="604">
        <v>4412</v>
      </c>
      <c r="F21" s="604">
        <v>9323</v>
      </c>
      <c r="G21" s="604" t="s">
        <v>39</v>
      </c>
      <c r="H21" s="604" t="s">
        <v>39</v>
      </c>
      <c r="I21" s="604" t="s">
        <v>39</v>
      </c>
      <c r="J21" s="604">
        <v>7978</v>
      </c>
      <c r="K21" s="604" t="s">
        <v>39</v>
      </c>
      <c r="L21" s="604" t="s">
        <v>39</v>
      </c>
      <c r="M21" s="604" t="s">
        <v>39</v>
      </c>
      <c r="N21" s="604" t="s">
        <v>39</v>
      </c>
      <c r="O21" s="604">
        <v>24002</v>
      </c>
      <c r="P21" s="604" t="s">
        <v>39</v>
      </c>
      <c r="Q21" s="604">
        <v>58523</v>
      </c>
      <c r="R21" s="604">
        <v>25560</v>
      </c>
      <c r="S21" s="604">
        <v>32963</v>
      </c>
    </row>
    <row r="22" spans="1:19">
      <c r="A22" s="638" t="s">
        <v>27</v>
      </c>
      <c r="B22" s="608">
        <v>11162031</v>
      </c>
      <c r="C22" s="608">
        <v>8740089</v>
      </c>
      <c r="D22" s="608">
        <v>6278479</v>
      </c>
      <c r="E22" s="608">
        <v>102314</v>
      </c>
      <c r="F22" s="608">
        <v>208842</v>
      </c>
      <c r="G22" s="608">
        <v>26732</v>
      </c>
      <c r="H22" s="608">
        <v>6368</v>
      </c>
      <c r="I22" s="608">
        <v>21829</v>
      </c>
      <c r="J22" s="608">
        <v>6519</v>
      </c>
      <c r="K22" s="608">
        <v>869754</v>
      </c>
      <c r="L22" s="608">
        <v>2143</v>
      </c>
      <c r="M22" s="608">
        <v>1105849</v>
      </c>
      <c r="N22" s="608" t="s">
        <v>39</v>
      </c>
      <c r="O22" s="608">
        <v>111260</v>
      </c>
      <c r="P22" s="608" t="s">
        <v>39</v>
      </c>
      <c r="Q22" s="608">
        <v>2421942</v>
      </c>
      <c r="R22" s="608">
        <v>1256271</v>
      </c>
      <c r="S22" s="608">
        <v>1165671</v>
      </c>
    </row>
    <row r="23" spans="1:19">
      <c r="A23" s="666" t="s">
        <v>28</v>
      </c>
      <c r="B23" s="604">
        <v>2090896</v>
      </c>
      <c r="C23" s="604">
        <v>1783863</v>
      </c>
      <c r="D23" s="604">
        <v>1745370</v>
      </c>
      <c r="E23" s="604">
        <v>1350</v>
      </c>
      <c r="F23" s="604">
        <v>17660</v>
      </c>
      <c r="G23" s="604" t="s">
        <v>39</v>
      </c>
      <c r="H23" s="604" t="s">
        <v>39</v>
      </c>
      <c r="I23" s="604" t="s">
        <v>39</v>
      </c>
      <c r="J23" s="604" t="s">
        <v>39</v>
      </c>
      <c r="K23" s="604" t="s">
        <v>39</v>
      </c>
      <c r="L23" s="604">
        <v>8009</v>
      </c>
      <c r="M23" s="604" t="s">
        <v>39</v>
      </c>
      <c r="N23" s="604">
        <v>11474</v>
      </c>
      <c r="O23" s="604" t="s">
        <v>39</v>
      </c>
      <c r="P23" s="604" t="s">
        <v>39</v>
      </c>
      <c r="Q23" s="604">
        <v>307033</v>
      </c>
      <c r="R23" s="604">
        <v>60213</v>
      </c>
      <c r="S23" s="604">
        <v>246820</v>
      </c>
    </row>
    <row r="24" spans="1:19">
      <c r="A24" s="638" t="s">
        <v>29</v>
      </c>
      <c r="B24" s="608">
        <v>3484634</v>
      </c>
      <c r="C24" s="608">
        <v>3353995</v>
      </c>
      <c r="D24" s="608">
        <v>3046654</v>
      </c>
      <c r="E24" s="608">
        <v>4464</v>
      </c>
      <c r="F24" s="608">
        <v>23522</v>
      </c>
      <c r="G24" s="608" t="s">
        <v>39</v>
      </c>
      <c r="H24" s="608" t="s">
        <v>39</v>
      </c>
      <c r="I24" s="608">
        <v>2164</v>
      </c>
      <c r="J24" s="608" t="s">
        <v>39</v>
      </c>
      <c r="K24" s="608">
        <v>6426</v>
      </c>
      <c r="L24" s="608">
        <v>82166</v>
      </c>
      <c r="M24" s="608" t="s">
        <v>39</v>
      </c>
      <c r="N24" s="608" t="s">
        <v>39</v>
      </c>
      <c r="O24" s="608">
        <v>188599</v>
      </c>
      <c r="P24" s="608" t="s">
        <v>39</v>
      </c>
      <c r="Q24" s="608">
        <v>130639</v>
      </c>
      <c r="R24" s="608">
        <v>44631</v>
      </c>
      <c r="S24" s="608">
        <v>86008</v>
      </c>
    </row>
    <row r="25" spans="1:19" s="701" customFormat="1" ht="17.25" customHeight="1">
      <c r="A25" s="666" t="s">
        <v>30</v>
      </c>
      <c r="B25" s="604">
        <v>727620</v>
      </c>
      <c r="C25" s="604">
        <v>652714</v>
      </c>
      <c r="D25" s="604">
        <v>652714</v>
      </c>
      <c r="E25" s="604" t="s">
        <v>39</v>
      </c>
      <c r="F25" s="604" t="s">
        <v>39</v>
      </c>
      <c r="G25" s="604" t="s">
        <v>39</v>
      </c>
      <c r="H25" s="604" t="s">
        <v>39</v>
      </c>
      <c r="I25" s="604" t="s">
        <v>39</v>
      </c>
      <c r="J25" s="604" t="s">
        <v>39</v>
      </c>
      <c r="K25" s="604" t="s">
        <v>39</v>
      </c>
      <c r="L25" s="604" t="s">
        <v>39</v>
      </c>
      <c r="M25" s="604" t="s">
        <v>39</v>
      </c>
      <c r="N25" s="604" t="s">
        <v>39</v>
      </c>
      <c r="O25" s="604" t="s">
        <v>39</v>
      </c>
      <c r="P25" s="604" t="s">
        <v>39</v>
      </c>
      <c r="Q25" s="604">
        <v>74906</v>
      </c>
      <c r="R25" s="604">
        <v>29361</v>
      </c>
      <c r="S25" s="604">
        <v>45545</v>
      </c>
    </row>
    <row r="26" spans="1:19">
      <c r="A26" s="709" t="s">
        <v>31</v>
      </c>
      <c r="B26" s="608">
        <v>2049161</v>
      </c>
      <c r="C26" s="608">
        <v>1992389</v>
      </c>
      <c r="D26" s="608">
        <v>1891894</v>
      </c>
      <c r="E26" s="608">
        <v>3681</v>
      </c>
      <c r="F26" s="608">
        <v>33906</v>
      </c>
      <c r="G26" s="608">
        <v>2721</v>
      </c>
      <c r="H26" s="608">
        <v>130</v>
      </c>
      <c r="I26" s="608">
        <v>9174</v>
      </c>
      <c r="J26" s="608">
        <v>3014</v>
      </c>
      <c r="K26" s="608">
        <v>42831</v>
      </c>
      <c r="L26" s="608" t="s">
        <v>39</v>
      </c>
      <c r="M26" s="608" t="s">
        <v>39</v>
      </c>
      <c r="N26" s="608" t="s">
        <v>39</v>
      </c>
      <c r="O26" s="608" t="s">
        <v>39</v>
      </c>
      <c r="P26" s="608">
        <v>5038</v>
      </c>
      <c r="Q26" s="608">
        <v>56772</v>
      </c>
      <c r="R26" s="608">
        <v>17418</v>
      </c>
      <c r="S26" s="608">
        <v>39354</v>
      </c>
    </row>
    <row r="27" spans="1:19">
      <c r="A27" s="666" t="s">
        <v>78</v>
      </c>
      <c r="B27" s="604">
        <v>400618</v>
      </c>
      <c r="C27" s="604">
        <v>397545</v>
      </c>
      <c r="D27" s="604">
        <v>386863</v>
      </c>
      <c r="E27" s="604" t="s">
        <v>39</v>
      </c>
      <c r="F27" s="604">
        <v>8892</v>
      </c>
      <c r="G27" s="604">
        <v>1790</v>
      </c>
      <c r="H27" s="604" t="s">
        <v>39</v>
      </c>
      <c r="I27" s="604" t="s">
        <v>39</v>
      </c>
      <c r="J27" s="604" t="s">
        <v>39</v>
      </c>
      <c r="K27" s="604" t="s">
        <v>39</v>
      </c>
      <c r="L27" s="604" t="s">
        <v>39</v>
      </c>
      <c r="M27" s="604" t="s">
        <v>39</v>
      </c>
      <c r="N27" s="604" t="s">
        <v>39</v>
      </c>
      <c r="O27" s="604" t="s">
        <v>39</v>
      </c>
      <c r="P27" s="604" t="s">
        <v>39</v>
      </c>
      <c r="Q27" s="604">
        <v>3073</v>
      </c>
      <c r="R27" s="605" t="s">
        <v>39</v>
      </c>
      <c r="S27" s="604">
        <v>3073</v>
      </c>
    </row>
    <row r="28" spans="1:19">
      <c r="A28" s="638" t="s">
        <v>84</v>
      </c>
      <c r="B28" s="608">
        <v>485071</v>
      </c>
      <c r="C28" s="608">
        <v>482333</v>
      </c>
      <c r="D28" s="608">
        <v>477295</v>
      </c>
      <c r="E28" s="608" t="s">
        <v>39</v>
      </c>
      <c r="F28" s="608" t="s">
        <v>39</v>
      </c>
      <c r="G28" s="608" t="s">
        <v>39</v>
      </c>
      <c r="H28" s="608" t="s">
        <v>39</v>
      </c>
      <c r="I28" s="608" t="s">
        <v>39</v>
      </c>
      <c r="J28" s="608" t="s">
        <v>39</v>
      </c>
      <c r="K28" s="608" t="s">
        <v>39</v>
      </c>
      <c r="L28" s="608" t="s">
        <v>39</v>
      </c>
      <c r="M28" s="608" t="s">
        <v>39</v>
      </c>
      <c r="N28" s="608" t="s">
        <v>39</v>
      </c>
      <c r="O28" s="608" t="s">
        <v>39</v>
      </c>
      <c r="P28" s="608">
        <v>5038</v>
      </c>
      <c r="Q28" s="608">
        <v>2738</v>
      </c>
      <c r="R28" s="609" t="s">
        <v>39</v>
      </c>
      <c r="S28" s="608">
        <v>2738</v>
      </c>
    </row>
    <row r="29" spans="1:19">
      <c r="A29" s="666" t="s">
        <v>77</v>
      </c>
      <c r="B29" s="604">
        <v>291861</v>
      </c>
      <c r="C29" s="604">
        <v>279760</v>
      </c>
      <c r="D29" s="604">
        <v>235289</v>
      </c>
      <c r="E29" s="604">
        <v>3681</v>
      </c>
      <c r="F29" s="604">
        <v>11878</v>
      </c>
      <c r="G29" s="604" t="s">
        <v>39</v>
      </c>
      <c r="H29" s="604">
        <v>130</v>
      </c>
      <c r="I29" s="604" t="s">
        <v>39</v>
      </c>
      <c r="J29" s="604">
        <v>3014</v>
      </c>
      <c r="K29" s="604">
        <v>25768</v>
      </c>
      <c r="L29" s="604" t="s">
        <v>39</v>
      </c>
      <c r="M29" s="604" t="s">
        <v>39</v>
      </c>
      <c r="N29" s="604" t="s">
        <v>39</v>
      </c>
      <c r="O29" s="604" t="s">
        <v>39</v>
      </c>
      <c r="P29" s="604" t="s">
        <v>39</v>
      </c>
      <c r="Q29" s="604">
        <v>12101</v>
      </c>
      <c r="R29" s="604">
        <v>12101</v>
      </c>
      <c r="S29" s="604" t="s">
        <v>39</v>
      </c>
    </row>
    <row r="30" spans="1:19">
      <c r="A30" s="638" t="s">
        <v>83</v>
      </c>
      <c r="B30" s="608">
        <v>231610</v>
      </c>
      <c r="C30" s="608">
        <v>231610</v>
      </c>
      <c r="D30" s="608">
        <v>229085</v>
      </c>
      <c r="E30" s="608" t="s">
        <v>39</v>
      </c>
      <c r="F30" s="608">
        <v>1594</v>
      </c>
      <c r="G30" s="608">
        <v>931</v>
      </c>
      <c r="H30" s="608" t="s">
        <v>39</v>
      </c>
      <c r="I30" s="608" t="s">
        <v>39</v>
      </c>
      <c r="J30" s="608" t="s">
        <v>39</v>
      </c>
      <c r="K30" s="608" t="s">
        <v>39</v>
      </c>
      <c r="L30" s="608" t="s">
        <v>39</v>
      </c>
      <c r="M30" s="608" t="s">
        <v>39</v>
      </c>
      <c r="N30" s="608" t="s">
        <v>39</v>
      </c>
      <c r="O30" s="608" t="s">
        <v>39</v>
      </c>
      <c r="P30" s="608" t="s">
        <v>39</v>
      </c>
      <c r="Q30" s="609" t="s">
        <v>39</v>
      </c>
      <c r="R30" s="609" t="s">
        <v>39</v>
      </c>
      <c r="S30" s="609" t="s">
        <v>39</v>
      </c>
    </row>
    <row r="31" spans="1:19">
      <c r="A31" s="666" t="s">
        <v>76</v>
      </c>
      <c r="B31" s="604">
        <v>339788</v>
      </c>
      <c r="C31" s="604">
        <v>309517</v>
      </c>
      <c r="D31" s="604">
        <v>294480</v>
      </c>
      <c r="E31" s="604" t="s">
        <v>39</v>
      </c>
      <c r="F31" s="604">
        <v>5863</v>
      </c>
      <c r="G31" s="604" t="s">
        <v>39</v>
      </c>
      <c r="H31" s="604" t="s">
        <v>39</v>
      </c>
      <c r="I31" s="604">
        <v>9174</v>
      </c>
      <c r="J31" s="604" t="s">
        <v>39</v>
      </c>
      <c r="K31" s="604" t="s">
        <v>39</v>
      </c>
      <c r="L31" s="604" t="s">
        <v>39</v>
      </c>
      <c r="M31" s="604" t="s">
        <v>39</v>
      </c>
      <c r="N31" s="604" t="s">
        <v>39</v>
      </c>
      <c r="O31" s="604" t="s">
        <v>39</v>
      </c>
      <c r="P31" s="604" t="s">
        <v>39</v>
      </c>
      <c r="Q31" s="604">
        <v>30271</v>
      </c>
      <c r="R31" s="604">
        <v>3189</v>
      </c>
      <c r="S31" s="604">
        <v>27082</v>
      </c>
    </row>
    <row r="32" spans="1:19" s="701" customFormat="1" ht="18" customHeight="1">
      <c r="A32" s="638" t="s">
        <v>75</v>
      </c>
      <c r="B32" s="608">
        <v>300213</v>
      </c>
      <c r="C32" s="608">
        <v>291624</v>
      </c>
      <c r="D32" s="608">
        <v>268882</v>
      </c>
      <c r="E32" s="608" t="s">
        <v>39</v>
      </c>
      <c r="F32" s="608">
        <v>5679</v>
      </c>
      <c r="G32" s="608" t="s">
        <v>39</v>
      </c>
      <c r="H32" s="608" t="s">
        <v>39</v>
      </c>
      <c r="I32" s="608" t="s">
        <v>39</v>
      </c>
      <c r="J32" s="608" t="s">
        <v>39</v>
      </c>
      <c r="K32" s="608">
        <v>17063</v>
      </c>
      <c r="L32" s="608" t="s">
        <v>39</v>
      </c>
      <c r="M32" s="608" t="s">
        <v>39</v>
      </c>
      <c r="N32" s="608" t="s">
        <v>39</v>
      </c>
      <c r="O32" s="608" t="s">
        <v>39</v>
      </c>
      <c r="P32" s="608" t="s">
        <v>39</v>
      </c>
      <c r="Q32" s="608">
        <v>8589</v>
      </c>
      <c r="R32" s="608">
        <v>2128</v>
      </c>
      <c r="S32" s="608">
        <v>6461</v>
      </c>
    </row>
    <row r="33" spans="1:19">
      <c r="A33" s="710" t="s">
        <v>38</v>
      </c>
      <c r="B33" s="604">
        <v>83436</v>
      </c>
      <c r="C33" s="604">
        <v>83436</v>
      </c>
      <c r="D33" s="604">
        <v>83436</v>
      </c>
      <c r="E33" s="604" t="s">
        <v>39</v>
      </c>
      <c r="F33" s="604" t="s">
        <v>39</v>
      </c>
      <c r="G33" s="604" t="s">
        <v>39</v>
      </c>
      <c r="H33" s="604" t="s">
        <v>39</v>
      </c>
      <c r="I33" s="604" t="s">
        <v>39</v>
      </c>
      <c r="J33" s="604" t="s">
        <v>39</v>
      </c>
      <c r="K33" s="604" t="s">
        <v>39</v>
      </c>
      <c r="L33" s="604" t="s">
        <v>39</v>
      </c>
      <c r="M33" s="604" t="s">
        <v>39</v>
      </c>
      <c r="N33" s="604" t="s">
        <v>39</v>
      </c>
      <c r="O33" s="604" t="s">
        <v>39</v>
      </c>
      <c r="P33" s="604" t="s">
        <v>39</v>
      </c>
      <c r="Q33" s="605" t="s">
        <v>39</v>
      </c>
      <c r="R33" s="605" t="s">
        <v>39</v>
      </c>
      <c r="S33" s="605" t="s">
        <v>39</v>
      </c>
    </row>
    <row r="34" spans="1:19">
      <c r="A34" s="638" t="s">
        <v>82</v>
      </c>
      <c r="B34" s="608">
        <v>83436</v>
      </c>
      <c r="C34" s="608">
        <v>83436</v>
      </c>
      <c r="D34" s="608">
        <v>83436</v>
      </c>
      <c r="E34" s="608" t="s">
        <v>39</v>
      </c>
      <c r="F34" s="608" t="s">
        <v>39</v>
      </c>
      <c r="G34" s="608" t="s">
        <v>39</v>
      </c>
      <c r="H34" s="608" t="s">
        <v>39</v>
      </c>
      <c r="I34" s="608" t="s">
        <v>39</v>
      </c>
      <c r="J34" s="608" t="s">
        <v>39</v>
      </c>
      <c r="K34" s="608" t="s">
        <v>39</v>
      </c>
      <c r="L34" s="608" t="s">
        <v>39</v>
      </c>
      <c r="M34" s="608" t="s">
        <v>39</v>
      </c>
      <c r="N34" s="608" t="s">
        <v>39</v>
      </c>
      <c r="O34" s="608" t="s">
        <v>39</v>
      </c>
      <c r="P34" s="608" t="s">
        <v>39</v>
      </c>
      <c r="Q34" s="609" t="s">
        <v>39</v>
      </c>
      <c r="R34" s="609" t="s">
        <v>39</v>
      </c>
      <c r="S34" s="609" t="s">
        <v>39</v>
      </c>
    </row>
    <row r="35" spans="1:19">
      <c r="A35" s="638"/>
      <c r="B35" s="639"/>
      <c r="C35" s="639"/>
      <c r="D35" s="639"/>
      <c r="E35" s="639"/>
      <c r="F35" s="639"/>
      <c r="G35" s="639"/>
      <c r="H35" s="639"/>
      <c r="I35" s="639"/>
      <c r="J35" s="639"/>
      <c r="K35" s="639"/>
      <c r="L35" s="639"/>
      <c r="M35" s="639"/>
      <c r="N35" s="639"/>
      <c r="O35" s="639"/>
      <c r="P35" s="639"/>
      <c r="Q35" s="712"/>
      <c r="R35" s="712"/>
      <c r="S35" s="712"/>
    </row>
    <row r="36" spans="1:19" ht="93.75" customHeight="1">
      <c r="A36" s="1141" t="s">
        <v>411</v>
      </c>
      <c r="B36" s="1141"/>
      <c r="C36" s="1141"/>
      <c r="D36" s="1141"/>
      <c r="E36" s="1141"/>
      <c r="F36" s="1141"/>
      <c r="G36" s="1141"/>
      <c r="H36" s="1141"/>
      <c r="I36" s="1141"/>
      <c r="J36" s="1141"/>
      <c r="K36" s="1141"/>
      <c r="L36" s="1141"/>
      <c r="M36" s="1141"/>
      <c r="N36" s="1141"/>
      <c r="O36" s="1141"/>
      <c r="P36" s="1141"/>
      <c r="Q36" s="1141"/>
      <c r="R36" s="1141"/>
      <c r="S36" s="1141"/>
    </row>
  </sheetData>
  <mergeCells count="6">
    <mergeCell ref="A1:S1"/>
    <mergeCell ref="C3:P4"/>
    <mergeCell ref="Q3:S4"/>
    <mergeCell ref="A36:S36"/>
    <mergeCell ref="B3:B5"/>
    <mergeCell ref="A3:A5"/>
  </mergeCells>
  <hyperlinks>
    <hyperlink ref="T1" location="INDICE!A32" display="INDICE"/>
  </hyperlinks>
  <printOptions horizontalCentered="1"/>
  <pageMargins left="0.51181102362204722" right="0.51181102362204722" top="1.1023622047244095" bottom="0.51181102362204722" header="0.11811023622047245" footer="0.23622047244094491"/>
  <pageSetup paperSize="9" scale="60" firstPageNumber="75" orientation="landscape" useFirstPageNumber="1" r:id="rId1"/>
  <headerFooter scaleWithDoc="0">
    <oddHeader>&amp;C&amp;G</oddHeader>
    <oddFooter>&amp;C&amp;12 &amp;P</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T36"/>
  <sheetViews>
    <sheetView showGridLines="0" zoomScale="90" zoomScaleNormal="90" zoomScalePageLayoutView="70" workbookViewId="0">
      <selection activeCell="D6" sqref="D6:P6"/>
    </sheetView>
  </sheetViews>
  <sheetFormatPr baseColWidth="10" defaultColWidth="9.140625" defaultRowHeight="12.75"/>
  <cols>
    <col min="1" max="1" width="24.42578125" style="665" customWidth="1"/>
    <col min="2" max="2" width="10.85546875" style="665" customWidth="1"/>
    <col min="3" max="7" width="10.5703125" style="665" customWidth="1"/>
    <col min="8" max="8" width="11.42578125" style="665" bestFit="1" customWidth="1"/>
    <col min="9" max="9" width="10.5703125" style="665" customWidth="1"/>
    <col min="10" max="10" width="10" style="665" bestFit="1" customWidth="1"/>
    <col min="11" max="11" width="9.28515625" style="665" bestFit="1" customWidth="1"/>
    <col min="12" max="12" width="12.28515625" style="665" bestFit="1" customWidth="1"/>
    <col min="13" max="13" width="11.5703125" style="665" customWidth="1"/>
    <col min="14" max="14" width="9.7109375" style="665" bestFit="1" customWidth="1"/>
    <col min="15" max="15" width="11.5703125" style="665" customWidth="1"/>
    <col min="16" max="16" width="8.7109375" style="665" customWidth="1"/>
    <col min="17" max="17" width="7.28515625" style="665" bestFit="1" customWidth="1"/>
    <col min="18" max="18" width="9.28515625" style="665" bestFit="1" customWidth="1"/>
    <col min="19" max="19" width="10" style="665" bestFit="1" customWidth="1"/>
    <col min="20" max="16384" width="9.140625" style="665"/>
  </cols>
  <sheetData>
    <row r="1" spans="1:20" ht="57.75" customHeight="1">
      <c r="A1" s="1129" t="s">
        <v>1490</v>
      </c>
      <c r="B1" s="1129"/>
      <c r="C1" s="1129"/>
      <c r="D1" s="1129"/>
      <c r="E1" s="1129"/>
      <c r="F1" s="1129"/>
      <c r="G1" s="1129"/>
      <c r="H1" s="1129"/>
      <c r="I1" s="1129"/>
      <c r="J1" s="1129"/>
      <c r="K1" s="1129"/>
      <c r="L1" s="1129"/>
      <c r="M1" s="1129"/>
      <c r="N1" s="1129"/>
      <c r="O1" s="1129"/>
      <c r="P1" s="1129"/>
      <c r="Q1" s="1129"/>
      <c r="R1" s="1129"/>
      <c r="S1" s="1129"/>
      <c r="T1" s="264" t="s">
        <v>577</v>
      </c>
    </row>
    <row r="2" spans="1:20" s="659" customFormat="1" ht="5.25" customHeight="1">
      <c r="B2" s="660"/>
      <c r="C2" s="660"/>
      <c r="D2" s="660"/>
      <c r="E2" s="660"/>
      <c r="F2" s="660"/>
      <c r="G2" s="660"/>
      <c r="H2" s="660"/>
      <c r="I2" s="660"/>
      <c r="J2" s="660"/>
      <c r="K2" s="660"/>
      <c r="L2" s="660"/>
      <c r="M2" s="660"/>
      <c r="N2" s="660"/>
      <c r="O2" s="660"/>
      <c r="P2" s="660"/>
      <c r="Q2" s="660"/>
      <c r="R2" s="660"/>
      <c r="S2" s="660"/>
    </row>
    <row r="3" spans="1:20" s="701" customFormat="1" ht="14.25" customHeight="1">
      <c r="A3" s="1131" t="s">
        <v>81</v>
      </c>
      <c r="B3" s="1131" t="s">
        <v>264</v>
      </c>
      <c r="C3" s="1131" t="s">
        <v>94</v>
      </c>
      <c r="D3" s="1131"/>
      <c r="E3" s="1131"/>
      <c r="F3" s="1131"/>
      <c r="G3" s="1131"/>
      <c r="H3" s="1131"/>
      <c r="I3" s="1131"/>
      <c r="J3" s="1131"/>
      <c r="K3" s="1131"/>
      <c r="L3" s="1131"/>
      <c r="M3" s="1131"/>
      <c r="N3" s="1131"/>
      <c r="O3" s="1131"/>
      <c r="P3" s="1131"/>
      <c r="Q3" s="1131" t="s">
        <v>93</v>
      </c>
      <c r="R3" s="1131"/>
      <c r="S3" s="1131"/>
    </row>
    <row r="4" spans="1:20" s="701" customFormat="1">
      <c r="A4" s="1131"/>
      <c r="B4" s="1134"/>
      <c r="C4" s="1131"/>
      <c r="D4" s="1131"/>
      <c r="E4" s="1131"/>
      <c r="F4" s="1131"/>
      <c r="G4" s="1131"/>
      <c r="H4" s="1131"/>
      <c r="I4" s="1131"/>
      <c r="J4" s="1131"/>
      <c r="K4" s="1131"/>
      <c r="L4" s="1131"/>
      <c r="M4" s="1131"/>
      <c r="N4" s="1131"/>
      <c r="O4" s="1131"/>
      <c r="P4" s="1131"/>
      <c r="Q4" s="1131"/>
      <c r="R4" s="1131"/>
      <c r="S4" s="1131"/>
    </row>
    <row r="5" spans="1:20" s="701" customFormat="1" ht="48">
      <c r="A5" s="1132"/>
      <c r="B5" s="1133"/>
      <c r="C5" s="626" t="s">
        <v>66</v>
      </c>
      <c r="D5" s="626" t="s">
        <v>58</v>
      </c>
      <c r="E5" s="626" t="s">
        <v>57</v>
      </c>
      <c r="F5" s="626" t="s">
        <v>56</v>
      </c>
      <c r="G5" s="626" t="s">
        <v>55</v>
      </c>
      <c r="H5" s="626" t="s">
        <v>647</v>
      </c>
      <c r="I5" s="626" t="s">
        <v>643</v>
      </c>
      <c r="J5" s="626" t="s">
        <v>644</v>
      </c>
      <c r="K5" s="626" t="s">
        <v>49</v>
      </c>
      <c r="L5" s="626" t="s">
        <v>645</v>
      </c>
      <c r="M5" s="626" t="s">
        <v>48</v>
      </c>
      <c r="N5" s="626" t="s">
        <v>47</v>
      </c>
      <c r="O5" s="626" t="s">
        <v>263</v>
      </c>
      <c r="P5" s="626" t="s">
        <v>262</v>
      </c>
      <c r="Q5" s="626" t="s">
        <v>66</v>
      </c>
      <c r="R5" s="626" t="s">
        <v>43</v>
      </c>
      <c r="S5" s="626" t="s">
        <v>42</v>
      </c>
    </row>
    <row r="6" spans="1:20" s="701" customFormat="1" ht="16.5" customHeight="1">
      <c r="A6" s="709" t="s">
        <v>11</v>
      </c>
      <c r="B6" s="608">
        <v>6217909</v>
      </c>
      <c r="C6" s="608">
        <v>5814544</v>
      </c>
      <c r="D6" s="608">
        <v>5125647</v>
      </c>
      <c r="E6" s="608">
        <v>25030</v>
      </c>
      <c r="F6" s="608">
        <v>95861</v>
      </c>
      <c r="G6" s="608">
        <v>283</v>
      </c>
      <c r="H6" s="608" t="s">
        <v>39</v>
      </c>
      <c r="I6" s="608">
        <v>332</v>
      </c>
      <c r="J6" s="608">
        <v>30</v>
      </c>
      <c r="K6" s="608">
        <v>73060</v>
      </c>
      <c r="L6" s="608">
        <v>20</v>
      </c>
      <c r="M6" s="608">
        <v>455555</v>
      </c>
      <c r="N6" s="608">
        <v>2500</v>
      </c>
      <c r="O6" s="608">
        <v>34116</v>
      </c>
      <c r="P6" s="608">
        <v>2110</v>
      </c>
      <c r="Q6" s="608">
        <v>403365</v>
      </c>
      <c r="R6" s="608">
        <v>162200</v>
      </c>
      <c r="S6" s="608">
        <v>241165</v>
      </c>
    </row>
    <row r="7" spans="1:20">
      <c r="A7" s="710" t="s">
        <v>12</v>
      </c>
      <c r="B7" s="604">
        <v>2068233</v>
      </c>
      <c r="C7" s="604">
        <v>1773612</v>
      </c>
      <c r="D7" s="604">
        <v>1645162</v>
      </c>
      <c r="E7" s="604">
        <v>15031</v>
      </c>
      <c r="F7" s="604">
        <v>47615</v>
      </c>
      <c r="G7" s="604">
        <v>264</v>
      </c>
      <c r="H7" s="604" t="s">
        <v>39</v>
      </c>
      <c r="I7" s="604">
        <v>25</v>
      </c>
      <c r="J7" s="604">
        <v>30</v>
      </c>
      <c r="K7" s="604">
        <v>47378</v>
      </c>
      <c r="L7" s="604">
        <v>10</v>
      </c>
      <c r="M7" s="604" t="s">
        <v>39</v>
      </c>
      <c r="N7" s="604">
        <v>2500</v>
      </c>
      <c r="O7" s="604">
        <v>15597</v>
      </c>
      <c r="P7" s="604" t="s">
        <v>39</v>
      </c>
      <c r="Q7" s="604">
        <v>294621</v>
      </c>
      <c r="R7" s="604">
        <v>143867</v>
      </c>
      <c r="S7" s="604">
        <v>150754</v>
      </c>
    </row>
    <row r="8" spans="1:20">
      <c r="A8" s="638" t="s">
        <v>13</v>
      </c>
      <c r="B8" s="608">
        <v>251474</v>
      </c>
      <c r="C8" s="608">
        <v>161107</v>
      </c>
      <c r="D8" s="608">
        <v>148155</v>
      </c>
      <c r="E8" s="608" t="s">
        <v>39</v>
      </c>
      <c r="F8" s="608">
        <v>4428</v>
      </c>
      <c r="G8" s="608">
        <v>79</v>
      </c>
      <c r="H8" s="608" t="s">
        <v>39</v>
      </c>
      <c r="I8" s="608">
        <v>25</v>
      </c>
      <c r="J8" s="608" t="s">
        <v>39</v>
      </c>
      <c r="K8" s="608">
        <v>6040</v>
      </c>
      <c r="L8" s="608" t="s">
        <v>39</v>
      </c>
      <c r="M8" s="608" t="s">
        <v>39</v>
      </c>
      <c r="N8" s="608" t="s">
        <v>39</v>
      </c>
      <c r="O8" s="608">
        <v>2380</v>
      </c>
      <c r="P8" s="608" t="s">
        <v>39</v>
      </c>
      <c r="Q8" s="608">
        <v>90367</v>
      </c>
      <c r="R8" s="608">
        <v>76006</v>
      </c>
      <c r="S8" s="608">
        <v>14361</v>
      </c>
    </row>
    <row r="9" spans="1:20">
      <c r="A9" s="666" t="s">
        <v>14</v>
      </c>
      <c r="B9" s="604">
        <v>56250</v>
      </c>
      <c r="C9" s="604">
        <v>56248</v>
      </c>
      <c r="D9" s="604">
        <v>56238</v>
      </c>
      <c r="E9" s="604" t="s">
        <v>39</v>
      </c>
      <c r="F9" s="604" t="s">
        <v>39</v>
      </c>
      <c r="G9" s="604" t="s">
        <v>39</v>
      </c>
      <c r="H9" s="604" t="s">
        <v>39</v>
      </c>
      <c r="I9" s="604" t="s">
        <v>39</v>
      </c>
      <c r="J9" s="604" t="s">
        <v>39</v>
      </c>
      <c r="K9" s="604" t="s">
        <v>39</v>
      </c>
      <c r="L9" s="604">
        <v>10</v>
      </c>
      <c r="M9" s="604" t="s">
        <v>39</v>
      </c>
      <c r="N9" s="604" t="s">
        <v>39</v>
      </c>
      <c r="O9" s="604" t="s">
        <v>39</v>
      </c>
      <c r="P9" s="604" t="s">
        <v>39</v>
      </c>
      <c r="Q9" s="604">
        <v>2</v>
      </c>
      <c r="R9" s="604" t="s">
        <v>39</v>
      </c>
      <c r="S9" s="604">
        <v>2</v>
      </c>
    </row>
    <row r="10" spans="1:20">
      <c r="A10" s="638" t="s">
        <v>15</v>
      </c>
      <c r="B10" s="608">
        <v>86255</v>
      </c>
      <c r="C10" s="608">
        <v>86255</v>
      </c>
      <c r="D10" s="608">
        <v>86255</v>
      </c>
      <c r="E10" s="608" t="s">
        <v>39</v>
      </c>
      <c r="F10" s="608" t="s">
        <v>39</v>
      </c>
      <c r="G10" s="608" t="s">
        <v>39</v>
      </c>
      <c r="H10" s="608" t="s">
        <v>39</v>
      </c>
      <c r="I10" s="608" t="s">
        <v>39</v>
      </c>
      <c r="J10" s="608" t="s">
        <v>39</v>
      </c>
      <c r="K10" s="608" t="s">
        <v>39</v>
      </c>
      <c r="L10" s="608" t="s">
        <v>39</v>
      </c>
      <c r="M10" s="608" t="s">
        <v>39</v>
      </c>
      <c r="N10" s="608" t="s">
        <v>39</v>
      </c>
      <c r="O10" s="608" t="s">
        <v>39</v>
      </c>
      <c r="P10" s="608" t="s">
        <v>39</v>
      </c>
      <c r="Q10" s="608" t="s">
        <v>39</v>
      </c>
      <c r="R10" s="609" t="s">
        <v>39</v>
      </c>
      <c r="S10" s="608" t="s">
        <v>39</v>
      </c>
    </row>
    <row r="11" spans="1:20">
      <c r="A11" s="666" t="s">
        <v>16</v>
      </c>
      <c r="B11" s="604">
        <v>44485</v>
      </c>
      <c r="C11" s="604">
        <v>43365</v>
      </c>
      <c r="D11" s="604">
        <v>43365</v>
      </c>
      <c r="E11" s="604" t="s">
        <v>39</v>
      </c>
      <c r="F11" s="604" t="s">
        <v>39</v>
      </c>
      <c r="G11" s="604" t="s">
        <v>39</v>
      </c>
      <c r="H11" s="604" t="s">
        <v>39</v>
      </c>
      <c r="I11" s="604" t="s">
        <v>39</v>
      </c>
      <c r="J11" s="604" t="s">
        <v>39</v>
      </c>
      <c r="K11" s="604" t="s">
        <v>39</v>
      </c>
      <c r="L11" s="604" t="s">
        <v>39</v>
      </c>
      <c r="M11" s="604" t="s">
        <v>39</v>
      </c>
      <c r="N11" s="604" t="s">
        <v>39</v>
      </c>
      <c r="O11" s="604" t="s">
        <v>39</v>
      </c>
      <c r="P11" s="604" t="s">
        <v>39</v>
      </c>
      <c r="Q11" s="604">
        <v>1120</v>
      </c>
      <c r="R11" s="604" t="s">
        <v>39</v>
      </c>
      <c r="S11" s="604">
        <v>1120</v>
      </c>
    </row>
    <row r="12" spans="1:20">
      <c r="A12" s="638" t="s">
        <v>17</v>
      </c>
      <c r="B12" s="608">
        <v>99287</v>
      </c>
      <c r="C12" s="608">
        <v>90963</v>
      </c>
      <c r="D12" s="608">
        <v>90963</v>
      </c>
      <c r="E12" s="608" t="s">
        <v>39</v>
      </c>
      <c r="F12" s="608" t="s">
        <v>39</v>
      </c>
      <c r="G12" s="608" t="s">
        <v>39</v>
      </c>
      <c r="H12" s="608" t="s">
        <v>39</v>
      </c>
      <c r="I12" s="608" t="s">
        <v>39</v>
      </c>
      <c r="J12" s="608" t="s">
        <v>39</v>
      </c>
      <c r="K12" s="608" t="s">
        <v>39</v>
      </c>
      <c r="L12" s="608" t="s">
        <v>39</v>
      </c>
      <c r="M12" s="608" t="s">
        <v>39</v>
      </c>
      <c r="N12" s="608" t="s">
        <v>39</v>
      </c>
      <c r="O12" s="608" t="s">
        <v>39</v>
      </c>
      <c r="P12" s="608" t="s">
        <v>39</v>
      </c>
      <c r="Q12" s="608">
        <v>8324</v>
      </c>
      <c r="R12" s="608">
        <v>1991</v>
      </c>
      <c r="S12" s="608">
        <v>6333</v>
      </c>
    </row>
    <row r="13" spans="1:20">
      <c r="A13" s="666" t="s">
        <v>18</v>
      </c>
      <c r="B13" s="604">
        <v>106741</v>
      </c>
      <c r="C13" s="604">
        <v>98321</v>
      </c>
      <c r="D13" s="604">
        <v>87739</v>
      </c>
      <c r="E13" s="604" t="s">
        <v>39</v>
      </c>
      <c r="F13" s="604">
        <v>7897</v>
      </c>
      <c r="G13" s="604">
        <v>185</v>
      </c>
      <c r="H13" s="604" t="s">
        <v>39</v>
      </c>
      <c r="I13" s="604" t="s">
        <v>39</v>
      </c>
      <c r="J13" s="604" t="s">
        <v>39</v>
      </c>
      <c r="K13" s="604" t="s">
        <v>39</v>
      </c>
      <c r="L13" s="604" t="s">
        <v>39</v>
      </c>
      <c r="M13" s="604" t="s">
        <v>39</v>
      </c>
      <c r="N13" s="604">
        <v>2500</v>
      </c>
      <c r="O13" s="604" t="s">
        <v>39</v>
      </c>
      <c r="P13" s="604" t="s">
        <v>39</v>
      </c>
      <c r="Q13" s="604">
        <v>8420</v>
      </c>
      <c r="R13" s="604">
        <v>1421</v>
      </c>
      <c r="S13" s="604">
        <v>6999</v>
      </c>
    </row>
    <row r="14" spans="1:20">
      <c r="A14" s="638" t="s">
        <v>19</v>
      </c>
      <c r="B14" s="608">
        <v>35931</v>
      </c>
      <c r="C14" s="608">
        <v>26839</v>
      </c>
      <c r="D14" s="608">
        <v>26839</v>
      </c>
      <c r="E14" s="608" t="s">
        <v>39</v>
      </c>
      <c r="F14" s="608" t="s">
        <v>39</v>
      </c>
      <c r="G14" s="608" t="s">
        <v>39</v>
      </c>
      <c r="H14" s="608" t="s">
        <v>39</v>
      </c>
      <c r="I14" s="608" t="s">
        <v>39</v>
      </c>
      <c r="J14" s="608" t="s">
        <v>39</v>
      </c>
      <c r="K14" s="608" t="s">
        <v>39</v>
      </c>
      <c r="L14" s="608" t="s">
        <v>39</v>
      </c>
      <c r="M14" s="608" t="s">
        <v>39</v>
      </c>
      <c r="N14" s="608" t="s">
        <v>39</v>
      </c>
      <c r="O14" s="608" t="s">
        <v>39</v>
      </c>
      <c r="P14" s="608" t="s">
        <v>39</v>
      </c>
      <c r="Q14" s="608">
        <v>9092</v>
      </c>
      <c r="R14" s="608" t="s">
        <v>39</v>
      </c>
      <c r="S14" s="608">
        <v>9092</v>
      </c>
    </row>
    <row r="15" spans="1:20">
      <c r="A15" s="666" t="s">
        <v>20</v>
      </c>
      <c r="B15" s="604">
        <v>99826</v>
      </c>
      <c r="C15" s="604">
        <v>91967</v>
      </c>
      <c r="D15" s="604">
        <v>91967</v>
      </c>
      <c r="E15" s="604" t="s">
        <v>39</v>
      </c>
      <c r="F15" s="604" t="s">
        <v>39</v>
      </c>
      <c r="G15" s="604" t="s">
        <v>39</v>
      </c>
      <c r="H15" s="604" t="s">
        <v>39</v>
      </c>
      <c r="I15" s="604" t="s">
        <v>39</v>
      </c>
      <c r="J15" s="604" t="s">
        <v>39</v>
      </c>
      <c r="K15" s="604" t="s">
        <v>39</v>
      </c>
      <c r="L15" s="604" t="s">
        <v>39</v>
      </c>
      <c r="M15" s="604" t="s">
        <v>39</v>
      </c>
      <c r="N15" s="604" t="s">
        <v>39</v>
      </c>
      <c r="O15" s="604" t="s">
        <v>39</v>
      </c>
      <c r="P15" s="604" t="s">
        <v>39</v>
      </c>
      <c r="Q15" s="604">
        <v>7859</v>
      </c>
      <c r="R15" s="604" t="s">
        <v>39</v>
      </c>
      <c r="S15" s="604">
        <v>7859</v>
      </c>
    </row>
    <row r="16" spans="1:20">
      <c r="A16" s="638" t="s">
        <v>21</v>
      </c>
      <c r="B16" s="608">
        <v>1074654</v>
      </c>
      <c r="C16" s="608">
        <v>958027</v>
      </c>
      <c r="D16" s="608">
        <v>870467</v>
      </c>
      <c r="E16" s="608">
        <v>15031</v>
      </c>
      <c r="F16" s="608">
        <v>35290</v>
      </c>
      <c r="G16" s="608" t="s">
        <v>39</v>
      </c>
      <c r="H16" s="608" t="s">
        <v>39</v>
      </c>
      <c r="I16" s="608" t="s">
        <v>39</v>
      </c>
      <c r="J16" s="608">
        <v>30</v>
      </c>
      <c r="K16" s="608">
        <v>29241</v>
      </c>
      <c r="L16" s="608" t="s">
        <v>39</v>
      </c>
      <c r="M16" s="608" t="s">
        <v>39</v>
      </c>
      <c r="N16" s="608" t="s">
        <v>39</v>
      </c>
      <c r="O16" s="608">
        <v>7968</v>
      </c>
      <c r="P16" s="608" t="s">
        <v>39</v>
      </c>
      <c r="Q16" s="608">
        <v>116627</v>
      </c>
      <c r="R16" s="608">
        <v>41993</v>
      </c>
      <c r="S16" s="608">
        <v>74634</v>
      </c>
    </row>
    <row r="17" spans="1:19">
      <c r="A17" s="666" t="s">
        <v>22</v>
      </c>
      <c r="B17" s="604">
        <v>109361</v>
      </c>
      <c r="C17" s="604">
        <v>81785</v>
      </c>
      <c r="D17" s="604">
        <v>64439</v>
      </c>
      <c r="E17" s="604" t="s">
        <v>39</v>
      </c>
      <c r="F17" s="604" t="s">
        <v>39</v>
      </c>
      <c r="G17" s="604" t="s">
        <v>39</v>
      </c>
      <c r="H17" s="604" t="s">
        <v>39</v>
      </c>
      <c r="I17" s="604" t="s">
        <v>39</v>
      </c>
      <c r="J17" s="604" t="s">
        <v>39</v>
      </c>
      <c r="K17" s="604">
        <v>12097</v>
      </c>
      <c r="L17" s="604" t="s">
        <v>39</v>
      </c>
      <c r="M17" s="604" t="s">
        <v>39</v>
      </c>
      <c r="N17" s="604" t="s">
        <v>39</v>
      </c>
      <c r="O17" s="604">
        <v>5249</v>
      </c>
      <c r="P17" s="604" t="s">
        <v>39</v>
      </c>
      <c r="Q17" s="604">
        <v>27576</v>
      </c>
      <c r="R17" s="604">
        <v>21963</v>
      </c>
      <c r="S17" s="604">
        <v>5613</v>
      </c>
    </row>
    <row r="18" spans="1:19" s="701" customFormat="1" ht="17.25" customHeight="1">
      <c r="A18" s="638" t="s">
        <v>23</v>
      </c>
      <c r="B18" s="608">
        <v>103969</v>
      </c>
      <c r="C18" s="608">
        <v>78735</v>
      </c>
      <c r="D18" s="608">
        <v>78735</v>
      </c>
      <c r="E18" s="608" t="s">
        <v>39</v>
      </c>
      <c r="F18" s="608" t="s">
        <v>39</v>
      </c>
      <c r="G18" s="608" t="s">
        <v>39</v>
      </c>
      <c r="H18" s="608" t="s">
        <v>39</v>
      </c>
      <c r="I18" s="608" t="s">
        <v>39</v>
      </c>
      <c r="J18" s="608" t="s">
        <v>39</v>
      </c>
      <c r="K18" s="608" t="s">
        <v>39</v>
      </c>
      <c r="L18" s="608" t="s">
        <v>39</v>
      </c>
      <c r="M18" s="608" t="s">
        <v>39</v>
      </c>
      <c r="N18" s="608" t="s">
        <v>39</v>
      </c>
      <c r="O18" s="608" t="s">
        <v>39</v>
      </c>
      <c r="P18" s="608" t="s">
        <v>39</v>
      </c>
      <c r="Q18" s="608">
        <v>25234</v>
      </c>
      <c r="R18" s="608">
        <v>493</v>
      </c>
      <c r="S18" s="608">
        <v>24741</v>
      </c>
    </row>
    <row r="19" spans="1:19">
      <c r="A19" s="710" t="s">
        <v>24</v>
      </c>
      <c r="B19" s="604">
        <v>3899381</v>
      </c>
      <c r="C19" s="604">
        <v>3794653</v>
      </c>
      <c r="D19" s="604">
        <v>3249179</v>
      </c>
      <c r="E19" s="604">
        <v>9999</v>
      </c>
      <c r="F19" s="604">
        <v>37784</v>
      </c>
      <c r="G19" s="604" t="s">
        <v>39</v>
      </c>
      <c r="H19" s="604" t="s">
        <v>39</v>
      </c>
      <c r="I19" s="604">
        <v>300</v>
      </c>
      <c r="J19" s="604" t="s">
        <v>39</v>
      </c>
      <c r="K19" s="604">
        <v>23307</v>
      </c>
      <c r="L19" s="604">
        <v>10</v>
      </c>
      <c r="M19" s="604">
        <v>455555</v>
      </c>
      <c r="N19" s="604" t="s">
        <v>39</v>
      </c>
      <c r="O19" s="604">
        <v>18519</v>
      </c>
      <c r="P19" s="604" t="s">
        <v>39</v>
      </c>
      <c r="Q19" s="604">
        <v>104728</v>
      </c>
      <c r="R19" s="604">
        <v>18330</v>
      </c>
      <c r="S19" s="604">
        <v>86398</v>
      </c>
    </row>
    <row r="20" spans="1:19">
      <c r="A20" s="638" t="s">
        <v>25</v>
      </c>
      <c r="B20" s="608">
        <v>249433</v>
      </c>
      <c r="C20" s="608">
        <v>239799</v>
      </c>
      <c r="D20" s="608">
        <v>224167</v>
      </c>
      <c r="E20" s="608" t="s">
        <v>39</v>
      </c>
      <c r="F20" s="608">
        <v>3009</v>
      </c>
      <c r="G20" s="608" t="s">
        <v>39</v>
      </c>
      <c r="H20" s="608" t="s">
        <v>39</v>
      </c>
      <c r="I20" s="608" t="s">
        <v>39</v>
      </c>
      <c r="J20" s="608" t="s">
        <v>39</v>
      </c>
      <c r="K20" s="608">
        <v>11920</v>
      </c>
      <c r="L20" s="608">
        <v>10</v>
      </c>
      <c r="M20" s="608" t="s">
        <v>39</v>
      </c>
      <c r="N20" s="608" t="s">
        <v>39</v>
      </c>
      <c r="O20" s="608">
        <v>693</v>
      </c>
      <c r="P20" s="608" t="s">
        <v>39</v>
      </c>
      <c r="Q20" s="608">
        <v>9634</v>
      </c>
      <c r="R20" s="608">
        <v>350</v>
      </c>
      <c r="S20" s="608">
        <v>9284</v>
      </c>
    </row>
    <row r="21" spans="1:19">
      <c r="A21" s="666" t="s">
        <v>26</v>
      </c>
      <c r="B21" s="604">
        <v>145097</v>
      </c>
      <c r="C21" s="604">
        <v>141372</v>
      </c>
      <c r="D21" s="604">
        <v>138128</v>
      </c>
      <c r="E21" s="604" t="s">
        <v>39</v>
      </c>
      <c r="F21" s="604">
        <v>3244</v>
      </c>
      <c r="G21" s="604" t="s">
        <v>39</v>
      </c>
      <c r="H21" s="604" t="s">
        <v>39</v>
      </c>
      <c r="I21" s="604" t="s">
        <v>39</v>
      </c>
      <c r="J21" s="604" t="s">
        <v>39</v>
      </c>
      <c r="K21" s="604" t="s">
        <v>39</v>
      </c>
      <c r="L21" s="604" t="s">
        <v>39</v>
      </c>
      <c r="M21" s="604" t="s">
        <v>39</v>
      </c>
      <c r="N21" s="604" t="s">
        <v>39</v>
      </c>
      <c r="O21" s="604" t="s">
        <v>39</v>
      </c>
      <c r="P21" s="604" t="s">
        <v>39</v>
      </c>
      <c r="Q21" s="604">
        <v>3725</v>
      </c>
      <c r="R21" s="604" t="s">
        <v>39</v>
      </c>
      <c r="S21" s="604">
        <v>3725</v>
      </c>
    </row>
    <row r="22" spans="1:19">
      <c r="A22" s="638" t="s">
        <v>27</v>
      </c>
      <c r="B22" s="608">
        <v>2297429</v>
      </c>
      <c r="C22" s="608">
        <v>2254177</v>
      </c>
      <c r="D22" s="608">
        <v>1734836</v>
      </c>
      <c r="E22" s="608">
        <v>9999</v>
      </c>
      <c r="F22" s="608">
        <v>29661</v>
      </c>
      <c r="G22" s="608" t="s">
        <v>39</v>
      </c>
      <c r="H22" s="608" t="s">
        <v>39</v>
      </c>
      <c r="I22" s="608" t="s">
        <v>39</v>
      </c>
      <c r="J22" s="608" t="s">
        <v>39</v>
      </c>
      <c r="K22" s="608">
        <v>10489</v>
      </c>
      <c r="L22" s="608" t="s">
        <v>39</v>
      </c>
      <c r="M22" s="608">
        <v>455555</v>
      </c>
      <c r="N22" s="608" t="s">
        <v>39</v>
      </c>
      <c r="O22" s="608">
        <v>13637</v>
      </c>
      <c r="P22" s="608" t="s">
        <v>39</v>
      </c>
      <c r="Q22" s="608">
        <v>43252</v>
      </c>
      <c r="R22" s="608">
        <v>12116</v>
      </c>
      <c r="S22" s="608">
        <v>31136</v>
      </c>
    </row>
    <row r="23" spans="1:19">
      <c r="A23" s="666" t="s">
        <v>28</v>
      </c>
      <c r="B23" s="604">
        <v>428142</v>
      </c>
      <c r="C23" s="604">
        <v>403191</v>
      </c>
      <c r="D23" s="604">
        <v>403191</v>
      </c>
      <c r="E23" s="604" t="s">
        <v>39</v>
      </c>
      <c r="F23" s="604" t="s">
        <v>39</v>
      </c>
      <c r="G23" s="604" t="s">
        <v>39</v>
      </c>
      <c r="H23" s="604" t="s">
        <v>39</v>
      </c>
      <c r="I23" s="604" t="s">
        <v>39</v>
      </c>
      <c r="J23" s="604" t="s">
        <v>39</v>
      </c>
      <c r="K23" s="604" t="s">
        <v>39</v>
      </c>
      <c r="L23" s="604" t="s">
        <v>39</v>
      </c>
      <c r="M23" s="604" t="s">
        <v>39</v>
      </c>
      <c r="N23" s="604" t="s">
        <v>39</v>
      </c>
      <c r="O23" s="604" t="s">
        <v>39</v>
      </c>
      <c r="P23" s="604" t="s">
        <v>39</v>
      </c>
      <c r="Q23" s="604">
        <v>24951</v>
      </c>
      <c r="R23" s="604">
        <v>48</v>
      </c>
      <c r="S23" s="604">
        <v>24903</v>
      </c>
    </row>
    <row r="24" spans="1:19">
      <c r="A24" s="638" t="s">
        <v>29</v>
      </c>
      <c r="B24" s="608">
        <v>628010</v>
      </c>
      <c r="C24" s="608">
        <v>620698</v>
      </c>
      <c r="D24" s="608">
        <v>613441</v>
      </c>
      <c r="E24" s="608" t="s">
        <v>39</v>
      </c>
      <c r="F24" s="608">
        <v>1870</v>
      </c>
      <c r="G24" s="608" t="s">
        <v>39</v>
      </c>
      <c r="H24" s="608" t="s">
        <v>39</v>
      </c>
      <c r="I24" s="608">
        <v>300</v>
      </c>
      <c r="J24" s="608" t="s">
        <v>39</v>
      </c>
      <c r="K24" s="608">
        <v>898</v>
      </c>
      <c r="L24" s="608" t="s">
        <v>39</v>
      </c>
      <c r="M24" s="608" t="s">
        <v>39</v>
      </c>
      <c r="N24" s="608" t="s">
        <v>39</v>
      </c>
      <c r="O24" s="608">
        <v>4189</v>
      </c>
      <c r="P24" s="608" t="s">
        <v>39</v>
      </c>
      <c r="Q24" s="608">
        <v>7312</v>
      </c>
      <c r="R24" s="608" t="s">
        <v>39</v>
      </c>
      <c r="S24" s="608">
        <v>7312</v>
      </c>
    </row>
    <row r="25" spans="1:19" s="701" customFormat="1" ht="17.25" customHeight="1">
      <c r="A25" s="666" t="s">
        <v>30</v>
      </c>
      <c r="B25" s="604">
        <v>151270</v>
      </c>
      <c r="C25" s="604">
        <v>135416</v>
      </c>
      <c r="D25" s="604">
        <v>135416</v>
      </c>
      <c r="E25" s="604" t="s">
        <v>39</v>
      </c>
      <c r="F25" s="604" t="s">
        <v>39</v>
      </c>
      <c r="G25" s="604" t="s">
        <v>39</v>
      </c>
      <c r="H25" s="604" t="s">
        <v>39</v>
      </c>
      <c r="I25" s="604" t="s">
        <v>39</v>
      </c>
      <c r="J25" s="604" t="s">
        <v>39</v>
      </c>
      <c r="K25" s="604" t="s">
        <v>39</v>
      </c>
      <c r="L25" s="604" t="s">
        <v>39</v>
      </c>
      <c r="M25" s="604" t="s">
        <v>39</v>
      </c>
      <c r="N25" s="604" t="s">
        <v>39</v>
      </c>
      <c r="O25" s="604" t="s">
        <v>39</v>
      </c>
      <c r="P25" s="604" t="s">
        <v>39</v>
      </c>
      <c r="Q25" s="604">
        <v>15854</v>
      </c>
      <c r="R25" s="604">
        <v>5816</v>
      </c>
      <c r="S25" s="604">
        <v>10038</v>
      </c>
    </row>
    <row r="26" spans="1:19">
      <c r="A26" s="709" t="s">
        <v>31</v>
      </c>
      <c r="B26" s="608">
        <v>228017</v>
      </c>
      <c r="C26" s="608">
        <v>224001</v>
      </c>
      <c r="D26" s="608">
        <v>209028</v>
      </c>
      <c r="E26" s="608" t="s">
        <v>39</v>
      </c>
      <c r="F26" s="608">
        <v>10462</v>
      </c>
      <c r="G26" s="608">
        <v>19</v>
      </c>
      <c r="H26" s="608" t="s">
        <v>39</v>
      </c>
      <c r="I26" s="608">
        <v>7</v>
      </c>
      <c r="J26" s="608" t="s">
        <v>39</v>
      </c>
      <c r="K26" s="608">
        <v>2375</v>
      </c>
      <c r="L26" s="608" t="s">
        <v>39</v>
      </c>
      <c r="M26" s="608" t="s">
        <v>39</v>
      </c>
      <c r="N26" s="608" t="s">
        <v>39</v>
      </c>
      <c r="O26" s="608" t="s">
        <v>39</v>
      </c>
      <c r="P26" s="608">
        <v>2110</v>
      </c>
      <c r="Q26" s="608">
        <v>4016</v>
      </c>
      <c r="R26" s="608">
        <v>3</v>
      </c>
      <c r="S26" s="608">
        <v>4013</v>
      </c>
    </row>
    <row r="27" spans="1:19">
      <c r="A27" s="666" t="s">
        <v>78</v>
      </c>
      <c r="B27" s="604">
        <v>61669</v>
      </c>
      <c r="C27" s="604">
        <v>61349</v>
      </c>
      <c r="D27" s="604">
        <v>61233</v>
      </c>
      <c r="E27" s="604" t="s">
        <v>39</v>
      </c>
      <c r="F27" s="604">
        <v>97</v>
      </c>
      <c r="G27" s="604">
        <v>19</v>
      </c>
      <c r="H27" s="604" t="s">
        <v>39</v>
      </c>
      <c r="I27" s="604" t="s">
        <v>39</v>
      </c>
      <c r="J27" s="604" t="s">
        <v>39</v>
      </c>
      <c r="K27" s="604" t="s">
        <v>39</v>
      </c>
      <c r="L27" s="604" t="s">
        <v>39</v>
      </c>
      <c r="M27" s="604" t="s">
        <v>39</v>
      </c>
      <c r="N27" s="604" t="s">
        <v>39</v>
      </c>
      <c r="O27" s="604" t="s">
        <v>39</v>
      </c>
      <c r="P27" s="604" t="s">
        <v>39</v>
      </c>
      <c r="Q27" s="604">
        <v>320</v>
      </c>
      <c r="R27" s="605" t="s">
        <v>39</v>
      </c>
      <c r="S27" s="604">
        <v>320</v>
      </c>
    </row>
    <row r="28" spans="1:19">
      <c r="A28" s="638" t="s">
        <v>84</v>
      </c>
      <c r="B28" s="608">
        <v>28114</v>
      </c>
      <c r="C28" s="608">
        <v>28114</v>
      </c>
      <c r="D28" s="608">
        <v>26004</v>
      </c>
      <c r="E28" s="608" t="s">
        <v>39</v>
      </c>
      <c r="F28" s="608" t="s">
        <v>39</v>
      </c>
      <c r="G28" s="608" t="s">
        <v>39</v>
      </c>
      <c r="H28" s="608" t="s">
        <v>39</v>
      </c>
      <c r="I28" s="608" t="s">
        <v>39</v>
      </c>
      <c r="J28" s="608" t="s">
        <v>39</v>
      </c>
      <c r="K28" s="608" t="s">
        <v>39</v>
      </c>
      <c r="L28" s="608" t="s">
        <v>39</v>
      </c>
      <c r="M28" s="608" t="s">
        <v>39</v>
      </c>
      <c r="N28" s="608" t="s">
        <v>39</v>
      </c>
      <c r="O28" s="608" t="s">
        <v>39</v>
      </c>
      <c r="P28" s="608">
        <v>2110</v>
      </c>
      <c r="Q28" s="608" t="s">
        <v>39</v>
      </c>
      <c r="R28" s="609" t="s">
        <v>39</v>
      </c>
      <c r="S28" s="608" t="s">
        <v>39</v>
      </c>
    </row>
    <row r="29" spans="1:19">
      <c r="A29" s="666" t="s">
        <v>77</v>
      </c>
      <c r="B29" s="604">
        <v>25015</v>
      </c>
      <c r="C29" s="604">
        <v>25015</v>
      </c>
      <c r="D29" s="604">
        <v>20293</v>
      </c>
      <c r="E29" s="604" t="s">
        <v>39</v>
      </c>
      <c r="F29" s="604">
        <v>4722</v>
      </c>
      <c r="G29" s="604" t="s">
        <v>39</v>
      </c>
      <c r="H29" s="604" t="s">
        <v>39</v>
      </c>
      <c r="I29" s="604" t="s">
        <v>39</v>
      </c>
      <c r="J29" s="604" t="s">
        <v>39</v>
      </c>
      <c r="K29" s="604" t="s">
        <v>39</v>
      </c>
      <c r="L29" s="604" t="s">
        <v>39</v>
      </c>
      <c r="M29" s="604" t="s">
        <v>39</v>
      </c>
      <c r="N29" s="604" t="s">
        <v>39</v>
      </c>
      <c r="O29" s="604" t="s">
        <v>39</v>
      </c>
      <c r="P29" s="604" t="s">
        <v>39</v>
      </c>
      <c r="Q29" s="604" t="s">
        <v>39</v>
      </c>
      <c r="R29" s="604" t="s">
        <v>39</v>
      </c>
      <c r="S29" s="604" t="s">
        <v>39</v>
      </c>
    </row>
    <row r="30" spans="1:19">
      <c r="A30" s="638" t="s">
        <v>83</v>
      </c>
      <c r="B30" s="608">
        <v>40730</v>
      </c>
      <c r="C30" s="608">
        <v>40730</v>
      </c>
      <c r="D30" s="608">
        <v>40730</v>
      </c>
      <c r="E30" s="608" t="s">
        <v>39</v>
      </c>
      <c r="F30" s="608" t="s">
        <v>39</v>
      </c>
      <c r="G30" s="608" t="s">
        <v>39</v>
      </c>
      <c r="H30" s="608" t="s">
        <v>39</v>
      </c>
      <c r="I30" s="608" t="s">
        <v>39</v>
      </c>
      <c r="J30" s="608" t="s">
        <v>39</v>
      </c>
      <c r="K30" s="608" t="s">
        <v>39</v>
      </c>
      <c r="L30" s="608" t="s">
        <v>39</v>
      </c>
      <c r="M30" s="608" t="s">
        <v>39</v>
      </c>
      <c r="N30" s="608" t="s">
        <v>39</v>
      </c>
      <c r="O30" s="608" t="s">
        <v>39</v>
      </c>
      <c r="P30" s="608" t="s">
        <v>39</v>
      </c>
      <c r="Q30" s="609" t="s">
        <v>39</v>
      </c>
      <c r="R30" s="609" t="s">
        <v>39</v>
      </c>
      <c r="S30" s="609" t="s">
        <v>39</v>
      </c>
    </row>
    <row r="31" spans="1:19">
      <c r="A31" s="666" t="s">
        <v>76</v>
      </c>
      <c r="B31" s="604">
        <v>49150</v>
      </c>
      <c r="C31" s="604">
        <v>46650</v>
      </c>
      <c r="D31" s="604">
        <v>46643</v>
      </c>
      <c r="E31" s="604" t="s">
        <v>39</v>
      </c>
      <c r="F31" s="604" t="s">
        <v>39</v>
      </c>
      <c r="G31" s="604" t="s">
        <v>39</v>
      </c>
      <c r="H31" s="604" t="s">
        <v>39</v>
      </c>
      <c r="I31" s="604">
        <v>7</v>
      </c>
      <c r="J31" s="604" t="s">
        <v>39</v>
      </c>
      <c r="K31" s="604" t="s">
        <v>39</v>
      </c>
      <c r="L31" s="604" t="s">
        <v>39</v>
      </c>
      <c r="M31" s="604" t="s">
        <v>39</v>
      </c>
      <c r="N31" s="604" t="s">
        <v>39</v>
      </c>
      <c r="O31" s="604" t="s">
        <v>39</v>
      </c>
      <c r="P31" s="604" t="s">
        <v>39</v>
      </c>
      <c r="Q31" s="604">
        <v>2500</v>
      </c>
      <c r="R31" s="604" t="s">
        <v>39</v>
      </c>
      <c r="S31" s="604">
        <v>2500</v>
      </c>
    </row>
    <row r="32" spans="1:19" s="701" customFormat="1" ht="18" customHeight="1">
      <c r="A32" s="638" t="s">
        <v>75</v>
      </c>
      <c r="B32" s="608">
        <v>23339</v>
      </c>
      <c r="C32" s="608">
        <v>22143</v>
      </c>
      <c r="D32" s="608">
        <v>14125</v>
      </c>
      <c r="E32" s="608" t="s">
        <v>39</v>
      </c>
      <c r="F32" s="608">
        <v>5643</v>
      </c>
      <c r="G32" s="608" t="s">
        <v>39</v>
      </c>
      <c r="H32" s="608" t="s">
        <v>39</v>
      </c>
      <c r="I32" s="608" t="s">
        <v>39</v>
      </c>
      <c r="J32" s="608" t="s">
        <v>39</v>
      </c>
      <c r="K32" s="608">
        <v>2375</v>
      </c>
      <c r="L32" s="608" t="s">
        <v>39</v>
      </c>
      <c r="M32" s="608" t="s">
        <v>39</v>
      </c>
      <c r="N32" s="608" t="s">
        <v>39</v>
      </c>
      <c r="O32" s="608" t="s">
        <v>39</v>
      </c>
      <c r="P32" s="608" t="s">
        <v>39</v>
      </c>
      <c r="Q32" s="608">
        <v>1196</v>
      </c>
      <c r="R32" s="608">
        <v>3</v>
      </c>
      <c r="S32" s="608">
        <v>1193</v>
      </c>
    </row>
    <row r="33" spans="1:19">
      <c r="A33" s="710" t="s">
        <v>38</v>
      </c>
      <c r="B33" s="604">
        <v>22278</v>
      </c>
      <c r="C33" s="604">
        <v>22278</v>
      </c>
      <c r="D33" s="604">
        <v>22278</v>
      </c>
      <c r="E33" s="604" t="s">
        <v>39</v>
      </c>
      <c r="F33" s="604" t="s">
        <v>39</v>
      </c>
      <c r="G33" s="604" t="s">
        <v>39</v>
      </c>
      <c r="H33" s="604" t="s">
        <v>39</v>
      </c>
      <c r="I33" s="604" t="s">
        <v>39</v>
      </c>
      <c r="J33" s="604" t="s">
        <v>39</v>
      </c>
      <c r="K33" s="604" t="s">
        <v>39</v>
      </c>
      <c r="L33" s="604" t="s">
        <v>39</v>
      </c>
      <c r="M33" s="604" t="s">
        <v>39</v>
      </c>
      <c r="N33" s="604" t="s">
        <v>39</v>
      </c>
      <c r="O33" s="604" t="s">
        <v>39</v>
      </c>
      <c r="P33" s="604" t="s">
        <v>39</v>
      </c>
      <c r="Q33" s="605" t="s">
        <v>39</v>
      </c>
      <c r="R33" s="605" t="s">
        <v>39</v>
      </c>
      <c r="S33" s="605" t="s">
        <v>39</v>
      </c>
    </row>
    <row r="34" spans="1:19">
      <c r="A34" s="638" t="s">
        <v>82</v>
      </c>
      <c r="B34" s="608">
        <v>22278</v>
      </c>
      <c r="C34" s="608">
        <v>22278</v>
      </c>
      <c r="D34" s="608">
        <v>22278</v>
      </c>
      <c r="E34" s="608" t="s">
        <v>39</v>
      </c>
      <c r="F34" s="608" t="s">
        <v>39</v>
      </c>
      <c r="G34" s="608" t="s">
        <v>39</v>
      </c>
      <c r="H34" s="608" t="s">
        <v>39</v>
      </c>
      <c r="I34" s="608" t="s">
        <v>39</v>
      </c>
      <c r="J34" s="608" t="s">
        <v>39</v>
      </c>
      <c r="K34" s="608" t="s">
        <v>39</v>
      </c>
      <c r="L34" s="608" t="s">
        <v>39</v>
      </c>
      <c r="M34" s="608" t="s">
        <v>39</v>
      </c>
      <c r="N34" s="608" t="s">
        <v>39</v>
      </c>
      <c r="O34" s="608" t="s">
        <v>39</v>
      </c>
      <c r="P34" s="608" t="s">
        <v>39</v>
      </c>
      <c r="Q34" s="609" t="s">
        <v>39</v>
      </c>
      <c r="R34" s="609" t="s">
        <v>39</v>
      </c>
      <c r="S34" s="609" t="s">
        <v>39</v>
      </c>
    </row>
    <row r="35" spans="1:19">
      <c r="A35" s="638"/>
      <c r="B35" s="608"/>
      <c r="C35" s="608"/>
      <c r="D35" s="608"/>
      <c r="E35" s="608"/>
      <c r="F35" s="608"/>
      <c r="G35" s="608"/>
      <c r="H35" s="608"/>
      <c r="I35" s="608"/>
      <c r="J35" s="608"/>
      <c r="K35" s="608"/>
      <c r="L35" s="608"/>
      <c r="M35" s="608"/>
      <c r="N35" s="608"/>
      <c r="O35" s="608"/>
      <c r="P35" s="608"/>
      <c r="Q35" s="609"/>
      <c r="R35" s="609"/>
      <c r="S35" s="609"/>
    </row>
    <row r="36" spans="1:19" ht="95.25" customHeight="1">
      <c r="A36" s="1141" t="s">
        <v>1190</v>
      </c>
      <c r="B36" s="1141"/>
      <c r="C36" s="1141"/>
      <c r="D36" s="1141"/>
      <c r="E36" s="1141"/>
      <c r="F36" s="1141"/>
      <c r="G36" s="1141"/>
      <c r="H36" s="1141"/>
      <c r="I36" s="1141"/>
      <c r="J36" s="1141"/>
      <c r="K36" s="1141"/>
      <c r="L36" s="1141"/>
      <c r="M36" s="1141"/>
      <c r="N36" s="1141"/>
      <c r="O36" s="1141"/>
      <c r="P36" s="1141"/>
      <c r="Q36" s="1141"/>
      <c r="R36" s="1141"/>
      <c r="S36" s="1141"/>
    </row>
  </sheetData>
  <mergeCells count="6">
    <mergeCell ref="A1:S1"/>
    <mergeCell ref="A36:S36"/>
    <mergeCell ref="C3:P4"/>
    <mergeCell ref="Q3:S4"/>
    <mergeCell ref="B3:B5"/>
    <mergeCell ref="A3:A5"/>
  </mergeCells>
  <hyperlinks>
    <hyperlink ref="T1" location="INDICE!A32" display="INDICE"/>
  </hyperlinks>
  <printOptions horizontalCentered="1"/>
  <pageMargins left="0.51181102362204722" right="0.51181102362204722" top="1.1023622047244095" bottom="0.51181102362204722" header="0.11811023622047245" footer="0.23622047244094491"/>
  <pageSetup paperSize="9" scale="60" firstPageNumber="76" orientation="landscape" useFirstPageNumber="1" r:id="rId1"/>
  <headerFooter scaleWithDoc="0">
    <oddHeader>&amp;C&amp;G</oddHeader>
    <oddFooter>&amp;C&amp;12 &amp;P</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W22"/>
  <sheetViews>
    <sheetView showGridLines="0" zoomScale="90" zoomScaleNormal="90" zoomScalePageLayoutView="80" workbookViewId="0">
      <selection activeCell="B7" sqref="B7:B17"/>
    </sheetView>
  </sheetViews>
  <sheetFormatPr baseColWidth="10" defaultColWidth="9.140625" defaultRowHeight="12.75"/>
  <cols>
    <col min="1" max="1" width="30.140625" style="647" customWidth="1"/>
    <col min="2" max="7" width="10.5703125" style="647" customWidth="1"/>
    <col min="8" max="8" width="12.28515625" style="647" customWidth="1"/>
    <col min="9" max="9" width="10.5703125" style="647" customWidth="1"/>
    <col min="10" max="11" width="11.5703125" style="647" customWidth="1"/>
    <col min="12" max="12" width="12.28515625" style="647" customWidth="1"/>
    <col min="13" max="13" width="9.7109375" style="647" bestFit="1" customWidth="1"/>
    <col min="14" max="14" width="10.5703125" style="647" customWidth="1"/>
    <col min="15" max="15" width="11.5703125" style="647" customWidth="1"/>
    <col min="16" max="16" width="7.28515625" style="647" bestFit="1" customWidth="1"/>
    <col min="17" max="17" width="11.5703125" style="647" customWidth="1"/>
    <col min="18" max="18" width="9.7109375" style="647" bestFit="1" customWidth="1"/>
    <col min="19" max="19" width="11.5703125" style="653" customWidth="1"/>
    <col min="20" max="20" width="13" style="653" customWidth="1"/>
    <col min="21" max="21" width="12" style="653" customWidth="1"/>
    <col min="22" max="22" width="7.28515625" style="653" bestFit="1" customWidth="1"/>
    <col min="23" max="16384" width="9.140625" style="653"/>
  </cols>
  <sheetData>
    <row r="1" spans="1:23" ht="54.75" customHeight="1">
      <c r="A1" s="1129" t="s">
        <v>1491</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s="647" customFormat="1" ht="6" customHeight="1">
      <c r="A2" s="660"/>
      <c r="B2" s="660"/>
      <c r="C2" s="660"/>
      <c r="D2" s="660"/>
      <c r="E2" s="660"/>
      <c r="F2" s="660"/>
      <c r="G2" s="660"/>
      <c r="H2" s="660"/>
      <c r="I2" s="660"/>
      <c r="J2" s="660"/>
      <c r="K2" s="660"/>
      <c r="L2" s="660"/>
      <c r="M2" s="660"/>
      <c r="N2" s="660"/>
      <c r="O2" s="660"/>
      <c r="P2" s="680"/>
      <c r="Q2" s="680"/>
      <c r="R2" s="680"/>
    </row>
    <row r="3" spans="1:23" s="651" customFormat="1" ht="18" customHeight="1">
      <c r="A3" s="1131" t="s">
        <v>676</v>
      </c>
      <c r="B3" s="1131" t="s">
        <v>1092</v>
      </c>
      <c r="C3" s="1131" t="s">
        <v>190</v>
      </c>
      <c r="D3" s="1131" t="s">
        <v>649</v>
      </c>
      <c r="E3" s="1134"/>
      <c r="F3" s="1134"/>
      <c r="G3" s="1134"/>
      <c r="H3" s="1134"/>
      <c r="I3" s="1134"/>
      <c r="J3" s="1134"/>
      <c r="K3" s="1134"/>
      <c r="L3" s="1134"/>
      <c r="M3" s="1131" t="s">
        <v>277</v>
      </c>
      <c r="N3" s="1185" t="s">
        <v>650</v>
      </c>
      <c r="O3" s="1186"/>
      <c r="P3" s="1186"/>
      <c r="Q3" s="1186"/>
      <c r="R3" s="1186"/>
      <c r="S3" s="1186"/>
      <c r="T3" s="1186"/>
      <c r="U3" s="1186"/>
      <c r="V3" s="1186"/>
    </row>
    <row r="4" spans="1:23" s="701" customFormat="1" ht="50.25" customHeight="1">
      <c r="A4" s="1133"/>
      <c r="B4" s="1133"/>
      <c r="C4" s="1133"/>
      <c r="D4" s="626" t="s">
        <v>590</v>
      </c>
      <c r="E4" s="626" t="s">
        <v>741</v>
      </c>
      <c r="F4" s="626" t="s">
        <v>742</v>
      </c>
      <c r="G4" s="626" t="s">
        <v>743</v>
      </c>
      <c r="H4" s="626" t="s">
        <v>744</v>
      </c>
      <c r="I4" s="626" t="s">
        <v>745</v>
      </c>
      <c r="J4" s="626" t="s">
        <v>746</v>
      </c>
      <c r="K4" s="626" t="s">
        <v>1093</v>
      </c>
      <c r="L4" s="626" t="s">
        <v>748</v>
      </c>
      <c r="M4" s="1133"/>
      <c r="N4" s="626" t="s">
        <v>632</v>
      </c>
      <c r="O4" s="626" t="s">
        <v>633</v>
      </c>
      <c r="P4" s="626" t="s">
        <v>634</v>
      </c>
      <c r="Q4" s="626" t="s">
        <v>1007</v>
      </c>
      <c r="R4" s="626" t="s">
        <v>750</v>
      </c>
      <c r="S4" s="626" t="s">
        <v>751</v>
      </c>
      <c r="T4" s="626" t="s">
        <v>752</v>
      </c>
      <c r="U4" s="626" t="s">
        <v>753</v>
      </c>
      <c r="V4" s="626" t="s">
        <v>106</v>
      </c>
    </row>
    <row r="5" spans="1:23" ht="26.25" customHeight="1">
      <c r="A5" s="709" t="s">
        <v>11</v>
      </c>
      <c r="B5" s="608">
        <v>39873437</v>
      </c>
      <c r="C5" s="608">
        <v>15513771</v>
      </c>
      <c r="D5" s="608">
        <v>3679693</v>
      </c>
      <c r="E5" s="608">
        <v>4566099</v>
      </c>
      <c r="F5" s="608">
        <v>2701867</v>
      </c>
      <c r="G5" s="608">
        <v>895102</v>
      </c>
      <c r="H5" s="608">
        <v>509440</v>
      </c>
      <c r="I5" s="608">
        <v>3030465</v>
      </c>
      <c r="J5" s="608">
        <v>109211</v>
      </c>
      <c r="K5" s="608">
        <v>18929</v>
      </c>
      <c r="L5" s="608">
        <v>2965</v>
      </c>
      <c r="M5" s="608">
        <v>24359666</v>
      </c>
      <c r="N5" s="608">
        <v>9580206</v>
      </c>
      <c r="O5" s="608">
        <v>12260502</v>
      </c>
      <c r="P5" s="608">
        <v>657831</v>
      </c>
      <c r="Q5" s="608">
        <v>1131226</v>
      </c>
      <c r="R5" s="608">
        <v>6085</v>
      </c>
      <c r="S5" s="608">
        <v>4324</v>
      </c>
      <c r="T5" s="608">
        <v>207128</v>
      </c>
      <c r="U5" s="608">
        <v>12124</v>
      </c>
      <c r="V5" s="608">
        <v>500240</v>
      </c>
    </row>
    <row r="6" spans="1:23" ht="27.75" customHeight="1">
      <c r="A6" s="710" t="s">
        <v>673</v>
      </c>
      <c r="B6" s="604">
        <v>33655528</v>
      </c>
      <c r="C6" s="604">
        <v>10533464</v>
      </c>
      <c r="D6" s="604">
        <v>1857467</v>
      </c>
      <c r="E6" s="604">
        <v>2851402</v>
      </c>
      <c r="F6" s="604">
        <v>1693981</v>
      </c>
      <c r="G6" s="604">
        <v>846777</v>
      </c>
      <c r="H6" s="604">
        <v>425517</v>
      </c>
      <c r="I6" s="604">
        <v>2729818</v>
      </c>
      <c r="J6" s="604">
        <v>106608</v>
      </c>
      <c r="K6" s="604">
        <v>18929</v>
      </c>
      <c r="L6" s="604">
        <v>2965</v>
      </c>
      <c r="M6" s="604">
        <v>23122064</v>
      </c>
      <c r="N6" s="604">
        <v>9018758</v>
      </c>
      <c r="O6" s="604">
        <v>11603723</v>
      </c>
      <c r="P6" s="604">
        <v>650839</v>
      </c>
      <c r="Q6" s="604">
        <v>1123166</v>
      </c>
      <c r="R6" s="604">
        <v>5785</v>
      </c>
      <c r="S6" s="604">
        <v>4324</v>
      </c>
      <c r="T6" s="604">
        <v>206505</v>
      </c>
      <c r="U6" s="604">
        <v>12124</v>
      </c>
      <c r="V6" s="604">
        <v>496840</v>
      </c>
    </row>
    <row r="7" spans="1:23" ht="27.75" customHeight="1">
      <c r="A7" s="638" t="s">
        <v>245</v>
      </c>
      <c r="B7" s="608">
        <v>496765</v>
      </c>
      <c r="C7" s="608">
        <v>335117</v>
      </c>
      <c r="D7" s="608">
        <v>17767</v>
      </c>
      <c r="E7" s="608">
        <v>92191</v>
      </c>
      <c r="F7" s="608">
        <v>17737</v>
      </c>
      <c r="G7" s="608">
        <v>42</v>
      </c>
      <c r="H7" s="608">
        <v>38</v>
      </c>
      <c r="I7" s="608">
        <v>192673</v>
      </c>
      <c r="J7" s="608">
        <v>14669</v>
      </c>
      <c r="K7" s="608" t="s">
        <v>39</v>
      </c>
      <c r="L7" s="608" t="s">
        <v>39</v>
      </c>
      <c r="M7" s="608">
        <v>161648</v>
      </c>
      <c r="N7" s="608">
        <v>70765</v>
      </c>
      <c r="O7" s="608">
        <v>78193</v>
      </c>
      <c r="P7" s="608">
        <v>2754</v>
      </c>
      <c r="Q7" s="608">
        <v>5075</v>
      </c>
      <c r="R7" s="608" t="s">
        <v>39</v>
      </c>
      <c r="S7" s="608" t="s">
        <v>39</v>
      </c>
      <c r="T7" s="608">
        <v>1227</v>
      </c>
      <c r="U7" s="608">
        <v>12</v>
      </c>
      <c r="V7" s="608">
        <v>3622</v>
      </c>
    </row>
    <row r="8" spans="1:23" ht="27.75" customHeight="1">
      <c r="A8" s="666" t="s">
        <v>274</v>
      </c>
      <c r="B8" s="604">
        <v>1581050</v>
      </c>
      <c r="C8" s="604">
        <v>444484</v>
      </c>
      <c r="D8" s="604">
        <v>96853</v>
      </c>
      <c r="E8" s="604">
        <v>95349</v>
      </c>
      <c r="F8" s="604">
        <v>110427</v>
      </c>
      <c r="G8" s="604">
        <v>1842</v>
      </c>
      <c r="H8" s="604">
        <v>3941</v>
      </c>
      <c r="I8" s="604">
        <v>124967</v>
      </c>
      <c r="J8" s="604">
        <v>10707</v>
      </c>
      <c r="K8" s="604" t="s">
        <v>39</v>
      </c>
      <c r="L8" s="604">
        <v>398</v>
      </c>
      <c r="M8" s="604">
        <v>1136566</v>
      </c>
      <c r="N8" s="604">
        <v>421374</v>
      </c>
      <c r="O8" s="604">
        <v>634788</v>
      </c>
      <c r="P8" s="604">
        <v>30816</v>
      </c>
      <c r="Q8" s="604">
        <v>26903</v>
      </c>
      <c r="R8" s="604">
        <v>5</v>
      </c>
      <c r="S8" s="604" t="s">
        <v>39</v>
      </c>
      <c r="T8" s="604">
        <v>6537</v>
      </c>
      <c r="U8" s="604">
        <v>307</v>
      </c>
      <c r="V8" s="604">
        <v>15836</v>
      </c>
    </row>
    <row r="9" spans="1:23" ht="27.75" customHeight="1">
      <c r="A9" s="638" t="s">
        <v>273</v>
      </c>
      <c r="B9" s="608">
        <v>4135668</v>
      </c>
      <c r="C9" s="608">
        <v>987229</v>
      </c>
      <c r="D9" s="608">
        <v>221036</v>
      </c>
      <c r="E9" s="608">
        <v>195264</v>
      </c>
      <c r="F9" s="608">
        <v>379104</v>
      </c>
      <c r="G9" s="608">
        <v>14398</v>
      </c>
      <c r="H9" s="608">
        <v>10322</v>
      </c>
      <c r="I9" s="608">
        <v>156733</v>
      </c>
      <c r="J9" s="608">
        <v>9548</v>
      </c>
      <c r="K9" s="608" t="s">
        <v>39</v>
      </c>
      <c r="L9" s="608">
        <v>824</v>
      </c>
      <c r="M9" s="608">
        <v>3148439</v>
      </c>
      <c r="N9" s="608">
        <v>1065719</v>
      </c>
      <c r="O9" s="608">
        <v>1824459</v>
      </c>
      <c r="P9" s="608">
        <v>107345</v>
      </c>
      <c r="Q9" s="608">
        <v>76430</v>
      </c>
      <c r="R9" s="608">
        <v>111</v>
      </c>
      <c r="S9" s="608">
        <v>2</v>
      </c>
      <c r="T9" s="608">
        <v>17284</v>
      </c>
      <c r="U9" s="608">
        <v>1841</v>
      </c>
      <c r="V9" s="608">
        <v>55248</v>
      </c>
    </row>
    <row r="10" spans="1:23" ht="27.75" customHeight="1">
      <c r="A10" s="666" t="s">
        <v>272</v>
      </c>
      <c r="B10" s="604">
        <v>3143703</v>
      </c>
      <c r="C10" s="604">
        <v>799790</v>
      </c>
      <c r="D10" s="604">
        <v>156590</v>
      </c>
      <c r="E10" s="604">
        <v>157240</v>
      </c>
      <c r="F10" s="604">
        <v>287758</v>
      </c>
      <c r="G10" s="604">
        <v>33096</v>
      </c>
      <c r="H10" s="604">
        <v>10984</v>
      </c>
      <c r="I10" s="604">
        <v>147929</v>
      </c>
      <c r="J10" s="604">
        <v>6193</v>
      </c>
      <c r="K10" s="604" t="s">
        <v>39</v>
      </c>
      <c r="L10" s="604" t="s">
        <v>39</v>
      </c>
      <c r="M10" s="604">
        <v>2343913</v>
      </c>
      <c r="N10" s="604">
        <v>824902</v>
      </c>
      <c r="O10" s="604">
        <v>1293542</v>
      </c>
      <c r="P10" s="604">
        <v>78601</v>
      </c>
      <c r="Q10" s="604">
        <v>82170</v>
      </c>
      <c r="R10" s="604">
        <v>188</v>
      </c>
      <c r="S10" s="604">
        <v>15</v>
      </c>
      <c r="T10" s="604">
        <v>14646</v>
      </c>
      <c r="U10" s="604">
        <v>2776</v>
      </c>
      <c r="V10" s="604">
        <v>47073</v>
      </c>
    </row>
    <row r="11" spans="1:23" ht="27.75" customHeight="1">
      <c r="A11" s="638" t="s">
        <v>271</v>
      </c>
      <c r="B11" s="608">
        <v>2488308</v>
      </c>
      <c r="C11" s="608">
        <v>622263</v>
      </c>
      <c r="D11" s="608">
        <v>121623</v>
      </c>
      <c r="E11" s="608">
        <v>128449</v>
      </c>
      <c r="F11" s="608">
        <v>176338</v>
      </c>
      <c r="G11" s="608">
        <v>33181</v>
      </c>
      <c r="H11" s="608">
        <v>11350</v>
      </c>
      <c r="I11" s="608">
        <v>144081</v>
      </c>
      <c r="J11" s="608">
        <v>7237</v>
      </c>
      <c r="K11" s="608" t="s">
        <v>39</v>
      </c>
      <c r="L11" s="608">
        <v>4</v>
      </c>
      <c r="M11" s="608">
        <v>1866045</v>
      </c>
      <c r="N11" s="608">
        <v>706211</v>
      </c>
      <c r="O11" s="608">
        <v>921640</v>
      </c>
      <c r="P11" s="608">
        <v>54087</v>
      </c>
      <c r="Q11" s="608">
        <v>120440</v>
      </c>
      <c r="R11" s="608">
        <v>1627</v>
      </c>
      <c r="S11" s="608">
        <v>42</v>
      </c>
      <c r="T11" s="608">
        <v>12551</v>
      </c>
      <c r="U11" s="608">
        <v>733</v>
      </c>
      <c r="V11" s="608">
        <v>48714</v>
      </c>
    </row>
    <row r="12" spans="1:23" ht="27.75" customHeight="1">
      <c r="A12" s="666" t="s">
        <v>270</v>
      </c>
      <c r="B12" s="604">
        <v>2282461</v>
      </c>
      <c r="C12" s="604">
        <v>605360</v>
      </c>
      <c r="D12" s="604">
        <v>113130</v>
      </c>
      <c r="E12" s="604">
        <v>170054</v>
      </c>
      <c r="F12" s="604">
        <v>55828</v>
      </c>
      <c r="G12" s="604">
        <v>43237</v>
      </c>
      <c r="H12" s="604">
        <v>18150</v>
      </c>
      <c r="I12" s="604">
        <v>189997</v>
      </c>
      <c r="J12" s="604">
        <v>14962</v>
      </c>
      <c r="K12" s="604" t="s">
        <v>39</v>
      </c>
      <c r="L12" s="604">
        <v>2</v>
      </c>
      <c r="M12" s="604">
        <v>1677101</v>
      </c>
      <c r="N12" s="604">
        <v>708660</v>
      </c>
      <c r="O12" s="604">
        <v>726656</v>
      </c>
      <c r="P12" s="604">
        <v>39959</v>
      </c>
      <c r="Q12" s="604">
        <v>137140</v>
      </c>
      <c r="R12" s="604">
        <v>2427</v>
      </c>
      <c r="S12" s="604">
        <v>104</v>
      </c>
      <c r="T12" s="604">
        <v>13842</v>
      </c>
      <c r="U12" s="604">
        <v>126</v>
      </c>
      <c r="V12" s="604">
        <v>48187</v>
      </c>
    </row>
    <row r="13" spans="1:23" ht="27.75" customHeight="1">
      <c r="A13" s="638" t="s">
        <v>269</v>
      </c>
      <c r="B13" s="608">
        <v>5974442</v>
      </c>
      <c r="C13" s="608">
        <v>1684061</v>
      </c>
      <c r="D13" s="608">
        <v>345132</v>
      </c>
      <c r="E13" s="608">
        <v>493189</v>
      </c>
      <c r="F13" s="608">
        <v>88286</v>
      </c>
      <c r="G13" s="608">
        <v>129734</v>
      </c>
      <c r="H13" s="608">
        <v>58498</v>
      </c>
      <c r="I13" s="608">
        <v>543371</v>
      </c>
      <c r="J13" s="608">
        <v>25398</v>
      </c>
      <c r="K13" s="608">
        <v>329</v>
      </c>
      <c r="L13" s="608">
        <v>124</v>
      </c>
      <c r="M13" s="608">
        <v>4290381</v>
      </c>
      <c r="N13" s="608">
        <v>1721576</v>
      </c>
      <c r="O13" s="608">
        <v>2105717</v>
      </c>
      <c r="P13" s="608">
        <v>116300</v>
      </c>
      <c r="Q13" s="608">
        <v>206797</v>
      </c>
      <c r="R13" s="608">
        <v>728</v>
      </c>
      <c r="S13" s="608">
        <v>1022</v>
      </c>
      <c r="T13" s="608">
        <v>31751</v>
      </c>
      <c r="U13" s="608">
        <v>141</v>
      </c>
      <c r="V13" s="608">
        <v>106349</v>
      </c>
    </row>
    <row r="14" spans="1:23" ht="27.75" customHeight="1">
      <c r="A14" s="666" t="s">
        <v>268</v>
      </c>
      <c r="B14" s="604">
        <v>4501677</v>
      </c>
      <c r="C14" s="604">
        <v>1540309</v>
      </c>
      <c r="D14" s="604">
        <v>270020</v>
      </c>
      <c r="E14" s="604">
        <v>471727</v>
      </c>
      <c r="F14" s="604">
        <v>64572</v>
      </c>
      <c r="G14" s="604">
        <v>173773</v>
      </c>
      <c r="H14" s="604">
        <v>88312</v>
      </c>
      <c r="I14" s="604">
        <v>458927</v>
      </c>
      <c r="J14" s="604">
        <v>9898</v>
      </c>
      <c r="K14" s="604">
        <v>2814</v>
      </c>
      <c r="L14" s="604">
        <v>266</v>
      </c>
      <c r="M14" s="604">
        <v>2961368</v>
      </c>
      <c r="N14" s="604">
        <v>1160871</v>
      </c>
      <c r="O14" s="604">
        <v>1427063</v>
      </c>
      <c r="P14" s="604">
        <v>75659</v>
      </c>
      <c r="Q14" s="604">
        <v>176538</v>
      </c>
      <c r="R14" s="604">
        <v>537</v>
      </c>
      <c r="S14" s="604">
        <v>1520</v>
      </c>
      <c r="T14" s="604">
        <v>35888</v>
      </c>
      <c r="U14" s="604">
        <v>85</v>
      </c>
      <c r="V14" s="604">
        <v>83207</v>
      </c>
    </row>
    <row r="15" spans="1:23" ht="27.75" customHeight="1">
      <c r="A15" s="638" t="s">
        <v>267</v>
      </c>
      <c r="B15" s="608">
        <v>4035563</v>
      </c>
      <c r="C15" s="608">
        <v>1452150</v>
      </c>
      <c r="D15" s="608">
        <v>253956</v>
      </c>
      <c r="E15" s="608">
        <v>469213</v>
      </c>
      <c r="F15" s="608">
        <v>40388</v>
      </c>
      <c r="G15" s="608">
        <v>179335</v>
      </c>
      <c r="H15" s="608">
        <v>106342</v>
      </c>
      <c r="I15" s="608">
        <v>393311</v>
      </c>
      <c r="J15" s="608">
        <v>5276</v>
      </c>
      <c r="K15" s="608">
        <v>3946</v>
      </c>
      <c r="L15" s="608">
        <v>383</v>
      </c>
      <c r="M15" s="608">
        <v>2583413</v>
      </c>
      <c r="N15" s="608">
        <v>1027532</v>
      </c>
      <c r="O15" s="608">
        <v>1289187</v>
      </c>
      <c r="P15" s="608">
        <v>68451</v>
      </c>
      <c r="Q15" s="608">
        <v>110101</v>
      </c>
      <c r="R15" s="608">
        <v>44</v>
      </c>
      <c r="S15" s="608">
        <v>1014</v>
      </c>
      <c r="T15" s="608">
        <v>38062</v>
      </c>
      <c r="U15" s="608">
        <v>108</v>
      </c>
      <c r="V15" s="608">
        <v>48914</v>
      </c>
    </row>
    <row r="16" spans="1:23" ht="27.75" customHeight="1">
      <c r="A16" s="666" t="s">
        <v>236</v>
      </c>
      <c r="B16" s="604">
        <v>3668002</v>
      </c>
      <c r="C16" s="604">
        <v>1315219</v>
      </c>
      <c r="D16" s="604">
        <v>245409</v>
      </c>
      <c r="E16" s="604">
        <v>437313</v>
      </c>
      <c r="F16" s="604">
        <v>23705</v>
      </c>
      <c r="G16" s="604">
        <v>167729</v>
      </c>
      <c r="H16" s="604">
        <v>117296</v>
      </c>
      <c r="I16" s="604">
        <v>309212</v>
      </c>
      <c r="J16" s="604">
        <v>2489</v>
      </c>
      <c r="K16" s="604">
        <v>11840</v>
      </c>
      <c r="L16" s="604">
        <v>226</v>
      </c>
      <c r="M16" s="604">
        <v>2352783</v>
      </c>
      <c r="N16" s="604">
        <v>858206</v>
      </c>
      <c r="O16" s="604">
        <v>1253705</v>
      </c>
      <c r="P16" s="604">
        <v>73633</v>
      </c>
      <c r="Q16" s="604">
        <v>105727</v>
      </c>
      <c r="R16" s="604">
        <v>6</v>
      </c>
      <c r="S16" s="604">
        <v>605</v>
      </c>
      <c r="T16" s="604">
        <v>22134</v>
      </c>
      <c r="U16" s="604">
        <v>170</v>
      </c>
      <c r="V16" s="604">
        <v>38597</v>
      </c>
    </row>
    <row r="17" spans="1:22" ht="28.5" customHeight="1">
      <c r="A17" s="638" t="s">
        <v>258</v>
      </c>
      <c r="B17" s="608">
        <v>1347889</v>
      </c>
      <c r="C17" s="608">
        <v>747482</v>
      </c>
      <c r="D17" s="608">
        <v>15951</v>
      </c>
      <c r="E17" s="608">
        <v>141413</v>
      </c>
      <c r="F17" s="608">
        <v>449838</v>
      </c>
      <c r="G17" s="608">
        <v>70410</v>
      </c>
      <c r="H17" s="608">
        <v>284</v>
      </c>
      <c r="I17" s="608">
        <v>68617</v>
      </c>
      <c r="J17" s="608">
        <v>231</v>
      </c>
      <c r="K17" s="608" t="s">
        <v>39</v>
      </c>
      <c r="L17" s="608">
        <v>738</v>
      </c>
      <c r="M17" s="608">
        <v>600407</v>
      </c>
      <c r="N17" s="608">
        <v>452942</v>
      </c>
      <c r="O17" s="608">
        <v>48773</v>
      </c>
      <c r="P17" s="608">
        <v>3234</v>
      </c>
      <c r="Q17" s="608">
        <v>75845</v>
      </c>
      <c r="R17" s="608">
        <v>112</v>
      </c>
      <c r="S17" s="608" t="s">
        <v>39</v>
      </c>
      <c r="T17" s="608">
        <v>12583</v>
      </c>
      <c r="U17" s="608">
        <v>5825</v>
      </c>
      <c r="V17" s="608">
        <v>1093</v>
      </c>
    </row>
    <row r="18" spans="1:22" ht="27.75" customHeight="1">
      <c r="A18" s="710" t="s">
        <v>266</v>
      </c>
      <c r="B18" s="604">
        <v>6217909</v>
      </c>
      <c r="C18" s="604">
        <v>4980307</v>
      </c>
      <c r="D18" s="604">
        <v>1822226</v>
      </c>
      <c r="E18" s="604">
        <v>1714697</v>
      </c>
      <c r="F18" s="604">
        <v>1007886</v>
      </c>
      <c r="G18" s="604">
        <v>48325</v>
      </c>
      <c r="H18" s="604">
        <v>83923</v>
      </c>
      <c r="I18" s="604">
        <v>300647</v>
      </c>
      <c r="J18" s="604">
        <v>2603</v>
      </c>
      <c r="K18" s="604" t="s">
        <v>39</v>
      </c>
      <c r="L18" s="604" t="s">
        <v>39</v>
      </c>
      <c r="M18" s="604">
        <v>1237602</v>
      </c>
      <c r="N18" s="604">
        <v>561448</v>
      </c>
      <c r="O18" s="604">
        <v>656779</v>
      </c>
      <c r="P18" s="604">
        <v>6992</v>
      </c>
      <c r="Q18" s="604">
        <v>8060</v>
      </c>
      <c r="R18" s="604">
        <v>300</v>
      </c>
      <c r="S18" s="604" t="s">
        <v>39</v>
      </c>
      <c r="T18" s="604">
        <v>623</v>
      </c>
      <c r="U18" s="604" t="s">
        <v>39</v>
      </c>
      <c r="V18" s="604">
        <v>3400</v>
      </c>
    </row>
    <row r="19" spans="1:22" ht="27.75" customHeight="1">
      <c r="A19" s="638" t="s">
        <v>296</v>
      </c>
      <c r="B19" s="608">
        <v>628308</v>
      </c>
      <c r="C19" s="608">
        <v>628119</v>
      </c>
      <c r="D19" s="608">
        <v>129877</v>
      </c>
      <c r="E19" s="608">
        <v>264975</v>
      </c>
      <c r="F19" s="608">
        <v>117061</v>
      </c>
      <c r="G19" s="608">
        <v>7986</v>
      </c>
      <c r="H19" s="608">
        <v>23106</v>
      </c>
      <c r="I19" s="608">
        <v>84317</v>
      </c>
      <c r="J19" s="608">
        <v>797</v>
      </c>
      <c r="K19" s="608" t="s">
        <v>39</v>
      </c>
      <c r="L19" s="608" t="s">
        <v>39</v>
      </c>
      <c r="M19" s="608">
        <v>189</v>
      </c>
      <c r="N19" s="608">
        <v>189</v>
      </c>
      <c r="O19" s="608" t="s">
        <v>39</v>
      </c>
      <c r="P19" s="608" t="s">
        <v>39</v>
      </c>
      <c r="Q19" s="608" t="s">
        <v>39</v>
      </c>
      <c r="R19" s="608" t="s">
        <v>39</v>
      </c>
      <c r="S19" s="608" t="s">
        <v>39</v>
      </c>
      <c r="T19" s="608" t="s">
        <v>39</v>
      </c>
      <c r="U19" s="608" t="s">
        <v>39</v>
      </c>
      <c r="V19" s="608" t="s">
        <v>39</v>
      </c>
    </row>
    <row r="20" spans="1:22" ht="24">
      <c r="A20" s="666" t="s">
        <v>278</v>
      </c>
      <c r="B20" s="604">
        <v>562370</v>
      </c>
      <c r="C20" s="604">
        <v>562212</v>
      </c>
      <c r="D20" s="604">
        <v>193257</v>
      </c>
      <c r="E20" s="604">
        <v>210424</v>
      </c>
      <c r="F20" s="604">
        <v>113745</v>
      </c>
      <c r="G20" s="604">
        <v>2285</v>
      </c>
      <c r="H20" s="604">
        <v>3759</v>
      </c>
      <c r="I20" s="604">
        <v>38369</v>
      </c>
      <c r="J20" s="604">
        <v>373</v>
      </c>
      <c r="K20" s="604" t="s">
        <v>39</v>
      </c>
      <c r="L20" s="604" t="s">
        <v>39</v>
      </c>
      <c r="M20" s="604">
        <v>158</v>
      </c>
      <c r="N20" s="604">
        <v>158</v>
      </c>
      <c r="O20" s="604" t="s">
        <v>39</v>
      </c>
      <c r="P20" s="604" t="s">
        <v>39</v>
      </c>
      <c r="Q20" s="604" t="s">
        <v>39</v>
      </c>
      <c r="R20" s="604" t="s">
        <v>39</v>
      </c>
      <c r="S20" s="604" t="s">
        <v>39</v>
      </c>
      <c r="T20" s="604" t="s">
        <v>39</v>
      </c>
      <c r="U20" s="604" t="s">
        <v>39</v>
      </c>
      <c r="V20" s="604" t="s">
        <v>39</v>
      </c>
    </row>
    <row r="21" spans="1:22">
      <c r="A21" s="713"/>
      <c r="B21" s="714"/>
      <c r="C21" s="714"/>
      <c r="D21" s="714"/>
      <c r="E21" s="714"/>
      <c r="F21" s="714"/>
      <c r="G21" s="714"/>
      <c r="H21" s="714"/>
      <c r="I21" s="714"/>
      <c r="J21" s="714"/>
      <c r="K21" s="714"/>
      <c r="L21" s="714"/>
      <c r="M21" s="714"/>
      <c r="N21" s="714"/>
      <c r="O21" s="714"/>
      <c r="P21" s="714"/>
      <c r="Q21" s="714"/>
      <c r="R21" s="714"/>
    </row>
    <row r="22" spans="1:22" ht="27" customHeight="1">
      <c r="A22" s="1130" t="s">
        <v>265</v>
      </c>
      <c r="B22" s="1146"/>
      <c r="C22" s="1146"/>
      <c r="D22" s="1146"/>
      <c r="E22" s="1146"/>
      <c r="F22" s="1146"/>
      <c r="G22" s="1146"/>
      <c r="H22" s="1146"/>
      <c r="I22" s="1146"/>
      <c r="J22" s="1146"/>
      <c r="K22" s="1146"/>
      <c r="L22" s="1146"/>
      <c r="M22" s="1146"/>
      <c r="N22" s="1146"/>
      <c r="O22" s="1146"/>
      <c r="P22" s="1146"/>
      <c r="Q22" s="1146"/>
      <c r="R22" s="1146"/>
    </row>
  </sheetData>
  <mergeCells count="8">
    <mergeCell ref="A1:V1"/>
    <mergeCell ref="N3:V3"/>
    <mergeCell ref="A22:R22"/>
    <mergeCell ref="A3:A4"/>
    <mergeCell ref="B3:B4"/>
    <mergeCell ref="C3:C4"/>
    <mergeCell ref="D3:L3"/>
    <mergeCell ref="M3:M4"/>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0" firstPageNumber="77" orientation="landscape" useFirstPageNumber="1" r:id="rId1"/>
  <headerFooter scaleWithDoc="0">
    <oddHeader>&amp;C&amp;G</oddHeader>
    <oddFooter>&amp;C&amp;12 &amp;P</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V23"/>
  <sheetViews>
    <sheetView showGridLines="0" zoomScale="90" zoomScaleNormal="90" zoomScalePageLayoutView="90" workbookViewId="0">
      <selection activeCell="B19" sqref="B19:B20"/>
    </sheetView>
  </sheetViews>
  <sheetFormatPr baseColWidth="10" defaultColWidth="9.140625" defaultRowHeight="12.75"/>
  <cols>
    <col min="1" max="1" width="24.85546875" style="659" customWidth="1"/>
    <col min="2" max="2" width="12.28515625" style="659" customWidth="1"/>
    <col min="3" max="3" width="10.5703125" style="659" customWidth="1"/>
    <col min="4" max="4" width="7.140625" style="659" bestFit="1" customWidth="1"/>
    <col min="5" max="5" width="8.7109375" style="659" bestFit="1" customWidth="1"/>
    <col min="6" max="6" width="11.140625" style="659" bestFit="1" customWidth="1"/>
    <col min="7" max="7" width="10.5703125" style="659" customWidth="1"/>
    <col min="8" max="8" width="12.140625" style="659" customWidth="1"/>
    <col min="9" max="9" width="10.5703125" style="659" customWidth="1"/>
    <col min="10" max="13" width="11.5703125" style="659" customWidth="1"/>
    <col min="14" max="14" width="11" style="659" customWidth="1"/>
    <col min="15" max="15" width="11" style="659" bestFit="1" customWidth="1"/>
    <col min="16" max="16" width="11.5703125" style="659" customWidth="1"/>
    <col min="17" max="17" width="9.7109375" style="659" bestFit="1" customWidth="1"/>
    <col min="18" max="18" width="11.5703125" style="659" customWidth="1"/>
    <col min="19" max="19" width="13.85546875" style="659" customWidth="1"/>
    <col min="20" max="20" width="11.85546875" style="659" customWidth="1"/>
    <col min="21" max="21" width="7.28515625" style="659" bestFit="1" customWidth="1"/>
    <col min="22" max="16384" width="9.140625" style="659"/>
  </cols>
  <sheetData>
    <row r="1" spans="1:22" s="665" customFormat="1" ht="63" customHeight="1">
      <c r="A1" s="1129" t="s">
        <v>1492</v>
      </c>
      <c r="B1" s="1129"/>
      <c r="C1" s="1129"/>
      <c r="D1" s="1129"/>
      <c r="E1" s="1129"/>
      <c r="F1" s="1129"/>
      <c r="G1" s="1129"/>
      <c r="H1" s="1129"/>
      <c r="I1" s="1129"/>
      <c r="J1" s="1129"/>
      <c r="K1" s="1129"/>
      <c r="L1" s="1129"/>
      <c r="M1" s="1129"/>
      <c r="N1" s="1129"/>
      <c r="O1" s="1129"/>
      <c r="P1" s="1129"/>
      <c r="Q1" s="1129"/>
      <c r="R1" s="1129"/>
      <c r="S1" s="1129"/>
      <c r="T1" s="1129"/>
      <c r="U1" s="1129"/>
      <c r="V1" s="264" t="s">
        <v>577</v>
      </c>
    </row>
    <row r="2" spans="1:22" s="665" customFormat="1" ht="5.25" customHeight="1">
      <c r="A2" s="664"/>
      <c r="B2" s="672"/>
      <c r="C2" s="672"/>
      <c r="D2" s="672"/>
      <c r="E2" s="672"/>
      <c r="F2" s="672"/>
      <c r="G2" s="672"/>
      <c r="H2" s="672"/>
      <c r="I2" s="672"/>
      <c r="J2" s="672"/>
      <c r="K2" s="672"/>
      <c r="L2" s="672"/>
      <c r="M2" s="672"/>
      <c r="N2" s="672"/>
      <c r="O2" s="672"/>
      <c r="P2" s="672"/>
    </row>
    <row r="3" spans="1:22" s="701" customFormat="1" ht="21.75" customHeight="1">
      <c r="A3" s="1131" t="s">
        <v>676</v>
      </c>
      <c r="B3" s="1131" t="s">
        <v>282</v>
      </c>
      <c r="C3" s="1131" t="s">
        <v>190</v>
      </c>
      <c r="D3" s="1131" t="s">
        <v>649</v>
      </c>
      <c r="E3" s="1134"/>
      <c r="F3" s="1134"/>
      <c r="G3" s="1134"/>
      <c r="H3" s="1134"/>
      <c r="I3" s="1134"/>
      <c r="J3" s="1134"/>
      <c r="K3" s="1134"/>
      <c r="L3" s="1134"/>
      <c r="M3" s="1131" t="s">
        <v>66</v>
      </c>
      <c r="N3" s="1135" t="s">
        <v>650</v>
      </c>
      <c r="O3" s="1136"/>
      <c r="P3" s="1136"/>
      <c r="Q3" s="1136"/>
      <c r="R3" s="1136"/>
      <c r="S3" s="1136"/>
      <c r="T3" s="1136"/>
      <c r="U3" s="1136"/>
    </row>
    <row r="4" spans="1:22" s="701" customFormat="1" ht="47.25" customHeight="1">
      <c r="A4" s="1133"/>
      <c r="B4" s="1133"/>
      <c r="C4" s="1133"/>
      <c r="D4" s="626" t="s">
        <v>590</v>
      </c>
      <c r="E4" s="626" t="s">
        <v>741</v>
      </c>
      <c r="F4" s="626" t="s">
        <v>742</v>
      </c>
      <c r="G4" s="626" t="s">
        <v>743</v>
      </c>
      <c r="H4" s="626" t="s">
        <v>744</v>
      </c>
      <c r="I4" s="626" t="s">
        <v>745</v>
      </c>
      <c r="J4" s="626" t="s">
        <v>746</v>
      </c>
      <c r="K4" s="626" t="s">
        <v>1093</v>
      </c>
      <c r="L4" s="626" t="s">
        <v>748</v>
      </c>
      <c r="M4" s="1133"/>
      <c r="N4" s="626" t="s">
        <v>632</v>
      </c>
      <c r="O4" s="626" t="s">
        <v>633</v>
      </c>
      <c r="P4" s="626" t="s">
        <v>1007</v>
      </c>
      <c r="Q4" s="626" t="s">
        <v>750</v>
      </c>
      <c r="R4" s="626" t="s">
        <v>751</v>
      </c>
      <c r="S4" s="626" t="s">
        <v>752</v>
      </c>
      <c r="T4" s="626" t="s">
        <v>753</v>
      </c>
      <c r="U4" s="626" t="s">
        <v>106</v>
      </c>
    </row>
    <row r="5" spans="1:22" s="715" customFormat="1" ht="18.75" customHeight="1">
      <c r="A5" s="709" t="s">
        <v>11</v>
      </c>
      <c r="B5" s="608">
        <v>10807877</v>
      </c>
      <c r="C5" s="608">
        <v>6696732</v>
      </c>
      <c r="D5" s="608">
        <v>59569</v>
      </c>
      <c r="E5" s="608">
        <v>1016224</v>
      </c>
      <c r="F5" s="608">
        <v>1491548</v>
      </c>
      <c r="G5" s="608">
        <v>710668</v>
      </c>
      <c r="H5" s="608">
        <v>257153</v>
      </c>
      <c r="I5" s="608">
        <v>3030465</v>
      </c>
      <c r="J5" s="608">
        <v>109211</v>
      </c>
      <c r="K5" s="608">
        <v>18929</v>
      </c>
      <c r="L5" s="608">
        <v>2965</v>
      </c>
      <c r="M5" s="608">
        <v>4111145</v>
      </c>
      <c r="N5" s="608">
        <v>2375815</v>
      </c>
      <c r="O5" s="608">
        <v>20552</v>
      </c>
      <c r="P5" s="608">
        <v>1086935</v>
      </c>
      <c r="Q5" s="608">
        <v>6085</v>
      </c>
      <c r="R5" s="608">
        <v>4324</v>
      </c>
      <c r="S5" s="608">
        <v>163082</v>
      </c>
      <c r="T5" s="608">
        <v>5817</v>
      </c>
      <c r="U5" s="608">
        <v>448535</v>
      </c>
    </row>
    <row r="6" spans="1:22" ht="19.5" customHeight="1">
      <c r="A6" s="710" t="s">
        <v>673</v>
      </c>
      <c r="B6" s="604">
        <v>9715615</v>
      </c>
      <c r="C6" s="604">
        <v>5619593</v>
      </c>
      <c r="D6" s="604">
        <v>55468</v>
      </c>
      <c r="E6" s="604">
        <v>781788</v>
      </c>
      <c r="F6" s="604">
        <v>1040132</v>
      </c>
      <c r="G6" s="604">
        <v>670594</v>
      </c>
      <c r="H6" s="604">
        <v>213291</v>
      </c>
      <c r="I6" s="604">
        <v>2729818</v>
      </c>
      <c r="J6" s="604">
        <v>106608</v>
      </c>
      <c r="K6" s="604">
        <v>18929</v>
      </c>
      <c r="L6" s="604">
        <v>2965</v>
      </c>
      <c r="M6" s="604">
        <v>4096022</v>
      </c>
      <c r="N6" s="604">
        <v>2370761</v>
      </c>
      <c r="O6" s="604">
        <v>20552</v>
      </c>
      <c r="P6" s="604">
        <v>1078875</v>
      </c>
      <c r="Q6" s="604">
        <v>5785</v>
      </c>
      <c r="R6" s="604">
        <v>4324</v>
      </c>
      <c r="S6" s="604">
        <v>162459</v>
      </c>
      <c r="T6" s="604">
        <v>5817</v>
      </c>
      <c r="U6" s="604">
        <v>447449</v>
      </c>
    </row>
    <row r="7" spans="1:22" ht="18.75" customHeight="1">
      <c r="A7" s="638" t="s">
        <v>245</v>
      </c>
      <c r="B7" s="608">
        <v>240757</v>
      </c>
      <c r="C7" s="608">
        <v>213671</v>
      </c>
      <c r="D7" s="608">
        <v>428</v>
      </c>
      <c r="E7" s="608">
        <v>4252</v>
      </c>
      <c r="F7" s="608">
        <v>1648</v>
      </c>
      <c r="G7" s="608">
        <v>1</v>
      </c>
      <c r="H7" s="608" t="s">
        <v>39</v>
      </c>
      <c r="I7" s="608">
        <v>192673</v>
      </c>
      <c r="J7" s="608">
        <v>14669</v>
      </c>
      <c r="K7" s="608" t="s">
        <v>39</v>
      </c>
      <c r="L7" s="608" t="s">
        <v>39</v>
      </c>
      <c r="M7" s="608">
        <v>27086</v>
      </c>
      <c r="N7" s="608">
        <v>17711</v>
      </c>
      <c r="O7" s="608">
        <v>2</v>
      </c>
      <c r="P7" s="608">
        <v>4936</v>
      </c>
      <c r="Q7" s="608" t="s">
        <v>39</v>
      </c>
      <c r="R7" s="608" t="s">
        <v>39</v>
      </c>
      <c r="S7" s="608">
        <v>907</v>
      </c>
      <c r="T7" s="608" t="s">
        <v>39</v>
      </c>
      <c r="U7" s="608">
        <v>3530</v>
      </c>
    </row>
    <row r="8" spans="1:22" ht="18.75" customHeight="1">
      <c r="A8" s="666" t="s">
        <v>281</v>
      </c>
      <c r="B8" s="604">
        <v>341407</v>
      </c>
      <c r="C8" s="604">
        <v>227617</v>
      </c>
      <c r="D8" s="604">
        <v>3539</v>
      </c>
      <c r="E8" s="604">
        <v>30382</v>
      </c>
      <c r="F8" s="604">
        <v>53546</v>
      </c>
      <c r="G8" s="604">
        <v>852</v>
      </c>
      <c r="H8" s="604">
        <v>3226</v>
      </c>
      <c r="I8" s="604">
        <v>124967</v>
      </c>
      <c r="J8" s="604">
        <v>10707</v>
      </c>
      <c r="K8" s="604" t="s">
        <v>39</v>
      </c>
      <c r="L8" s="604">
        <v>398</v>
      </c>
      <c r="M8" s="604">
        <v>113790</v>
      </c>
      <c r="N8" s="604">
        <v>68233</v>
      </c>
      <c r="O8" s="604">
        <v>20</v>
      </c>
      <c r="P8" s="604">
        <v>25542</v>
      </c>
      <c r="Q8" s="604">
        <v>5</v>
      </c>
      <c r="R8" s="604" t="s">
        <v>39</v>
      </c>
      <c r="S8" s="604">
        <v>5202</v>
      </c>
      <c r="T8" s="604" t="s">
        <v>39</v>
      </c>
      <c r="U8" s="604">
        <v>14788</v>
      </c>
    </row>
    <row r="9" spans="1:22" ht="19.5" customHeight="1">
      <c r="A9" s="638" t="s">
        <v>280</v>
      </c>
      <c r="B9" s="608">
        <v>768565</v>
      </c>
      <c r="C9" s="608">
        <v>490722</v>
      </c>
      <c r="D9" s="608">
        <v>8483</v>
      </c>
      <c r="E9" s="608">
        <v>60819</v>
      </c>
      <c r="F9" s="608">
        <v>237374</v>
      </c>
      <c r="G9" s="608">
        <v>10345</v>
      </c>
      <c r="H9" s="608">
        <v>6596</v>
      </c>
      <c r="I9" s="608">
        <v>156733</v>
      </c>
      <c r="J9" s="608">
        <v>9548</v>
      </c>
      <c r="K9" s="608" t="s">
        <v>39</v>
      </c>
      <c r="L9" s="608">
        <v>824</v>
      </c>
      <c r="M9" s="608">
        <v>277843</v>
      </c>
      <c r="N9" s="608">
        <v>143285</v>
      </c>
      <c r="O9" s="608">
        <v>351</v>
      </c>
      <c r="P9" s="608">
        <v>71842</v>
      </c>
      <c r="Q9" s="608">
        <v>111</v>
      </c>
      <c r="R9" s="608">
        <v>2</v>
      </c>
      <c r="S9" s="608">
        <v>12246</v>
      </c>
      <c r="T9" s="608" t="s">
        <v>39</v>
      </c>
      <c r="U9" s="608">
        <v>50006</v>
      </c>
    </row>
    <row r="10" spans="1:22" ht="21" customHeight="1">
      <c r="A10" s="666" t="s">
        <v>279</v>
      </c>
      <c r="B10" s="604">
        <v>690167</v>
      </c>
      <c r="C10" s="604">
        <v>408792</v>
      </c>
      <c r="D10" s="604">
        <v>3444</v>
      </c>
      <c r="E10" s="604">
        <v>50413</v>
      </c>
      <c r="F10" s="604">
        <v>164657</v>
      </c>
      <c r="G10" s="604">
        <v>29308</v>
      </c>
      <c r="H10" s="604">
        <v>6848</v>
      </c>
      <c r="I10" s="604">
        <v>147929</v>
      </c>
      <c r="J10" s="604">
        <v>6193</v>
      </c>
      <c r="K10" s="604" t="s">
        <v>39</v>
      </c>
      <c r="L10" s="604" t="s">
        <v>39</v>
      </c>
      <c r="M10" s="604">
        <v>281375</v>
      </c>
      <c r="N10" s="604">
        <v>157079</v>
      </c>
      <c r="O10" s="604">
        <v>250</v>
      </c>
      <c r="P10" s="604">
        <v>77848</v>
      </c>
      <c r="Q10" s="604">
        <v>188</v>
      </c>
      <c r="R10" s="604">
        <v>15</v>
      </c>
      <c r="S10" s="604">
        <v>11101</v>
      </c>
      <c r="T10" s="604" t="s">
        <v>39</v>
      </c>
      <c r="U10" s="604">
        <v>34894</v>
      </c>
    </row>
    <row r="11" spans="1:22" ht="21" customHeight="1">
      <c r="A11" s="638" t="s">
        <v>271</v>
      </c>
      <c r="B11" s="608">
        <v>702064</v>
      </c>
      <c r="C11" s="608">
        <v>320886</v>
      </c>
      <c r="D11" s="608">
        <v>2267</v>
      </c>
      <c r="E11" s="608">
        <v>35311</v>
      </c>
      <c r="F11" s="608">
        <v>97051</v>
      </c>
      <c r="G11" s="608">
        <v>28667</v>
      </c>
      <c r="H11" s="608">
        <v>6268</v>
      </c>
      <c r="I11" s="608">
        <v>144081</v>
      </c>
      <c r="J11" s="608">
        <v>7237</v>
      </c>
      <c r="K11" s="608" t="s">
        <v>39</v>
      </c>
      <c r="L11" s="608">
        <v>4</v>
      </c>
      <c r="M11" s="608">
        <v>381178</v>
      </c>
      <c r="N11" s="608">
        <v>212491</v>
      </c>
      <c r="O11" s="608">
        <v>297</v>
      </c>
      <c r="P11" s="608">
        <v>117374</v>
      </c>
      <c r="Q11" s="608">
        <v>1627</v>
      </c>
      <c r="R11" s="608">
        <v>42</v>
      </c>
      <c r="S11" s="608">
        <v>10109</v>
      </c>
      <c r="T11" s="608" t="s">
        <v>39</v>
      </c>
      <c r="U11" s="608">
        <v>39238</v>
      </c>
    </row>
    <row r="12" spans="1:22" ht="19.5" customHeight="1">
      <c r="A12" s="666" t="s">
        <v>270</v>
      </c>
      <c r="B12" s="604">
        <v>787567</v>
      </c>
      <c r="C12" s="604">
        <v>314935</v>
      </c>
      <c r="D12" s="604">
        <v>4280</v>
      </c>
      <c r="E12" s="604">
        <v>39811</v>
      </c>
      <c r="F12" s="604">
        <v>25479</v>
      </c>
      <c r="G12" s="604">
        <v>33095</v>
      </c>
      <c r="H12" s="604">
        <v>7309</v>
      </c>
      <c r="I12" s="604">
        <v>189997</v>
      </c>
      <c r="J12" s="604">
        <v>14962</v>
      </c>
      <c r="K12" s="604" t="s">
        <v>39</v>
      </c>
      <c r="L12" s="604">
        <v>2</v>
      </c>
      <c r="M12" s="604">
        <v>472632</v>
      </c>
      <c r="N12" s="604">
        <v>278488</v>
      </c>
      <c r="O12" s="604">
        <v>236</v>
      </c>
      <c r="P12" s="604">
        <v>134266</v>
      </c>
      <c r="Q12" s="604">
        <v>2427</v>
      </c>
      <c r="R12" s="604">
        <v>104</v>
      </c>
      <c r="S12" s="604">
        <v>11432</v>
      </c>
      <c r="T12" s="604" t="s">
        <v>39</v>
      </c>
      <c r="U12" s="604">
        <v>45679</v>
      </c>
    </row>
    <row r="13" spans="1:22" ht="22.5" customHeight="1">
      <c r="A13" s="638" t="s">
        <v>269</v>
      </c>
      <c r="B13" s="608">
        <v>1671214</v>
      </c>
      <c r="C13" s="608">
        <v>863957</v>
      </c>
      <c r="D13" s="608">
        <v>14562</v>
      </c>
      <c r="E13" s="608">
        <v>154368</v>
      </c>
      <c r="F13" s="608">
        <v>5855</v>
      </c>
      <c r="G13" s="608">
        <v>96835</v>
      </c>
      <c r="H13" s="608">
        <v>23115</v>
      </c>
      <c r="I13" s="608">
        <v>543371</v>
      </c>
      <c r="J13" s="608">
        <v>25398</v>
      </c>
      <c r="K13" s="608">
        <v>329</v>
      </c>
      <c r="L13" s="608">
        <v>124</v>
      </c>
      <c r="M13" s="608">
        <v>807257</v>
      </c>
      <c r="N13" s="608">
        <v>470124</v>
      </c>
      <c r="O13" s="608">
        <v>10849</v>
      </c>
      <c r="P13" s="608">
        <v>200335</v>
      </c>
      <c r="Q13" s="608">
        <v>728</v>
      </c>
      <c r="R13" s="608">
        <v>1022</v>
      </c>
      <c r="S13" s="608">
        <v>23122</v>
      </c>
      <c r="T13" s="608" t="s">
        <v>39</v>
      </c>
      <c r="U13" s="608">
        <v>101077</v>
      </c>
    </row>
    <row r="14" spans="1:22" ht="22.5" customHeight="1">
      <c r="A14" s="666" t="s">
        <v>268</v>
      </c>
      <c r="B14" s="604">
        <v>1291517</v>
      </c>
      <c r="C14" s="604">
        <v>756871</v>
      </c>
      <c r="D14" s="604">
        <v>8181</v>
      </c>
      <c r="E14" s="604">
        <v>89443</v>
      </c>
      <c r="F14" s="604">
        <v>3123</v>
      </c>
      <c r="G14" s="604">
        <v>143473</v>
      </c>
      <c r="H14" s="604">
        <v>40746</v>
      </c>
      <c r="I14" s="604">
        <v>458927</v>
      </c>
      <c r="J14" s="604">
        <v>9898</v>
      </c>
      <c r="K14" s="604">
        <v>2814</v>
      </c>
      <c r="L14" s="604">
        <v>266</v>
      </c>
      <c r="M14" s="604">
        <v>534646</v>
      </c>
      <c r="N14" s="604">
        <v>253520</v>
      </c>
      <c r="O14" s="604">
        <v>4209</v>
      </c>
      <c r="P14" s="604">
        <v>170086</v>
      </c>
      <c r="Q14" s="604">
        <v>537</v>
      </c>
      <c r="R14" s="604">
        <v>1520</v>
      </c>
      <c r="S14" s="604">
        <v>25824</v>
      </c>
      <c r="T14" s="604" t="s">
        <v>39</v>
      </c>
      <c r="U14" s="604">
        <v>78950</v>
      </c>
    </row>
    <row r="15" spans="1:22" ht="21.75" customHeight="1">
      <c r="A15" s="638" t="s">
        <v>267</v>
      </c>
      <c r="B15" s="608">
        <v>1104802</v>
      </c>
      <c r="C15" s="608">
        <v>696954</v>
      </c>
      <c r="D15" s="608">
        <v>5050</v>
      </c>
      <c r="E15" s="608">
        <v>91416</v>
      </c>
      <c r="F15" s="608">
        <v>1371</v>
      </c>
      <c r="G15" s="608">
        <v>147463</v>
      </c>
      <c r="H15" s="608">
        <v>48738</v>
      </c>
      <c r="I15" s="608">
        <v>393311</v>
      </c>
      <c r="J15" s="608">
        <v>5276</v>
      </c>
      <c r="K15" s="608">
        <v>3946</v>
      </c>
      <c r="L15" s="608">
        <v>383</v>
      </c>
      <c r="M15" s="608">
        <v>407848</v>
      </c>
      <c r="N15" s="608">
        <v>224088</v>
      </c>
      <c r="O15" s="608">
        <v>2662</v>
      </c>
      <c r="P15" s="608">
        <v>103979</v>
      </c>
      <c r="Q15" s="608">
        <v>44</v>
      </c>
      <c r="R15" s="608">
        <v>1014</v>
      </c>
      <c r="S15" s="608">
        <v>30925</v>
      </c>
      <c r="T15" s="608" t="s">
        <v>39</v>
      </c>
      <c r="U15" s="608">
        <v>45136</v>
      </c>
    </row>
    <row r="16" spans="1:22" ht="25.5" customHeight="1">
      <c r="A16" s="666" t="s">
        <v>236</v>
      </c>
      <c r="B16" s="604">
        <v>922464</v>
      </c>
      <c r="C16" s="604">
        <v>600897</v>
      </c>
      <c r="D16" s="604">
        <v>3387</v>
      </c>
      <c r="E16" s="604">
        <v>92211</v>
      </c>
      <c r="F16" s="604">
        <v>785</v>
      </c>
      <c r="G16" s="604">
        <v>110302</v>
      </c>
      <c r="H16" s="604">
        <v>70445</v>
      </c>
      <c r="I16" s="604">
        <v>309212</v>
      </c>
      <c r="J16" s="604">
        <v>2489</v>
      </c>
      <c r="K16" s="604">
        <v>11840</v>
      </c>
      <c r="L16" s="604">
        <v>226</v>
      </c>
      <c r="M16" s="604">
        <v>321567</v>
      </c>
      <c r="N16" s="604">
        <v>166938</v>
      </c>
      <c r="O16" s="604">
        <v>1676</v>
      </c>
      <c r="P16" s="604">
        <v>98838</v>
      </c>
      <c r="Q16" s="604">
        <v>6</v>
      </c>
      <c r="R16" s="604">
        <v>605</v>
      </c>
      <c r="S16" s="604">
        <v>19399</v>
      </c>
      <c r="T16" s="604" t="s">
        <v>39</v>
      </c>
      <c r="U16" s="604">
        <v>34105</v>
      </c>
    </row>
    <row r="17" spans="1:21" s="715" customFormat="1">
      <c r="A17" s="638" t="s">
        <v>258</v>
      </c>
      <c r="B17" s="608">
        <v>1195091</v>
      </c>
      <c r="C17" s="608">
        <v>724291</v>
      </c>
      <c r="D17" s="608">
        <v>1847</v>
      </c>
      <c r="E17" s="608">
        <v>133362</v>
      </c>
      <c r="F17" s="608">
        <v>449243</v>
      </c>
      <c r="G17" s="608">
        <v>70253</v>
      </c>
      <c r="H17" s="608" t="s">
        <v>39</v>
      </c>
      <c r="I17" s="608">
        <v>68617</v>
      </c>
      <c r="J17" s="608">
        <v>231</v>
      </c>
      <c r="K17" s="608" t="s">
        <v>39</v>
      </c>
      <c r="L17" s="608">
        <v>738</v>
      </c>
      <c r="M17" s="608">
        <v>470800</v>
      </c>
      <c r="N17" s="608">
        <v>378804</v>
      </c>
      <c r="O17" s="608" t="s">
        <v>39</v>
      </c>
      <c r="P17" s="608">
        <v>73829</v>
      </c>
      <c r="Q17" s="608">
        <v>112</v>
      </c>
      <c r="R17" s="608" t="s">
        <v>39</v>
      </c>
      <c r="S17" s="608">
        <v>12192</v>
      </c>
      <c r="T17" s="608">
        <v>5817</v>
      </c>
      <c r="U17" s="608">
        <v>46</v>
      </c>
    </row>
    <row r="18" spans="1:21" ht="30" customHeight="1">
      <c r="A18" s="710" t="s">
        <v>266</v>
      </c>
      <c r="B18" s="604">
        <v>1092262</v>
      </c>
      <c r="C18" s="604">
        <v>1077139</v>
      </c>
      <c r="D18" s="604">
        <v>4101</v>
      </c>
      <c r="E18" s="604">
        <v>234436</v>
      </c>
      <c r="F18" s="604">
        <v>451416</v>
      </c>
      <c r="G18" s="604">
        <v>40074</v>
      </c>
      <c r="H18" s="604">
        <v>43862</v>
      </c>
      <c r="I18" s="604">
        <v>300647</v>
      </c>
      <c r="J18" s="604">
        <v>2603</v>
      </c>
      <c r="K18" s="604" t="s">
        <v>39</v>
      </c>
      <c r="L18" s="604" t="s">
        <v>39</v>
      </c>
      <c r="M18" s="604">
        <v>15123</v>
      </c>
      <c r="N18" s="604">
        <v>5054</v>
      </c>
      <c r="O18" s="604" t="s">
        <v>39</v>
      </c>
      <c r="P18" s="604">
        <v>8060</v>
      </c>
      <c r="Q18" s="604">
        <v>300</v>
      </c>
      <c r="R18" s="604" t="s">
        <v>39</v>
      </c>
      <c r="S18" s="604">
        <v>623</v>
      </c>
      <c r="T18" s="604" t="s">
        <v>39</v>
      </c>
      <c r="U18" s="604">
        <v>1086</v>
      </c>
    </row>
    <row r="19" spans="1:21" ht="43.5" customHeight="1">
      <c r="A19" s="638" t="s">
        <v>296</v>
      </c>
      <c r="B19" s="608">
        <v>182490</v>
      </c>
      <c r="C19" s="608">
        <v>182490</v>
      </c>
      <c r="D19" s="608">
        <v>1269</v>
      </c>
      <c r="E19" s="608">
        <v>24415</v>
      </c>
      <c r="F19" s="608">
        <v>50802</v>
      </c>
      <c r="G19" s="608">
        <v>5804</v>
      </c>
      <c r="H19" s="608">
        <v>15086</v>
      </c>
      <c r="I19" s="608">
        <v>84317</v>
      </c>
      <c r="J19" s="608">
        <v>797</v>
      </c>
      <c r="K19" s="608" t="s">
        <v>39</v>
      </c>
      <c r="L19" s="608" t="s">
        <v>39</v>
      </c>
      <c r="M19" s="608" t="s">
        <v>39</v>
      </c>
      <c r="N19" s="608" t="s">
        <v>39</v>
      </c>
      <c r="O19" s="608" t="s">
        <v>39</v>
      </c>
      <c r="P19" s="608" t="s">
        <v>39</v>
      </c>
      <c r="Q19" s="608" t="s">
        <v>39</v>
      </c>
      <c r="R19" s="608" t="s">
        <v>39</v>
      </c>
      <c r="S19" s="608" t="s">
        <v>39</v>
      </c>
      <c r="T19" s="608" t="s">
        <v>39</v>
      </c>
      <c r="U19" s="608" t="s">
        <v>39</v>
      </c>
    </row>
    <row r="20" spans="1:21" ht="11.25" customHeight="1">
      <c r="A20" s="666" t="s">
        <v>278</v>
      </c>
      <c r="B20" s="604">
        <v>52558</v>
      </c>
      <c r="C20" s="604">
        <v>52558</v>
      </c>
      <c r="D20" s="604">
        <v>94</v>
      </c>
      <c r="E20" s="604">
        <v>5292</v>
      </c>
      <c r="F20" s="604">
        <v>6060</v>
      </c>
      <c r="G20" s="604">
        <v>1294</v>
      </c>
      <c r="H20" s="604">
        <v>1076</v>
      </c>
      <c r="I20" s="604">
        <v>38369</v>
      </c>
      <c r="J20" s="604">
        <v>373</v>
      </c>
      <c r="K20" s="604" t="s">
        <v>39</v>
      </c>
      <c r="L20" s="604" t="s">
        <v>39</v>
      </c>
      <c r="M20" s="604" t="s">
        <v>39</v>
      </c>
      <c r="N20" s="604" t="s">
        <v>39</v>
      </c>
      <c r="O20" s="604" t="s">
        <v>39</v>
      </c>
      <c r="P20" s="604" t="s">
        <v>39</v>
      </c>
      <c r="Q20" s="604" t="s">
        <v>39</v>
      </c>
      <c r="R20" s="604" t="s">
        <v>39</v>
      </c>
      <c r="S20" s="604" t="s">
        <v>39</v>
      </c>
      <c r="T20" s="604" t="s">
        <v>39</v>
      </c>
      <c r="U20" s="604" t="s">
        <v>39</v>
      </c>
    </row>
    <row r="21" spans="1:21" ht="11.25" customHeight="1">
      <c r="A21" s="716"/>
      <c r="B21" s="717"/>
      <c r="C21" s="717"/>
      <c r="D21" s="717"/>
      <c r="E21" s="717"/>
      <c r="F21" s="717"/>
      <c r="G21" s="717"/>
      <c r="H21" s="717"/>
      <c r="I21" s="717"/>
      <c r="J21" s="717"/>
      <c r="K21" s="717"/>
      <c r="L21" s="717"/>
      <c r="M21" s="717"/>
      <c r="N21" s="717"/>
      <c r="O21" s="717"/>
      <c r="P21" s="717"/>
    </row>
    <row r="22" spans="1:21" ht="43.5" customHeight="1">
      <c r="A22" s="1141" t="s">
        <v>728</v>
      </c>
      <c r="B22" s="1146"/>
      <c r="C22" s="1146"/>
      <c r="D22" s="1146"/>
      <c r="E22" s="1146"/>
      <c r="F22" s="1146"/>
      <c r="G22" s="1146"/>
      <c r="H22" s="1146"/>
      <c r="I22" s="1146"/>
      <c r="J22" s="1146"/>
      <c r="K22" s="1146"/>
      <c r="L22" s="1146"/>
      <c r="M22" s="1146"/>
      <c r="N22" s="1146"/>
      <c r="O22" s="1146"/>
      <c r="P22" s="1146"/>
    </row>
    <row r="23" spans="1:21" ht="24" customHeight="1"/>
  </sheetData>
  <mergeCells count="8">
    <mergeCell ref="A1:U1"/>
    <mergeCell ref="N3:U3"/>
    <mergeCell ref="A22:P22"/>
    <mergeCell ref="A3:A4"/>
    <mergeCell ref="B3:B4"/>
    <mergeCell ref="C3:C4"/>
    <mergeCell ref="D3:L3"/>
    <mergeCell ref="M3:M4"/>
  </mergeCells>
  <hyperlinks>
    <hyperlink ref="V1" location="INDICE!A32" display="INDICE"/>
  </hyperlinks>
  <printOptions horizontalCentered="1"/>
  <pageMargins left="0.51181102362204722" right="0.51181102362204722" top="1.1023622047244095" bottom="0.51181102362204722" header="0.11811023622047245" footer="0.23622047244094491"/>
  <pageSetup paperSize="9" scale="53" firstPageNumber="78" orientation="landscape" useFirstPageNumber="1" r:id="rId1"/>
  <headerFooter scaleWithDoc="0">
    <oddHeader>&amp;C&amp;G</oddHeader>
    <oddFooter>&amp;C&amp;12 &amp;P</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M42"/>
  <sheetViews>
    <sheetView showGridLines="0" zoomScaleNormal="100" workbookViewId="0">
      <selection activeCell="C16" sqref="C16"/>
    </sheetView>
  </sheetViews>
  <sheetFormatPr baseColWidth="10" defaultRowHeight="15"/>
  <cols>
    <col min="1" max="1" width="38.42578125" customWidth="1"/>
  </cols>
  <sheetData>
    <row r="1" spans="1:13" ht="78" customHeight="1">
      <c r="A1" s="1189" t="s">
        <v>485</v>
      </c>
      <c r="B1" s="1189"/>
      <c r="C1" s="1189"/>
      <c r="D1" s="1189"/>
      <c r="E1" s="1189"/>
      <c r="F1" s="1189"/>
      <c r="G1" s="1189"/>
      <c r="H1" s="1189"/>
      <c r="I1" s="1189"/>
      <c r="J1" s="1189"/>
      <c r="K1" s="1"/>
      <c r="L1" s="1"/>
      <c r="M1" s="265" t="s">
        <v>577</v>
      </c>
    </row>
    <row r="2" spans="1:13" ht="8.25" customHeight="1">
      <c r="A2" s="2"/>
      <c r="B2" s="3"/>
      <c r="C2" s="3"/>
      <c r="D2" s="3"/>
      <c r="E2" s="3"/>
      <c r="F2" s="3"/>
      <c r="G2" s="3"/>
      <c r="H2" s="3"/>
      <c r="I2" s="3"/>
      <c r="J2" s="3"/>
      <c r="K2" s="3"/>
      <c r="L2" s="3"/>
    </row>
    <row r="3" spans="1:13" ht="25.5" customHeight="1">
      <c r="A3" s="1190" t="s">
        <v>0</v>
      </c>
      <c r="B3" s="75" t="s">
        <v>1</v>
      </c>
      <c r="C3" s="1187" t="s">
        <v>2</v>
      </c>
      <c r="D3" s="1187"/>
      <c r="E3" s="1187" t="s">
        <v>3</v>
      </c>
      <c r="F3" s="1187"/>
      <c r="G3" s="1187" t="s">
        <v>5</v>
      </c>
      <c r="H3" s="1187"/>
      <c r="I3" s="1187" t="s">
        <v>6</v>
      </c>
      <c r="J3" s="1187"/>
      <c r="K3" s="1187" t="s">
        <v>7</v>
      </c>
      <c r="L3" s="1187"/>
    </row>
    <row r="4" spans="1:13" ht="36" customHeight="1">
      <c r="A4" s="1190"/>
      <c r="B4" s="75" t="s">
        <v>8</v>
      </c>
      <c r="C4" s="75" t="s">
        <v>9</v>
      </c>
      <c r="D4" s="75" t="s">
        <v>10</v>
      </c>
      <c r="E4" s="75" t="s">
        <v>9</v>
      </c>
      <c r="F4" s="75" t="s">
        <v>10</v>
      </c>
      <c r="G4" s="75" t="s">
        <v>9</v>
      </c>
      <c r="H4" s="75" t="s">
        <v>10</v>
      </c>
      <c r="I4" s="75" t="s">
        <v>9</v>
      </c>
      <c r="J4" s="75" t="s">
        <v>10</v>
      </c>
      <c r="K4" s="75" t="s">
        <v>9</v>
      </c>
      <c r="L4" s="75" t="s">
        <v>10</v>
      </c>
    </row>
    <row r="5" spans="1:13" ht="6" customHeight="1">
      <c r="A5" s="15"/>
      <c r="B5" s="16"/>
      <c r="C5" s="16"/>
      <c r="D5" s="16"/>
      <c r="E5" s="16"/>
      <c r="F5" s="16"/>
      <c r="G5" s="16"/>
      <c r="H5" s="16"/>
      <c r="I5" s="16"/>
      <c r="J5" s="16"/>
      <c r="K5" s="16"/>
      <c r="L5" s="16"/>
    </row>
    <row r="6" spans="1:13">
      <c r="A6" s="4" t="s">
        <v>11</v>
      </c>
      <c r="B6" s="71">
        <f>(B8+B21+B28+B36+B39)</f>
        <v>12479924</v>
      </c>
      <c r="C6" s="71">
        <f>SUM(C8+C21+C28+C36+C39)</f>
        <v>19939</v>
      </c>
      <c r="D6" s="68">
        <f>(C6/B6)*10000</f>
        <v>15.976860115494292</v>
      </c>
      <c r="E6" s="71">
        <f>SUM(E8+E21+E28+E36+E39)</f>
        <v>2118</v>
      </c>
      <c r="F6" s="68">
        <f>+(E6/$B6)*10000</f>
        <v>1.6971257196758571</v>
      </c>
      <c r="G6" s="71">
        <f>SUM(G8+G21+G28+G36+G39)</f>
        <v>6406</v>
      </c>
      <c r="H6" s="68">
        <f>+(G6/$B6)*10000</f>
        <v>5.1330440794350993</v>
      </c>
      <c r="I6" s="71">
        <f>SUM(I8+I21+I28+I36)</f>
        <v>1055</v>
      </c>
      <c r="J6" s="68">
        <f>+(I6/$B6)*10000</f>
        <v>0.84535771211427257</v>
      </c>
      <c r="K6" s="71">
        <f>SUM(K8+K21+K28+K36+K39)</f>
        <v>12984</v>
      </c>
      <c r="L6" s="68">
        <f>+(K6/$B6)*10000</f>
        <v>10.403909510987408</v>
      </c>
    </row>
    <row r="7" spans="1:13" ht="3" customHeight="1">
      <c r="A7" s="5"/>
      <c r="B7" s="74"/>
      <c r="C7" s="74"/>
      <c r="D7" s="73"/>
      <c r="E7" s="74"/>
      <c r="F7" s="73"/>
      <c r="G7" s="74"/>
      <c r="H7" s="73"/>
      <c r="I7" s="74"/>
      <c r="J7" s="73"/>
      <c r="K7" s="74"/>
      <c r="L7" s="73"/>
    </row>
    <row r="8" spans="1:13">
      <c r="A8" s="7" t="s">
        <v>12</v>
      </c>
      <c r="B8" s="71">
        <f>SUM(B10:B19)</f>
        <v>5603123</v>
      </c>
      <c r="C8" s="71">
        <f>SUM(C10:C19)</f>
        <v>10767</v>
      </c>
      <c r="D8" s="68">
        <f>C8/B8*10000</f>
        <v>19.216069324196525</v>
      </c>
      <c r="E8" s="71">
        <f>SUM(E10:E19)</f>
        <v>1127</v>
      </c>
      <c r="F8" s="68">
        <f>+(E8/$B8)*10000</f>
        <v>2.0113782974244896</v>
      </c>
      <c r="G8" s="71">
        <f>SUM(G10:G19)</f>
        <v>4080</v>
      </c>
      <c r="H8" s="68">
        <f>+(G8/$B8)*10000</f>
        <v>7.2816534636130594</v>
      </c>
      <c r="I8" s="71">
        <f>SUM(I10:I19)</f>
        <v>475</v>
      </c>
      <c r="J8" s="68">
        <f>+(I8/$B8)*10000</f>
        <v>0.84774151843534395</v>
      </c>
      <c r="K8" s="71">
        <f>SUM(K10:K19)</f>
        <v>6142</v>
      </c>
      <c r="L8" s="68">
        <f>+(K8/$B8)*10000</f>
        <v>10.961744013115542</v>
      </c>
    </row>
    <row r="9" spans="1:13" ht="2.25" customHeight="1">
      <c r="A9" s="5"/>
      <c r="B9" s="74"/>
      <c r="C9" s="74"/>
      <c r="D9" s="73"/>
      <c r="E9" s="74"/>
      <c r="F9" s="73"/>
      <c r="G9" s="74"/>
      <c r="H9" s="73"/>
      <c r="I9" s="74"/>
      <c r="J9" s="73"/>
      <c r="K9" s="74"/>
      <c r="L9" s="73"/>
    </row>
    <row r="10" spans="1:13">
      <c r="A10" s="9" t="s">
        <v>13</v>
      </c>
      <c r="B10" s="70">
        <v>612565</v>
      </c>
      <c r="C10" s="70">
        <v>1567</v>
      </c>
      <c r="D10" s="69">
        <f t="shared" ref="D10:D19" si="0">+(C10/$B10)*10000</f>
        <v>25.580958755397386</v>
      </c>
      <c r="E10" s="70">
        <v>121</v>
      </c>
      <c r="F10" s="69">
        <f t="shared" ref="F10:F19" si="1">+(E10/$B10)*10000</f>
        <v>1.9753005803465755</v>
      </c>
      <c r="G10" s="70">
        <v>406</v>
      </c>
      <c r="H10" s="69">
        <f t="shared" ref="H10:H19" si="2">+(G10/$B10)*10000</f>
        <v>6.6278680629810713</v>
      </c>
      <c r="I10" s="70">
        <v>13</v>
      </c>
      <c r="J10" s="69">
        <f t="shared" ref="J10:J19" si="3">+(I10/$B10)*10000</f>
        <v>0.21222237640087174</v>
      </c>
      <c r="K10" s="70">
        <v>643</v>
      </c>
      <c r="L10" s="69">
        <f t="shared" ref="L10:L19" si="4">+(K10/$B10)*10000</f>
        <v>10.496845232750809</v>
      </c>
    </row>
    <row r="11" spans="1:13">
      <c r="A11" s="9" t="s">
        <v>14</v>
      </c>
      <c r="B11" s="70">
        <v>173840</v>
      </c>
      <c r="C11" s="70">
        <v>161</v>
      </c>
      <c r="D11" s="69">
        <f t="shared" si="0"/>
        <v>9.2613897837091574</v>
      </c>
      <c r="E11" s="70">
        <v>52</v>
      </c>
      <c r="F11" s="69">
        <f t="shared" si="1"/>
        <v>2.9912563276576165</v>
      </c>
      <c r="G11" s="70">
        <v>105</v>
      </c>
      <c r="H11" s="69">
        <f t="shared" si="2"/>
        <v>6.0400368154624946</v>
      </c>
      <c r="I11" s="70">
        <v>16</v>
      </c>
      <c r="J11" s="69">
        <f t="shared" si="3"/>
        <v>0.92038656235618965</v>
      </c>
      <c r="K11" s="70">
        <v>126</v>
      </c>
      <c r="L11" s="69">
        <f t="shared" si="4"/>
        <v>7.2480441785549932</v>
      </c>
    </row>
    <row r="12" spans="1:13">
      <c r="A12" s="9" t="s">
        <v>15</v>
      </c>
      <c r="B12" s="70">
        <v>212050</v>
      </c>
      <c r="C12" s="70">
        <v>286</v>
      </c>
      <c r="D12" s="69">
        <f t="shared" si="0"/>
        <v>13.48738505069559</v>
      </c>
      <c r="E12" s="70">
        <v>40</v>
      </c>
      <c r="F12" s="69">
        <f t="shared" si="1"/>
        <v>1.8863475595378449</v>
      </c>
      <c r="G12" s="70">
        <v>80</v>
      </c>
      <c r="H12" s="69">
        <f t="shared" si="2"/>
        <v>3.7726951190756899</v>
      </c>
      <c r="I12" s="70">
        <v>12</v>
      </c>
      <c r="J12" s="69">
        <f t="shared" si="3"/>
        <v>0.5659042678613535</v>
      </c>
      <c r="K12" s="70">
        <v>224</v>
      </c>
      <c r="L12" s="69">
        <f t="shared" si="4"/>
        <v>10.563546333411931</v>
      </c>
    </row>
    <row r="13" spans="1:13">
      <c r="A13" s="9" t="s">
        <v>16</v>
      </c>
      <c r="B13" s="70">
        <v>156747</v>
      </c>
      <c r="C13" s="70">
        <v>184</v>
      </c>
      <c r="D13" s="69">
        <f t="shared" si="0"/>
        <v>11.738661664976044</v>
      </c>
      <c r="E13" s="70">
        <v>48</v>
      </c>
      <c r="F13" s="69">
        <f t="shared" si="1"/>
        <v>3.0622595647763595</v>
      </c>
      <c r="G13" s="70">
        <v>78</v>
      </c>
      <c r="H13" s="69">
        <f t="shared" si="2"/>
        <v>4.9761717927615834</v>
      </c>
      <c r="I13" s="70">
        <v>47</v>
      </c>
      <c r="J13" s="69">
        <f t="shared" si="3"/>
        <v>2.9984624905101853</v>
      </c>
      <c r="K13" s="70">
        <v>146</v>
      </c>
      <c r="L13" s="69">
        <f t="shared" si="4"/>
        <v>9.3143728428614256</v>
      </c>
    </row>
    <row r="14" spans="1:13">
      <c r="A14" s="9" t="s">
        <v>17</v>
      </c>
      <c r="B14" s="70">
        <v>356804</v>
      </c>
      <c r="C14" s="70">
        <v>414</v>
      </c>
      <c r="D14" s="69">
        <f t="shared" si="0"/>
        <v>11.603008934877412</v>
      </c>
      <c r="E14" s="70">
        <v>73</v>
      </c>
      <c r="F14" s="69">
        <f t="shared" si="1"/>
        <v>2.0459411890001236</v>
      </c>
      <c r="G14" s="70">
        <v>120</v>
      </c>
      <c r="H14" s="69">
        <f t="shared" si="2"/>
        <v>3.363190995616641</v>
      </c>
      <c r="I14" s="70">
        <v>54</v>
      </c>
      <c r="J14" s="69">
        <f t="shared" si="3"/>
        <v>1.5134359480274884</v>
      </c>
      <c r="K14" s="70">
        <v>254</v>
      </c>
      <c r="L14" s="69">
        <f t="shared" si="4"/>
        <v>7.1187542740552239</v>
      </c>
    </row>
    <row r="15" spans="1:13">
      <c r="A15" s="9" t="s">
        <v>18</v>
      </c>
      <c r="B15" s="70">
        <v>413328</v>
      </c>
      <c r="C15" s="70">
        <v>547</v>
      </c>
      <c r="D15" s="69">
        <f t="shared" si="0"/>
        <v>13.234041729570704</v>
      </c>
      <c r="E15" s="70">
        <v>86</v>
      </c>
      <c r="F15" s="69">
        <f t="shared" si="1"/>
        <v>2.0806720086710797</v>
      </c>
      <c r="G15" s="70">
        <v>224</v>
      </c>
      <c r="H15" s="69">
        <f t="shared" si="2"/>
        <v>5.4194247667711846</v>
      </c>
      <c r="I15" s="70">
        <v>39</v>
      </c>
      <c r="J15" s="69">
        <f t="shared" si="3"/>
        <v>0.94356056207176864</v>
      </c>
      <c r="K15" s="70">
        <v>380</v>
      </c>
      <c r="L15" s="69">
        <f t="shared" si="4"/>
        <v>9.1936670150582582</v>
      </c>
    </row>
    <row r="16" spans="1:13">
      <c r="A16" s="9" t="s">
        <v>19</v>
      </c>
      <c r="B16" s="70">
        <v>350946</v>
      </c>
      <c r="C16" s="70">
        <v>374</v>
      </c>
      <c r="D16" s="69">
        <f t="shared" si="0"/>
        <v>10.656910179913719</v>
      </c>
      <c r="E16" s="70">
        <v>70</v>
      </c>
      <c r="F16" s="69">
        <f t="shared" si="1"/>
        <v>1.9946088572031024</v>
      </c>
      <c r="G16" s="70">
        <v>234</v>
      </c>
      <c r="H16" s="69">
        <f t="shared" si="2"/>
        <v>6.667692465507514</v>
      </c>
      <c r="I16" s="70">
        <v>22</v>
      </c>
      <c r="J16" s="69">
        <f t="shared" si="3"/>
        <v>0.6268770694066893</v>
      </c>
      <c r="K16" s="70">
        <v>388</v>
      </c>
      <c r="L16" s="69">
        <f t="shared" si="4"/>
        <v>11.055831951354339</v>
      </c>
    </row>
    <row r="17" spans="1:12">
      <c r="A17" s="9" t="s">
        <v>20</v>
      </c>
      <c r="B17" s="70">
        <v>415310</v>
      </c>
      <c r="C17" s="70">
        <v>752</v>
      </c>
      <c r="D17" s="69">
        <f t="shared" si="0"/>
        <v>18.106956249548531</v>
      </c>
      <c r="E17" s="70">
        <v>72</v>
      </c>
      <c r="F17" s="69">
        <f t="shared" si="1"/>
        <v>1.7336447472971996</v>
      </c>
      <c r="G17" s="70">
        <v>224</v>
      </c>
      <c r="H17" s="69">
        <f t="shared" si="2"/>
        <v>5.393561436035732</v>
      </c>
      <c r="I17" s="70">
        <v>19</v>
      </c>
      <c r="J17" s="69">
        <f t="shared" si="3"/>
        <v>0.45748958609231655</v>
      </c>
      <c r="K17" s="70">
        <v>562</v>
      </c>
      <c r="L17" s="69">
        <f t="shared" si="4"/>
        <v>13.532060388625364</v>
      </c>
    </row>
    <row r="18" spans="1:12">
      <c r="A18" s="9" t="s">
        <v>21</v>
      </c>
      <c r="B18" s="70">
        <v>2461071</v>
      </c>
      <c r="C18" s="70">
        <v>5556</v>
      </c>
      <c r="D18" s="69">
        <f t="shared" si="0"/>
        <v>22.575537235618153</v>
      </c>
      <c r="E18" s="70">
        <v>480</v>
      </c>
      <c r="F18" s="69">
        <f t="shared" si="1"/>
        <v>1.9503703875264062</v>
      </c>
      <c r="G18" s="70">
        <v>2399</v>
      </c>
      <c r="H18" s="69">
        <f t="shared" si="2"/>
        <v>9.7477886659913509</v>
      </c>
      <c r="I18" s="70">
        <v>215</v>
      </c>
      <c r="J18" s="69">
        <f t="shared" si="3"/>
        <v>0.87360340274620274</v>
      </c>
      <c r="K18" s="70">
        <v>3002</v>
      </c>
      <c r="L18" s="69">
        <f t="shared" si="4"/>
        <v>12.197941465321399</v>
      </c>
    </row>
    <row r="19" spans="1:12">
      <c r="A19" s="9" t="s">
        <v>22</v>
      </c>
      <c r="B19" s="70">
        <v>450462</v>
      </c>
      <c r="C19" s="70">
        <v>926</v>
      </c>
      <c r="D19" s="69">
        <f t="shared" si="0"/>
        <v>20.556672926906153</v>
      </c>
      <c r="E19" s="70">
        <v>85</v>
      </c>
      <c r="F19" s="69">
        <f t="shared" si="1"/>
        <v>1.8869516185605</v>
      </c>
      <c r="G19" s="70">
        <v>210</v>
      </c>
      <c r="H19" s="69">
        <f t="shared" si="2"/>
        <v>4.6618804693847649</v>
      </c>
      <c r="I19" s="70">
        <v>38</v>
      </c>
      <c r="J19" s="69">
        <f t="shared" si="3"/>
        <v>0.8435783706505765</v>
      </c>
      <c r="K19" s="70">
        <v>417</v>
      </c>
      <c r="L19" s="69">
        <f t="shared" si="4"/>
        <v>9.2571626463497481</v>
      </c>
    </row>
    <row r="20" spans="1:12" ht="3" customHeight="1">
      <c r="A20" s="11"/>
      <c r="B20" s="67"/>
      <c r="C20" s="67"/>
      <c r="D20" s="68"/>
      <c r="E20" s="67"/>
      <c r="F20" s="68"/>
      <c r="G20" s="67"/>
      <c r="H20" s="68"/>
      <c r="I20" s="67"/>
      <c r="J20" s="68"/>
      <c r="K20" s="67"/>
      <c r="L20" s="68"/>
    </row>
    <row r="21" spans="1:12">
      <c r="A21" s="7" t="s">
        <v>24</v>
      </c>
      <c r="B21" s="71">
        <f>SUM(B22:B26)</f>
        <v>6212687</v>
      </c>
      <c r="C21" s="71">
        <f>SUM(C22:C26)</f>
        <v>8493</v>
      </c>
      <c r="D21" s="68">
        <f>(C21/B21)*10000</f>
        <v>13.670413462001225</v>
      </c>
      <c r="E21" s="71">
        <f>SUM(E22:E26)</f>
        <v>781</v>
      </c>
      <c r="F21" s="68">
        <f t="shared" ref="F21:F26" si="5">+(E21/$B21)*10000</f>
        <v>1.2571050175230136</v>
      </c>
      <c r="G21" s="71">
        <f>SUM(G22:G26)</f>
        <v>2048</v>
      </c>
      <c r="H21" s="68">
        <f t="shared" ref="H21:H26" si="6">+(G21/$B21)*10000</f>
        <v>3.2964802508157907</v>
      </c>
      <c r="I21" s="71">
        <f>SUM(I22:I26)</f>
        <v>524</v>
      </c>
      <c r="J21" s="68">
        <f t="shared" ref="J21:J26" si="7">+(I21/$B21)*10000</f>
        <v>0.84343537667357127</v>
      </c>
      <c r="K21" s="71">
        <f>SUM(K22:K26)</f>
        <v>6152</v>
      </c>
      <c r="L21" s="68">
        <f t="shared" ref="L21:L26" si="8">+(K21/$B21)*10000</f>
        <v>9.9023176284271202</v>
      </c>
    </row>
    <row r="22" spans="1:12">
      <c r="A22" s="9" t="s">
        <v>25</v>
      </c>
      <c r="B22" s="70">
        <v>539888</v>
      </c>
      <c r="C22" s="70">
        <v>808</v>
      </c>
      <c r="D22" s="69">
        <f>+(C22/$B22)*10000</f>
        <v>14.966067036126011</v>
      </c>
      <c r="E22" s="70">
        <v>76</v>
      </c>
      <c r="F22" s="69">
        <f t="shared" si="5"/>
        <v>1.4076993746851199</v>
      </c>
      <c r="G22" s="70">
        <v>219</v>
      </c>
      <c r="H22" s="69">
        <f t="shared" si="6"/>
        <v>4.0563968823163323</v>
      </c>
      <c r="I22" s="70">
        <v>61</v>
      </c>
      <c r="J22" s="69">
        <f t="shared" si="7"/>
        <v>1.1298639717867409</v>
      </c>
      <c r="K22" s="70">
        <v>508</v>
      </c>
      <c r="L22" s="69">
        <f t="shared" si="8"/>
        <v>9.4093589781584335</v>
      </c>
    </row>
    <row r="23" spans="1:12">
      <c r="A23" s="9" t="s">
        <v>26</v>
      </c>
      <c r="B23" s="70">
        <v>396047</v>
      </c>
      <c r="C23" s="70">
        <v>421</v>
      </c>
      <c r="D23" s="69">
        <f>+(C23/$B23)*10000</f>
        <v>10.63005148378854</v>
      </c>
      <c r="E23" s="70">
        <v>76</v>
      </c>
      <c r="F23" s="69">
        <f t="shared" si="5"/>
        <v>1.9189641633442496</v>
      </c>
      <c r="G23" s="70">
        <v>80</v>
      </c>
      <c r="H23" s="69">
        <f t="shared" si="6"/>
        <v>2.0199622772044732</v>
      </c>
      <c r="I23" s="70">
        <v>37</v>
      </c>
      <c r="J23" s="69">
        <f t="shared" si="7"/>
        <v>0.93423255320706877</v>
      </c>
      <c r="K23" s="70">
        <v>397</v>
      </c>
      <c r="L23" s="69">
        <f t="shared" si="8"/>
        <v>10.024062800627199</v>
      </c>
    </row>
    <row r="24" spans="1:12">
      <c r="A24" s="9" t="s">
        <v>27</v>
      </c>
      <c r="B24" s="70">
        <v>3386624</v>
      </c>
      <c r="C24" s="70">
        <v>5168</v>
      </c>
      <c r="D24" s="69">
        <f>+(C24/$B24)*10000</f>
        <v>15.260034772091617</v>
      </c>
      <c r="E24" s="70">
        <v>415</v>
      </c>
      <c r="F24" s="69">
        <f t="shared" si="5"/>
        <v>1.2254091390127748</v>
      </c>
      <c r="G24" s="70">
        <v>1180</v>
      </c>
      <c r="H24" s="69">
        <f t="shared" si="6"/>
        <v>3.4842958651447575</v>
      </c>
      <c r="I24" s="70">
        <v>317</v>
      </c>
      <c r="J24" s="69">
        <f t="shared" si="7"/>
        <v>0.93603541461939677</v>
      </c>
      <c r="K24" s="70">
        <v>3746</v>
      </c>
      <c r="L24" s="69">
        <f t="shared" si="8"/>
        <v>11.061162975281578</v>
      </c>
    </row>
    <row r="25" spans="1:12">
      <c r="A25" s="9" t="s">
        <v>28</v>
      </c>
      <c r="B25" s="70">
        <v>668309</v>
      </c>
      <c r="C25" s="70">
        <v>677</v>
      </c>
      <c r="D25" s="69">
        <f>+(C25/$B25)*10000</f>
        <v>10.130044635041575</v>
      </c>
      <c r="E25" s="70">
        <v>81</v>
      </c>
      <c r="F25" s="69">
        <f t="shared" si="5"/>
        <v>1.2120142030108827</v>
      </c>
      <c r="G25" s="70">
        <v>101</v>
      </c>
      <c r="H25" s="69">
        <f t="shared" si="6"/>
        <v>1.5112769691864094</v>
      </c>
      <c r="I25" s="70">
        <v>51</v>
      </c>
      <c r="J25" s="69">
        <f t="shared" si="7"/>
        <v>0.76312005374759284</v>
      </c>
      <c r="K25" s="70">
        <v>452</v>
      </c>
      <c r="L25" s="69">
        <f t="shared" si="8"/>
        <v>6.7633385155669004</v>
      </c>
    </row>
    <row r="26" spans="1:12">
      <c r="A26" s="9" t="s">
        <v>29</v>
      </c>
      <c r="B26" s="70">
        <v>1221819</v>
      </c>
      <c r="C26" s="70">
        <v>1419</v>
      </c>
      <c r="D26" s="69">
        <f>+(C26/$B26)*10000</f>
        <v>11.613831508594972</v>
      </c>
      <c r="E26" s="70">
        <v>133</v>
      </c>
      <c r="F26" s="69">
        <f t="shared" si="5"/>
        <v>1.0885409377330029</v>
      </c>
      <c r="G26" s="70">
        <v>468</v>
      </c>
      <c r="H26" s="69">
        <f t="shared" si="6"/>
        <v>3.8303545778875594</v>
      </c>
      <c r="I26" s="70">
        <v>58</v>
      </c>
      <c r="J26" s="69">
        <f t="shared" si="7"/>
        <v>0.47470206307153512</v>
      </c>
      <c r="K26" s="70">
        <v>1049</v>
      </c>
      <c r="L26" s="69">
        <f t="shared" si="8"/>
        <v>8.5855597269317308</v>
      </c>
    </row>
    <row r="27" spans="1:12" ht="3" customHeight="1">
      <c r="A27" s="11"/>
      <c r="B27" s="67"/>
      <c r="C27" s="67"/>
      <c r="D27" s="68"/>
      <c r="E27" s="67"/>
      <c r="F27" s="68"/>
      <c r="G27" s="67"/>
      <c r="H27" s="68"/>
      <c r="I27" s="67"/>
      <c r="J27" s="68"/>
      <c r="K27" s="67"/>
      <c r="L27" s="68"/>
    </row>
    <row r="28" spans="1:12">
      <c r="A28" s="7" t="s">
        <v>31</v>
      </c>
      <c r="B28" s="71">
        <f>SUM(B29:B34)</f>
        <v>569848</v>
      </c>
      <c r="C28" s="71">
        <f>SUM(C29:C34)</f>
        <v>608</v>
      </c>
      <c r="D28" s="68">
        <f>(C28/B28)*10000</f>
        <v>10.669511869831954</v>
      </c>
      <c r="E28" s="71">
        <f>SUM(E29:E34)</f>
        <v>199</v>
      </c>
      <c r="F28" s="68">
        <f t="shared" ref="F28:F34" si="9">+(E28/$B28)*10000</f>
        <v>3.492159312658814</v>
      </c>
      <c r="G28" s="71">
        <f>SUM(G29:G34)</f>
        <v>269</v>
      </c>
      <c r="H28" s="68">
        <f t="shared" ref="H28:H34" si="10">+(G28/$B28)*10000</f>
        <v>4.7205570608302567</v>
      </c>
      <c r="I28" s="71">
        <f>SUM(I29:I34)</f>
        <v>54</v>
      </c>
      <c r="J28" s="68">
        <f t="shared" ref="J28:J34" si="11">+(I28/$B28)*10000</f>
        <v>0.94762112001796972</v>
      </c>
      <c r="K28" s="71">
        <f>SUM(K29:K34)</f>
        <v>652</v>
      </c>
      <c r="L28" s="68">
        <f t="shared" ref="L28:L34" si="12">+(K28/$B28)*10000</f>
        <v>11.441647597254004</v>
      </c>
    </row>
    <row r="29" spans="1:12">
      <c r="A29" s="12" t="s">
        <v>32</v>
      </c>
      <c r="B29" s="70">
        <v>120487</v>
      </c>
      <c r="C29" s="70">
        <v>153</v>
      </c>
      <c r="D29" s="69">
        <f t="shared" ref="D29:D34" si="13">+(C29/$B29)*10000</f>
        <v>12.698465394606886</v>
      </c>
      <c r="E29" s="70">
        <v>43</v>
      </c>
      <c r="F29" s="69">
        <f t="shared" si="9"/>
        <v>3.5688497514254647</v>
      </c>
      <c r="G29" s="70">
        <v>59</v>
      </c>
      <c r="H29" s="69">
        <f t="shared" si="10"/>
        <v>4.8967938449791255</v>
      </c>
      <c r="I29" s="70">
        <v>8</v>
      </c>
      <c r="J29" s="69">
        <f t="shared" si="11"/>
        <v>0.66397204677683064</v>
      </c>
      <c r="K29" s="70">
        <v>162</v>
      </c>
      <c r="L29" s="69">
        <f t="shared" si="12"/>
        <v>13.445433947230823</v>
      </c>
    </row>
    <row r="30" spans="1:12">
      <c r="A30" s="12" t="s">
        <v>33</v>
      </c>
      <c r="B30" s="70">
        <v>82206</v>
      </c>
      <c r="C30" s="70">
        <v>99</v>
      </c>
      <c r="D30" s="69">
        <f t="shared" si="13"/>
        <v>12.04291657543245</v>
      </c>
      <c r="E30" s="70">
        <v>34</v>
      </c>
      <c r="F30" s="69">
        <f t="shared" si="9"/>
        <v>4.1359511471182149</v>
      </c>
      <c r="G30" s="70">
        <v>50</v>
      </c>
      <c r="H30" s="69">
        <f t="shared" si="10"/>
        <v>6.0822810987032581</v>
      </c>
      <c r="I30" s="70">
        <v>13</v>
      </c>
      <c r="J30" s="69">
        <f t="shared" si="11"/>
        <v>1.5813930856628471</v>
      </c>
      <c r="K30" s="70">
        <v>110</v>
      </c>
      <c r="L30" s="69">
        <f t="shared" si="12"/>
        <v>13.381018417147168</v>
      </c>
    </row>
    <row r="31" spans="1:12">
      <c r="A31" s="12" t="s">
        <v>34</v>
      </c>
      <c r="B31" s="70">
        <v>64116</v>
      </c>
      <c r="C31" s="70">
        <v>90</v>
      </c>
      <c r="D31" s="69">
        <f t="shared" si="13"/>
        <v>14.03705783267827</v>
      </c>
      <c r="E31" s="70">
        <v>44</v>
      </c>
      <c r="F31" s="69">
        <f t="shared" si="9"/>
        <v>6.8625616070871542</v>
      </c>
      <c r="G31" s="70">
        <v>53</v>
      </c>
      <c r="H31" s="69">
        <f t="shared" si="10"/>
        <v>8.2662673903549813</v>
      </c>
      <c r="I31" s="70">
        <v>7</v>
      </c>
      <c r="J31" s="69">
        <f t="shared" si="11"/>
        <v>1.0917711647638655</v>
      </c>
      <c r="K31" s="70">
        <v>87</v>
      </c>
      <c r="L31" s="69">
        <f t="shared" si="12"/>
        <v>13.569155904922328</v>
      </c>
    </row>
    <row r="32" spans="1:12">
      <c r="A32" s="12" t="s">
        <v>35</v>
      </c>
      <c r="B32" s="70">
        <v>80079</v>
      </c>
      <c r="C32" s="70">
        <v>74</v>
      </c>
      <c r="D32" s="69">
        <f t="shared" si="13"/>
        <v>9.2408746362966561</v>
      </c>
      <c r="E32" s="70">
        <v>28</v>
      </c>
      <c r="F32" s="69">
        <f t="shared" si="9"/>
        <v>3.4965471596798161</v>
      </c>
      <c r="G32" s="70">
        <v>30</v>
      </c>
      <c r="H32" s="69">
        <f t="shared" si="10"/>
        <v>3.7463005282283746</v>
      </c>
      <c r="I32" s="70">
        <v>7</v>
      </c>
      <c r="J32" s="69">
        <f t="shared" si="11"/>
        <v>0.87413678991995403</v>
      </c>
      <c r="K32" s="70">
        <v>107</v>
      </c>
      <c r="L32" s="69">
        <f t="shared" si="12"/>
        <v>13.361805217347868</v>
      </c>
    </row>
    <row r="33" spans="1:12">
      <c r="A33" s="12" t="s">
        <v>36</v>
      </c>
      <c r="B33" s="70">
        <v>133517</v>
      </c>
      <c r="C33" s="70">
        <v>139</v>
      </c>
      <c r="D33" s="69">
        <f t="shared" si="13"/>
        <v>10.41065931679112</v>
      </c>
      <c r="E33" s="70">
        <v>38</v>
      </c>
      <c r="F33" s="69">
        <f t="shared" si="9"/>
        <v>2.8460795254536873</v>
      </c>
      <c r="G33" s="70">
        <v>52</v>
      </c>
      <c r="H33" s="69">
        <f t="shared" si="10"/>
        <v>3.8946351400945196</v>
      </c>
      <c r="I33" s="70">
        <v>15</v>
      </c>
      <c r="J33" s="69">
        <f t="shared" si="11"/>
        <v>1.1234524442580347</v>
      </c>
      <c r="K33" s="70">
        <v>134</v>
      </c>
      <c r="L33" s="69">
        <f t="shared" si="12"/>
        <v>10.036175168705109</v>
      </c>
    </row>
    <row r="34" spans="1:12">
      <c r="A34" s="12" t="s">
        <v>37</v>
      </c>
      <c r="B34" s="70">
        <v>89443</v>
      </c>
      <c r="C34" s="70">
        <v>53</v>
      </c>
      <c r="D34" s="69">
        <f t="shared" si="13"/>
        <v>5.9255615308073288</v>
      </c>
      <c r="E34" s="70">
        <v>12</v>
      </c>
      <c r="F34" s="69">
        <f t="shared" si="9"/>
        <v>1.3416365730129802</v>
      </c>
      <c r="G34" s="70">
        <v>25</v>
      </c>
      <c r="H34" s="72">
        <f t="shared" si="10"/>
        <v>2.7950761937770428</v>
      </c>
      <c r="I34" s="70">
        <v>4</v>
      </c>
      <c r="J34" s="72">
        <f t="shared" si="11"/>
        <v>0.44721219100432674</v>
      </c>
      <c r="K34" s="70">
        <v>52</v>
      </c>
      <c r="L34" s="72">
        <f t="shared" si="12"/>
        <v>5.8137584830562483</v>
      </c>
    </row>
    <row r="35" spans="1:12" ht="2.25" customHeight="1">
      <c r="A35" s="11"/>
      <c r="B35" s="67"/>
      <c r="C35" s="67"/>
      <c r="D35" s="68"/>
      <c r="E35" s="67"/>
      <c r="F35" s="68"/>
      <c r="G35" s="67"/>
      <c r="H35" s="68"/>
      <c r="I35" s="67"/>
      <c r="J35" s="68"/>
      <c r="K35" s="67"/>
      <c r="L35" s="68"/>
    </row>
    <row r="36" spans="1:12">
      <c r="A36" s="13" t="s">
        <v>38</v>
      </c>
      <c r="B36" s="71">
        <f>B37</f>
        <v>18810</v>
      </c>
      <c r="C36" s="71">
        <f>SUM(C37)</f>
        <v>22</v>
      </c>
      <c r="D36" s="68">
        <f>(C36/B36)*10000</f>
        <v>11.695906432748538</v>
      </c>
      <c r="E36" s="71">
        <f>SUM(E37)</f>
        <v>10</v>
      </c>
      <c r="F36" s="68">
        <f>+(E36/$B36)*10000</f>
        <v>5.3163211057947901</v>
      </c>
      <c r="G36" s="71">
        <f>SUM(G37)</f>
        <v>6</v>
      </c>
      <c r="H36" s="68">
        <f>+(G36/$B36)*10000</f>
        <v>3.1897926634768741</v>
      </c>
      <c r="I36" s="71">
        <f>SUM(I37)</f>
        <v>2</v>
      </c>
      <c r="J36" s="68">
        <f>+(I36/$B36)*10000</f>
        <v>1.063264221158958</v>
      </c>
      <c r="K36" s="71">
        <f>SUM(K37)</f>
        <v>21</v>
      </c>
      <c r="L36" s="68">
        <f>+(K36/$B36)*10000</f>
        <v>11.164274322169058</v>
      </c>
    </row>
    <row r="37" spans="1:12">
      <c r="A37" s="12" t="s">
        <v>40</v>
      </c>
      <c r="B37" s="70">
        <v>18810</v>
      </c>
      <c r="C37" s="70">
        <v>22</v>
      </c>
      <c r="D37" s="69">
        <f>+(C37/$B37)*10000</f>
        <v>11.695906432748538</v>
      </c>
      <c r="E37" s="70">
        <v>10</v>
      </c>
      <c r="F37" s="69">
        <f>+(E37/$B37)*10000</f>
        <v>5.3163211057947901</v>
      </c>
      <c r="G37" s="70">
        <v>6</v>
      </c>
      <c r="H37" s="69">
        <f>+(G37/$B37)*10000</f>
        <v>3.1897926634768741</v>
      </c>
      <c r="I37" s="70">
        <v>2</v>
      </c>
      <c r="J37" s="69">
        <f>+(I37/$B37)*10000</f>
        <v>1.063264221158958</v>
      </c>
      <c r="K37" s="70">
        <v>21</v>
      </c>
      <c r="L37" s="69">
        <f>+(K37/$B37)*10000</f>
        <v>11.164274322169058</v>
      </c>
    </row>
    <row r="38" spans="1:12" ht="2.25" customHeight="1">
      <c r="A38" s="14"/>
      <c r="B38" s="67"/>
      <c r="C38" s="67"/>
      <c r="D38" s="68"/>
      <c r="E38" s="67"/>
      <c r="F38" s="66"/>
      <c r="G38" s="67"/>
      <c r="H38" s="66"/>
      <c r="I38" s="67"/>
      <c r="J38" s="66"/>
      <c r="K38" s="67"/>
      <c r="L38" s="66"/>
    </row>
    <row r="39" spans="1:12">
      <c r="A39" s="65" t="s">
        <v>41</v>
      </c>
      <c r="B39" s="64">
        <v>75456</v>
      </c>
      <c r="C39" s="64">
        <v>49</v>
      </c>
      <c r="D39" s="63">
        <f>+(C39/$B39)*10000</f>
        <v>6.4938507209499567</v>
      </c>
      <c r="E39" s="64">
        <v>1</v>
      </c>
      <c r="F39" s="63">
        <f>+(E39/$B39)*10000</f>
        <v>0.13252756573367261</v>
      </c>
      <c r="G39" s="64">
        <v>3</v>
      </c>
      <c r="H39" s="63">
        <f>+(G39/$B39)*10000</f>
        <v>0.39758269720101785</v>
      </c>
      <c r="I39" s="64">
        <v>2</v>
      </c>
      <c r="J39" s="63">
        <f>+(I39/$B39)*10000</f>
        <v>0.26505513146734522</v>
      </c>
      <c r="K39" s="64">
        <v>17</v>
      </c>
      <c r="L39" s="63">
        <f>+(K39/$B39)*10000</f>
        <v>2.2529686174724342</v>
      </c>
    </row>
    <row r="40" spans="1:12">
      <c r="A40" s="65"/>
      <c r="B40" s="64"/>
      <c r="C40" s="64"/>
      <c r="D40" s="63"/>
      <c r="E40" s="64"/>
      <c r="F40" s="63"/>
      <c r="G40" s="64"/>
      <c r="H40" s="63"/>
      <c r="I40" s="64"/>
      <c r="J40" s="63"/>
      <c r="K40" s="64"/>
      <c r="L40" s="63"/>
    </row>
    <row r="41" spans="1:12" s="60" customFormat="1" ht="11.25" customHeight="1">
      <c r="A41" s="62"/>
      <c r="B41" s="61"/>
      <c r="C41" s="61"/>
      <c r="D41" s="61"/>
      <c r="E41" s="61"/>
      <c r="F41" s="61"/>
      <c r="G41" s="61"/>
      <c r="H41" s="61"/>
      <c r="I41" s="61"/>
      <c r="J41" s="61"/>
      <c r="K41" s="61"/>
      <c r="L41" s="61"/>
    </row>
    <row r="42" spans="1:12" s="59" customFormat="1" ht="40.5" customHeight="1">
      <c r="A42" s="1188" t="s">
        <v>484</v>
      </c>
      <c r="B42" s="1188"/>
      <c r="C42" s="1188"/>
      <c r="D42" s="1188"/>
      <c r="E42" s="1188"/>
      <c r="F42" s="1188"/>
      <c r="G42" s="1188"/>
      <c r="H42" s="1188"/>
      <c r="I42" s="1188"/>
      <c r="J42" s="1188"/>
      <c r="K42" s="1188"/>
      <c r="L42" s="1188"/>
    </row>
  </sheetData>
  <mergeCells count="8">
    <mergeCell ref="K3:L3"/>
    <mergeCell ref="A42:L42"/>
    <mergeCell ref="A1:J1"/>
    <mergeCell ref="A3:A4"/>
    <mergeCell ref="C3:D3"/>
    <mergeCell ref="E3:F3"/>
    <mergeCell ref="G3:H3"/>
    <mergeCell ref="I3:J3"/>
  </mergeCells>
  <hyperlinks>
    <hyperlink ref="M1" location="INDICE!A1" display="INDICE"/>
  </hyperlinks>
  <printOptions horizontalCentered="1"/>
  <pageMargins left="0.70866141732283472" right="0.70866141732283472" top="0.74803149606299213" bottom="0.74803149606299213" header="0.31496062992125984" footer="0.31496062992125984"/>
  <pageSetup paperSize="9" scale="75" firstPageNumber="141" orientation="landscape" useFirstPageNumber="1" r:id="rId1"/>
  <headerFooter>
    <oddFooter>&amp;L&amp;G&amp;C&amp;"Arial,Normal"&amp;12 133&amp;R&amp;G</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M46"/>
  <sheetViews>
    <sheetView showGridLines="0" zoomScaleNormal="100" zoomScalePageLayoutView="90" workbookViewId="0">
      <selection activeCell="A20" sqref="A20"/>
    </sheetView>
  </sheetViews>
  <sheetFormatPr baseColWidth="10" defaultRowHeight="15"/>
  <cols>
    <col min="1" max="1" width="31.28515625" style="60" customWidth="1"/>
    <col min="2" max="3" width="11.42578125" style="336"/>
    <col min="4" max="4" width="11.42578125" style="60"/>
    <col min="5" max="5" width="11.42578125" style="336"/>
    <col min="6" max="6" width="11.42578125" style="60"/>
    <col min="7" max="7" width="11.42578125" style="336"/>
    <col min="8" max="8" width="11.42578125" style="60"/>
    <col min="9" max="9" width="11.42578125" style="336"/>
    <col min="10" max="10" width="11.42578125" style="60"/>
    <col min="11" max="11" width="11.42578125" style="336"/>
    <col min="12" max="12" width="11.42578125" style="60"/>
  </cols>
  <sheetData>
    <row r="1" spans="1:13" ht="30" customHeight="1">
      <c r="A1" s="1084" t="s">
        <v>611</v>
      </c>
      <c r="B1" s="1084"/>
      <c r="C1" s="1084"/>
      <c r="D1" s="1084"/>
      <c r="E1" s="1084"/>
      <c r="F1" s="1084"/>
      <c r="G1" s="1084"/>
      <c r="H1" s="1084"/>
      <c r="I1" s="1084"/>
      <c r="J1" s="1084"/>
      <c r="K1" s="1084"/>
      <c r="L1" s="1084"/>
      <c r="M1" s="265" t="s">
        <v>577</v>
      </c>
    </row>
    <row r="2" spans="1:13" ht="3.75" customHeight="1">
      <c r="A2" s="2"/>
      <c r="B2" s="79"/>
      <c r="C2" s="79"/>
      <c r="D2" s="3"/>
      <c r="E2" s="79"/>
      <c r="F2" s="3"/>
      <c r="G2" s="79"/>
      <c r="H2" s="3"/>
      <c r="I2" s="79"/>
      <c r="J2" s="3"/>
      <c r="K2" s="79"/>
      <c r="L2" s="3"/>
    </row>
    <row r="3" spans="1:13" ht="18" customHeight="1">
      <c r="A3" s="1193" t="s">
        <v>588</v>
      </c>
      <c r="B3" s="333" t="s">
        <v>1</v>
      </c>
      <c r="C3" s="1191" t="s">
        <v>2</v>
      </c>
      <c r="D3" s="1191"/>
      <c r="E3" s="1191" t="s">
        <v>3</v>
      </c>
      <c r="F3" s="1191"/>
      <c r="G3" s="1191" t="s">
        <v>5</v>
      </c>
      <c r="H3" s="1191"/>
      <c r="I3" s="1191" t="s">
        <v>6</v>
      </c>
      <c r="J3" s="1191"/>
      <c r="K3" s="1191" t="s">
        <v>7</v>
      </c>
      <c r="L3" s="1191"/>
    </row>
    <row r="4" spans="1:13" ht="23.25" customHeight="1">
      <c r="A4" s="1194"/>
      <c r="B4" s="333" t="s">
        <v>8</v>
      </c>
      <c r="C4" s="333" t="s">
        <v>9</v>
      </c>
      <c r="D4" s="334" t="s">
        <v>10</v>
      </c>
      <c r="E4" s="333" t="s">
        <v>9</v>
      </c>
      <c r="F4" s="334" t="s">
        <v>10</v>
      </c>
      <c r="G4" s="333" t="s">
        <v>9</v>
      </c>
      <c r="H4" s="334" t="s">
        <v>10</v>
      </c>
      <c r="I4" s="333" t="s">
        <v>9</v>
      </c>
      <c r="J4" s="334" t="s">
        <v>10</v>
      </c>
      <c r="K4" s="333" t="s">
        <v>9</v>
      </c>
      <c r="L4" s="334" t="s">
        <v>10</v>
      </c>
    </row>
    <row r="5" spans="1:13" ht="3.75" customHeight="1">
      <c r="A5" s="15"/>
      <c r="B5" s="77"/>
      <c r="C5" s="77"/>
      <c r="D5" s="16"/>
      <c r="E5" s="77"/>
      <c r="F5" s="16"/>
      <c r="G5" s="77"/>
      <c r="H5" s="16"/>
      <c r="I5" s="77"/>
      <c r="J5" s="16"/>
      <c r="K5" s="77"/>
      <c r="L5" s="16"/>
    </row>
    <row r="6" spans="1:13">
      <c r="A6" s="306" t="s">
        <v>11</v>
      </c>
      <c r="B6" s="80">
        <f>B8+B22+B30+B38+B41</f>
        <v>13093527</v>
      </c>
      <c r="C6" s="80">
        <f>(C8+C22+C30+C38+C41)</f>
        <v>20592</v>
      </c>
      <c r="D6" s="17">
        <f>(C6/B6)*10000</f>
        <v>15.726854956651481</v>
      </c>
      <c r="E6" s="80">
        <f>SUM(E8+E22+E30+E38+E41)</f>
        <v>2230</v>
      </c>
      <c r="F6" s="17">
        <f>+(E6/$B6)*10000</f>
        <v>1.7031316313778557</v>
      </c>
      <c r="G6" s="80">
        <f>SUM(G8+G22+G30+G38+G41)</f>
        <v>6875</v>
      </c>
      <c r="H6" s="17">
        <f>+(G6/$B6)*10000</f>
        <v>5.2506860832837479</v>
      </c>
      <c r="I6" s="80">
        <f>SUM(I8+I22+I30+I38+I41)</f>
        <v>1090</v>
      </c>
      <c r="J6" s="17">
        <f>+(I6/$B6)*10000</f>
        <v>0.8324724117497142</v>
      </c>
      <c r="K6" s="80">
        <f>SUM(K8+K22+K30+K38+K41)</f>
        <v>13424</v>
      </c>
      <c r="L6" s="17">
        <f>+(K6/$B6)*10000</f>
        <v>10.252394179200151</v>
      </c>
    </row>
    <row r="7" spans="1:13" ht="3" customHeight="1">
      <c r="A7" s="5"/>
      <c r="B7" s="78"/>
      <c r="C7" s="78"/>
      <c r="D7" s="17"/>
      <c r="E7" s="78"/>
      <c r="F7" s="17"/>
      <c r="G7" s="78"/>
      <c r="H7" s="17"/>
      <c r="I7" s="78"/>
      <c r="J7" s="17"/>
      <c r="K7" s="78"/>
      <c r="L7" s="17"/>
    </row>
    <row r="8" spans="1:13">
      <c r="A8" s="313" t="s">
        <v>12</v>
      </c>
      <c r="B8" s="337">
        <f>SUM(B10:B20)</f>
        <v>5852786</v>
      </c>
      <c r="C8" s="337">
        <f>SUM(C10:C20)</f>
        <v>11377</v>
      </c>
      <c r="D8" s="315">
        <f>C8/B8*10000</f>
        <v>19.438605819519115</v>
      </c>
      <c r="E8" s="337">
        <f>SUM(E10:E20)</f>
        <v>1221</v>
      </c>
      <c r="F8" s="315">
        <f>+(E8/$B8)*10000</f>
        <v>2.0861859634027282</v>
      </c>
      <c r="G8" s="337">
        <f>SUM(G10:G20)</f>
        <v>4341</v>
      </c>
      <c r="H8" s="315">
        <f>+(G8/$B8)*10000</f>
        <v>7.4169805627610517</v>
      </c>
      <c r="I8" s="337">
        <f>SUM(I10:I20)</f>
        <v>489</v>
      </c>
      <c r="J8" s="315">
        <f>+(I8/$B8)*10000</f>
        <v>0.83549953816866018</v>
      </c>
      <c r="K8" s="337">
        <f>SUM(K10:K20)</f>
        <v>6354</v>
      </c>
      <c r="L8" s="315">
        <f>+(K8/$B8)*10000</f>
        <v>10.856368232154738</v>
      </c>
    </row>
    <row r="9" spans="1:13" ht="2.25" customHeight="1">
      <c r="A9" s="5"/>
      <c r="B9" s="78"/>
      <c r="C9" s="78"/>
      <c r="D9" s="17"/>
      <c r="E9" s="78"/>
      <c r="F9" s="17"/>
      <c r="G9" s="78"/>
      <c r="H9" s="17"/>
      <c r="I9" s="78"/>
      <c r="J9" s="17"/>
      <c r="K9" s="78"/>
      <c r="L9" s="17"/>
    </row>
    <row r="10" spans="1:13">
      <c r="A10" s="309" t="s">
        <v>13</v>
      </c>
      <c r="B10" s="81">
        <v>646133</v>
      </c>
      <c r="C10" s="81">
        <v>1693</v>
      </c>
      <c r="D10" s="270">
        <f t="shared" ref="D10:D20" si="0">+(C10/$B10)*10000</f>
        <v>26.202035803774148</v>
      </c>
      <c r="E10" s="81">
        <v>125</v>
      </c>
      <c r="F10" s="270">
        <f t="shared" ref="F10:F20" si="1">+(E10/$B10)*10000</f>
        <v>1.9345862229602884</v>
      </c>
      <c r="G10" s="81">
        <v>447</v>
      </c>
      <c r="H10" s="270">
        <f t="shared" ref="H10:H20" si="2">+(G10/$B10)*10000</f>
        <v>6.9180803333059915</v>
      </c>
      <c r="I10" s="81">
        <v>14</v>
      </c>
      <c r="J10" s="270">
        <f t="shared" ref="J10:J20" si="3">+(I10/$B10)*10000</f>
        <v>0.2166736569715523</v>
      </c>
      <c r="K10" s="81">
        <v>712</v>
      </c>
      <c r="L10" s="270">
        <f t="shared" ref="L10:L20" si="4">+(K10/$B10)*10000</f>
        <v>11.019403125981801</v>
      </c>
    </row>
    <row r="11" spans="1:13">
      <c r="A11" s="316" t="s">
        <v>14</v>
      </c>
      <c r="B11" s="338">
        <v>180461</v>
      </c>
      <c r="C11" s="338">
        <v>164</v>
      </c>
      <c r="D11" s="339">
        <f t="shared" si="0"/>
        <v>9.0878361529637992</v>
      </c>
      <c r="E11" s="338">
        <v>49</v>
      </c>
      <c r="F11" s="339">
        <f t="shared" si="1"/>
        <v>2.7152681188733299</v>
      </c>
      <c r="G11" s="338">
        <v>112</v>
      </c>
      <c r="H11" s="339">
        <f t="shared" si="2"/>
        <v>6.2063271288533253</v>
      </c>
      <c r="I11" s="338">
        <v>19</v>
      </c>
      <c r="J11" s="339">
        <f t="shared" si="3"/>
        <v>1.0528590665019033</v>
      </c>
      <c r="K11" s="338">
        <v>170</v>
      </c>
      <c r="L11" s="339">
        <f t="shared" si="4"/>
        <v>9.4203179634380838</v>
      </c>
    </row>
    <row r="12" spans="1:13">
      <c r="A12" s="309" t="s">
        <v>15</v>
      </c>
      <c r="B12" s="81">
        <v>220484</v>
      </c>
      <c r="C12" s="81">
        <v>291</v>
      </c>
      <c r="D12" s="270">
        <f t="shared" si="0"/>
        <v>13.198236606737904</v>
      </c>
      <c r="E12" s="81">
        <v>48</v>
      </c>
      <c r="F12" s="270">
        <f t="shared" si="1"/>
        <v>2.1770287186371799</v>
      </c>
      <c r="G12" s="81">
        <v>59</v>
      </c>
      <c r="H12" s="270">
        <f t="shared" si="2"/>
        <v>2.6759311333248674</v>
      </c>
      <c r="I12" s="81">
        <v>26</v>
      </c>
      <c r="J12" s="270">
        <f t="shared" si="3"/>
        <v>1.1792238892618059</v>
      </c>
      <c r="K12" s="81">
        <v>221</v>
      </c>
      <c r="L12" s="270">
        <f t="shared" si="4"/>
        <v>10.02340305872535</v>
      </c>
    </row>
    <row r="13" spans="1:13">
      <c r="A13" s="316" t="s">
        <v>16</v>
      </c>
      <c r="B13" s="338">
        <v>162880</v>
      </c>
      <c r="C13" s="338">
        <v>196</v>
      </c>
      <c r="D13" s="339">
        <f t="shared" si="0"/>
        <v>12.033398821218075</v>
      </c>
      <c r="E13" s="338">
        <v>62</v>
      </c>
      <c r="F13" s="339">
        <f t="shared" si="1"/>
        <v>3.8064833005893908</v>
      </c>
      <c r="G13" s="338">
        <v>83</v>
      </c>
      <c r="H13" s="339">
        <f t="shared" si="2"/>
        <v>5.0957760314341849</v>
      </c>
      <c r="I13" s="338">
        <v>43</v>
      </c>
      <c r="J13" s="339">
        <f t="shared" si="3"/>
        <v>2.6399803536345776</v>
      </c>
      <c r="K13" s="338">
        <v>144</v>
      </c>
      <c r="L13" s="339">
        <f t="shared" si="4"/>
        <v>8.840864440078585</v>
      </c>
    </row>
    <row r="14" spans="1:13">
      <c r="A14" s="309" t="s">
        <v>17</v>
      </c>
      <c r="B14" s="81">
        <v>374475</v>
      </c>
      <c r="C14" s="81">
        <v>432</v>
      </c>
      <c r="D14" s="270">
        <f t="shared" si="0"/>
        <v>11.536150610855197</v>
      </c>
      <c r="E14" s="81">
        <v>75</v>
      </c>
      <c r="F14" s="270">
        <f t="shared" si="1"/>
        <v>2.002803925495694</v>
      </c>
      <c r="G14" s="81">
        <v>110</v>
      </c>
      <c r="H14" s="270">
        <f t="shared" si="2"/>
        <v>2.9374457573936841</v>
      </c>
      <c r="I14" s="81">
        <v>53</v>
      </c>
      <c r="J14" s="270">
        <f t="shared" si="3"/>
        <v>1.4153147740169569</v>
      </c>
      <c r="K14" s="81">
        <v>297</v>
      </c>
      <c r="L14" s="270">
        <f t="shared" si="4"/>
        <v>7.9311035449629479</v>
      </c>
    </row>
    <row r="15" spans="1:13">
      <c r="A15" s="316" t="s">
        <v>18</v>
      </c>
      <c r="B15" s="338">
        <v>431069</v>
      </c>
      <c r="C15" s="338">
        <v>541</v>
      </c>
      <c r="D15" s="339">
        <f t="shared" si="0"/>
        <v>12.550194980385971</v>
      </c>
      <c r="E15" s="338">
        <v>102</v>
      </c>
      <c r="F15" s="339">
        <f t="shared" si="1"/>
        <v>2.3662105138620499</v>
      </c>
      <c r="G15" s="338">
        <v>273</v>
      </c>
      <c r="H15" s="339">
        <f t="shared" si="2"/>
        <v>6.3330928459248987</v>
      </c>
      <c r="I15" s="338">
        <v>53</v>
      </c>
      <c r="J15" s="339">
        <f t="shared" si="3"/>
        <v>1.2295015415165553</v>
      </c>
      <c r="K15" s="338">
        <v>405</v>
      </c>
      <c r="L15" s="339">
        <f t="shared" si="4"/>
        <v>9.3952476285699049</v>
      </c>
    </row>
    <row r="16" spans="1:13">
      <c r="A16" s="309" t="s">
        <v>19</v>
      </c>
      <c r="B16" s="81">
        <v>368130</v>
      </c>
      <c r="C16" s="81">
        <v>410</v>
      </c>
      <c r="D16" s="270">
        <f t="shared" si="0"/>
        <v>11.137369950832586</v>
      </c>
      <c r="E16" s="81">
        <v>72</v>
      </c>
      <c r="F16" s="270">
        <f t="shared" si="1"/>
        <v>1.9558308206340154</v>
      </c>
      <c r="G16" s="81">
        <v>241</v>
      </c>
      <c r="H16" s="270">
        <f t="shared" si="2"/>
        <v>6.5466003857333011</v>
      </c>
      <c r="I16" s="81">
        <v>21</v>
      </c>
      <c r="J16" s="270">
        <f t="shared" si="3"/>
        <v>0.5704506560182544</v>
      </c>
      <c r="K16" s="81">
        <v>314</v>
      </c>
      <c r="L16" s="270">
        <f t="shared" si="4"/>
        <v>8.529595523320566</v>
      </c>
    </row>
    <row r="17" spans="1:12">
      <c r="A17" s="316" t="s">
        <v>20</v>
      </c>
      <c r="B17" s="338">
        <v>431787</v>
      </c>
      <c r="C17" s="338">
        <v>783</v>
      </c>
      <c r="D17" s="339">
        <f t="shared" si="0"/>
        <v>18.133941040374072</v>
      </c>
      <c r="E17" s="338">
        <v>77</v>
      </c>
      <c r="F17" s="339">
        <f t="shared" si="1"/>
        <v>1.783286666805624</v>
      </c>
      <c r="G17" s="338">
        <v>244</v>
      </c>
      <c r="H17" s="339">
        <f t="shared" si="2"/>
        <v>5.6509343727347048</v>
      </c>
      <c r="I17" s="338">
        <v>16</v>
      </c>
      <c r="J17" s="339">
        <f t="shared" si="3"/>
        <v>0.37055307362194789</v>
      </c>
      <c r="K17" s="338">
        <v>564</v>
      </c>
      <c r="L17" s="339">
        <f t="shared" si="4"/>
        <v>13.061995845173662</v>
      </c>
    </row>
    <row r="18" spans="1:12">
      <c r="A18" s="309" t="s">
        <v>21</v>
      </c>
      <c r="B18" s="81">
        <v>2256902</v>
      </c>
      <c r="C18" s="81">
        <v>5422</v>
      </c>
      <c r="D18" s="270">
        <f t="shared" si="0"/>
        <v>24.024082569823591</v>
      </c>
      <c r="E18" s="81">
        <v>507</v>
      </c>
      <c r="F18" s="270">
        <f t="shared" si="1"/>
        <v>2.2464422469385026</v>
      </c>
      <c r="G18" s="81">
        <v>2462</v>
      </c>
      <c r="H18" s="270">
        <f t="shared" si="2"/>
        <v>10.908758997953832</v>
      </c>
      <c r="I18" s="81">
        <v>178</v>
      </c>
      <c r="J18" s="270">
        <f t="shared" si="3"/>
        <v>0.78869175533541103</v>
      </c>
      <c r="K18" s="81">
        <v>2910</v>
      </c>
      <c r="L18" s="270">
        <f t="shared" si="4"/>
        <v>12.893780943966552</v>
      </c>
    </row>
    <row r="19" spans="1:12">
      <c r="A19" s="316" t="s">
        <v>22</v>
      </c>
      <c r="B19" s="338">
        <v>471403</v>
      </c>
      <c r="C19" s="338">
        <v>974</v>
      </c>
      <c r="D19" s="339">
        <f t="shared" si="0"/>
        <v>20.661726802756874</v>
      </c>
      <c r="E19" s="338">
        <v>88</v>
      </c>
      <c r="F19" s="339">
        <f t="shared" si="1"/>
        <v>1.8667679246843996</v>
      </c>
      <c r="G19" s="338">
        <v>236</v>
      </c>
      <c r="H19" s="339">
        <f t="shared" si="2"/>
        <v>5.0063321616536163</v>
      </c>
      <c r="I19" s="338">
        <v>50</v>
      </c>
      <c r="J19" s="339">
        <f t="shared" si="3"/>
        <v>1.0606635935706816</v>
      </c>
      <c r="K19" s="338">
        <v>377</v>
      </c>
      <c r="L19" s="339">
        <f t="shared" si="4"/>
        <v>7.9974034955229385</v>
      </c>
    </row>
    <row r="20" spans="1:12">
      <c r="A20" s="342" t="s">
        <v>23</v>
      </c>
      <c r="B20" s="81">
        <v>309062</v>
      </c>
      <c r="C20" s="81">
        <v>471</v>
      </c>
      <c r="D20" s="270">
        <f t="shared" si="0"/>
        <v>15.239660650613793</v>
      </c>
      <c r="E20" s="81">
        <v>16</v>
      </c>
      <c r="F20" s="270">
        <f t="shared" si="1"/>
        <v>0.51769547857711395</v>
      </c>
      <c r="G20" s="81">
        <v>74</v>
      </c>
      <c r="H20" s="270">
        <f t="shared" si="2"/>
        <v>2.3943415884191523</v>
      </c>
      <c r="I20" s="81">
        <v>16</v>
      </c>
      <c r="J20" s="270">
        <f t="shared" si="3"/>
        <v>0.51769547857711395</v>
      </c>
      <c r="K20" s="81">
        <v>240</v>
      </c>
      <c r="L20" s="270">
        <f t="shared" si="4"/>
        <v>7.7654321786567104</v>
      </c>
    </row>
    <row r="21" spans="1:12" ht="3" customHeight="1">
      <c r="A21" s="5"/>
      <c r="B21" s="78"/>
      <c r="C21" s="78"/>
      <c r="D21" s="17"/>
      <c r="E21" s="78"/>
      <c r="F21" s="17"/>
      <c r="G21" s="78"/>
      <c r="H21" s="17"/>
      <c r="I21" s="78"/>
      <c r="J21" s="17"/>
      <c r="K21" s="78"/>
      <c r="L21" s="17"/>
    </row>
    <row r="22" spans="1:12">
      <c r="A22" s="313" t="s">
        <v>24</v>
      </c>
      <c r="B22" s="337">
        <f>SUM(B23:B28)</f>
        <v>6598231</v>
      </c>
      <c r="C22" s="337">
        <f>SUM(C23:C28)</f>
        <v>8524</v>
      </c>
      <c r="D22" s="315">
        <f>(C22/B22)*10000</f>
        <v>12.918614095202184</v>
      </c>
      <c r="E22" s="337">
        <f>SUM(E23:E28)</f>
        <v>812</v>
      </c>
      <c r="F22" s="315">
        <f t="shared" ref="F22:F28" si="5">+(E22/$B22)*10000</f>
        <v>1.2306328772060269</v>
      </c>
      <c r="G22" s="337">
        <f>SUM(G23:G28)</f>
        <v>2233</v>
      </c>
      <c r="H22" s="315">
        <f t="shared" ref="H22:H28" si="6">+(G22/$B22)*10000</f>
        <v>3.3842404123165739</v>
      </c>
      <c r="I22" s="337">
        <f>SUM(I23:I28)</f>
        <v>528</v>
      </c>
      <c r="J22" s="315">
        <f t="shared" ref="J22:J28" si="7">+(I22/$B22)*10000</f>
        <v>0.8002144817300274</v>
      </c>
      <c r="K22" s="337">
        <f>SUM(K23:K28)</f>
        <v>6452</v>
      </c>
      <c r="L22" s="315">
        <f t="shared" ref="L22:L28" si="8">+(K22/$B22)*10000</f>
        <v>9.778378477504047</v>
      </c>
    </row>
    <row r="23" spans="1:12">
      <c r="A23" s="309" t="s">
        <v>25</v>
      </c>
      <c r="B23" s="81">
        <v>624072</v>
      </c>
      <c r="C23" s="81">
        <v>721</v>
      </c>
      <c r="D23" s="270">
        <f t="shared" ref="D23:D28" si="9">+(C23/$B23)*10000</f>
        <v>11.553154123242189</v>
      </c>
      <c r="E23" s="81">
        <v>81</v>
      </c>
      <c r="F23" s="270">
        <f t="shared" si="5"/>
        <v>1.2979271622505097</v>
      </c>
      <c r="G23" s="81">
        <v>206</v>
      </c>
      <c r="H23" s="270">
        <f t="shared" si="6"/>
        <v>3.3009011780691973</v>
      </c>
      <c r="I23" s="81">
        <v>54</v>
      </c>
      <c r="J23" s="270">
        <f t="shared" si="7"/>
        <v>0.86528477483367305</v>
      </c>
      <c r="K23" s="81">
        <v>469</v>
      </c>
      <c r="L23" s="270">
        <f t="shared" si="8"/>
        <v>7.5151585073517158</v>
      </c>
    </row>
    <row r="24" spans="1:12">
      <c r="A24" s="316" t="s">
        <v>26</v>
      </c>
      <c r="B24" s="338">
        <v>462949</v>
      </c>
      <c r="C24" s="338">
        <v>411</v>
      </c>
      <c r="D24" s="339">
        <f t="shared" si="9"/>
        <v>8.8778677564915363</v>
      </c>
      <c r="E24" s="338">
        <v>78</v>
      </c>
      <c r="F24" s="339">
        <f t="shared" si="5"/>
        <v>1.6848508151005834</v>
      </c>
      <c r="G24" s="338">
        <v>84</v>
      </c>
      <c r="H24" s="339">
        <f t="shared" si="6"/>
        <v>1.8144547239544744</v>
      </c>
      <c r="I24" s="338">
        <v>42</v>
      </c>
      <c r="J24" s="339">
        <f t="shared" si="7"/>
        <v>0.90722736197723719</v>
      </c>
      <c r="K24" s="338">
        <v>375</v>
      </c>
      <c r="L24" s="339">
        <f t="shared" si="8"/>
        <v>8.1002443033681892</v>
      </c>
    </row>
    <row r="25" spans="1:12">
      <c r="A25" s="309" t="s">
        <v>27</v>
      </c>
      <c r="B25" s="81">
        <v>3290304</v>
      </c>
      <c r="C25" s="81">
        <v>4966</v>
      </c>
      <c r="D25" s="270">
        <f t="shared" si="9"/>
        <v>15.092830328139893</v>
      </c>
      <c r="E25" s="81">
        <v>425</v>
      </c>
      <c r="F25" s="270">
        <f t="shared" si="5"/>
        <v>1.2916739608255043</v>
      </c>
      <c r="G25" s="81">
        <v>1353</v>
      </c>
      <c r="H25" s="270">
        <f t="shared" si="6"/>
        <v>4.1120820446986048</v>
      </c>
      <c r="I25" s="81">
        <v>304</v>
      </c>
      <c r="J25" s="270">
        <f t="shared" si="7"/>
        <v>0.9239267860963607</v>
      </c>
      <c r="K25" s="81">
        <v>4087</v>
      </c>
      <c r="L25" s="270">
        <f t="shared" si="8"/>
        <v>12.421344653867848</v>
      </c>
    </row>
    <row r="26" spans="1:12">
      <c r="A26" s="316" t="s">
        <v>28</v>
      </c>
      <c r="B26" s="338">
        <v>697582</v>
      </c>
      <c r="C26" s="338">
        <v>733</v>
      </c>
      <c r="D26" s="339">
        <f t="shared" si="9"/>
        <v>10.507725256672334</v>
      </c>
      <c r="E26" s="338">
        <v>73</v>
      </c>
      <c r="F26" s="339">
        <f t="shared" si="5"/>
        <v>1.0464719559851028</v>
      </c>
      <c r="G26" s="338">
        <v>106</v>
      </c>
      <c r="H26" s="339">
        <f t="shared" si="6"/>
        <v>1.5195346210194645</v>
      </c>
      <c r="I26" s="338">
        <v>48</v>
      </c>
      <c r="J26" s="339">
        <f t="shared" si="7"/>
        <v>0.68809114914088954</v>
      </c>
      <c r="K26" s="338">
        <v>401</v>
      </c>
      <c r="L26" s="339">
        <f t="shared" si="8"/>
        <v>5.7484281417811811</v>
      </c>
    </row>
    <row r="27" spans="1:12">
      <c r="A27" s="309" t="s">
        <v>29</v>
      </c>
      <c r="B27" s="81">
        <v>1268941</v>
      </c>
      <c r="C27" s="81">
        <v>1432</v>
      </c>
      <c r="D27" s="270">
        <f t="shared" si="9"/>
        <v>11.285000642267844</v>
      </c>
      <c r="E27" s="81">
        <v>127</v>
      </c>
      <c r="F27" s="270">
        <f t="shared" si="5"/>
        <v>1.0008345541676089</v>
      </c>
      <c r="G27" s="81">
        <v>461</v>
      </c>
      <c r="H27" s="270">
        <f t="shared" si="6"/>
        <v>3.632950625758014</v>
      </c>
      <c r="I27" s="81">
        <v>56</v>
      </c>
      <c r="J27" s="270">
        <f t="shared" si="7"/>
        <v>0.44131287427863075</v>
      </c>
      <c r="K27" s="81">
        <v>981</v>
      </c>
      <c r="L27" s="270">
        <f t="shared" si="8"/>
        <v>7.7308558869167285</v>
      </c>
    </row>
    <row r="28" spans="1:12">
      <c r="A28" s="316" t="s">
        <v>30</v>
      </c>
      <c r="B28" s="338">
        <v>254383</v>
      </c>
      <c r="C28" s="338">
        <v>261</v>
      </c>
      <c r="D28" s="339">
        <f t="shared" si="9"/>
        <v>10.26011958346273</v>
      </c>
      <c r="E28" s="338">
        <v>28</v>
      </c>
      <c r="F28" s="339">
        <f t="shared" si="5"/>
        <v>1.1007024840496418</v>
      </c>
      <c r="G28" s="338">
        <v>23</v>
      </c>
      <c r="H28" s="339">
        <f t="shared" si="6"/>
        <v>0.90414846904077717</v>
      </c>
      <c r="I28" s="338">
        <v>24</v>
      </c>
      <c r="J28" s="339">
        <f t="shared" si="7"/>
        <v>0.94345927204254998</v>
      </c>
      <c r="K28" s="338">
        <v>139</v>
      </c>
      <c r="L28" s="339">
        <f t="shared" si="8"/>
        <v>5.4642016172464363</v>
      </c>
    </row>
    <row r="29" spans="1:12" ht="3" customHeight="1">
      <c r="A29" s="5"/>
      <c r="B29" s="78"/>
      <c r="C29" s="78"/>
      <c r="D29" s="17"/>
      <c r="E29" s="78"/>
      <c r="F29" s="17"/>
      <c r="G29" s="78"/>
      <c r="H29" s="17"/>
      <c r="I29" s="78"/>
      <c r="J29" s="17"/>
      <c r="K29" s="78"/>
      <c r="L29" s="17"/>
    </row>
    <row r="30" spans="1:12">
      <c r="A30" s="308" t="s">
        <v>31</v>
      </c>
      <c r="B30" s="80">
        <f>SUM(B31:B36)</f>
        <v>593019</v>
      </c>
      <c r="C30" s="80">
        <f>SUM(C31:C36)</f>
        <v>624</v>
      </c>
      <c r="D30" s="17">
        <f>(C30/B30)*10000</f>
        <v>10.522428455074795</v>
      </c>
      <c r="E30" s="80">
        <f>SUM(E31:E36)</f>
        <v>188</v>
      </c>
      <c r="F30" s="17">
        <f t="shared" ref="F30:F36" si="10">+(E30/$B30)*10000</f>
        <v>3.1702188294135598</v>
      </c>
      <c r="G30" s="80">
        <f>SUM(G31:G36)</f>
        <v>294</v>
      </c>
      <c r="H30" s="17">
        <f t="shared" ref="H30:H36" si="11">+(G30/$B30)*10000</f>
        <v>4.9576826374871628</v>
      </c>
      <c r="I30" s="80">
        <f>SUM(I31:I36)</f>
        <v>70</v>
      </c>
      <c r="J30" s="17">
        <f t="shared" ref="J30:J36" si="12">+(I30/$B30)*10000</f>
        <v>1.1804006279731341</v>
      </c>
      <c r="K30" s="80">
        <f>SUM(K31:K36)</f>
        <v>589</v>
      </c>
      <c r="L30" s="17">
        <f t="shared" ref="L30:L36" si="13">+(K30/$B30)*10000</f>
        <v>9.9322281410882294</v>
      </c>
    </row>
    <row r="31" spans="1:12">
      <c r="A31" s="321" t="s">
        <v>32</v>
      </c>
      <c r="B31" s="338">
        <v>124417</v>
      </c>
      <c r="C31" s="338">
        <v>153</v>
      </c>
      <c r="D31" s="339">
        <f t="shared" ref="D31:D36" si="14">+(C31/$B31)*10000</f>
        <v>12.297354863081411</v>
      </c>
      <c r="E31" s="338">
        <v>46</v>
      </c>
      <c r="F31" s="339">
        <f t="shared" si="10"/>
        <v>3.6972439457630393</v>
      </c>
      <c r="G31" s="338">
        <v>77</v>
      </c>
      <c r="H31" s="339">
        <f t="shared" si="11"/>
        <v>6.1888648657337821</v>
      </c>
      <c r="I31" s="338">
        <v>9</v>
      </c>
      <c r="J31" s="339">
        <f t="shared" si="12"/>
        <v>0.72337381547537716</v>
      </c>
      <c r="K31" s="338">
        <v>154</v>
      </c>
      <c r="L31" s="339">
        <f t="shared" si="13"/>
        <v>12.377729731467564</v>
      </c>
    </row>
    <row r="32" spans="1:12">
      <c r="A32" s="312" t="s">
        <v>33</v>
      </c>
      <c r="B32" s="81">
        <v>85407</v>
      </c>
      <c r="C32" s="81">
        <v>107</v>
      </c>
      <c r="D32" s="270">
        <f t="shared" si="14"/>
        <v>12.528247099183908</v>
      </c>
      <c r="E32" s="81">
        <v>31</v>
      </c>
      <c r="F32" s="270">
        <f t="shared" si="10"/>
        <v>3.6296790661187024</v>
      </c>
      <c r="G32" s="81">
        <v>61</v>
      </c>
      <c r="H32" s="270">
        <f t="shared" si="11"/>
        <v>7.1422717107497036</v>
      </c>
      <c r="I32" s="81">
        <v>17</v>
      </c>
      <c r="J32" s="270">
        <f t="shared" si="12"/>
        <v>1.9904691652909012</v>
      </c>
      <c r="K32" s="81">
        <v>108</v>
      </c>
      <c r="L32" s="270">
        <f t="shared" si="13"/>
        <v>12.645333520671608</v>
      </c>
    </row>
    <row r="33" spans="1:12">
      <c r="A33" s="321" t="s">
        <v>34</v>
      </c>
      <c r="B33" s="338">
        <v>66864</v>
      </c>
      <c r="C33" s="338">
        <v>103</v>
      </c>
      <c r="D33" s="339">
        <f t="shared" si="14"/>
        <v>15.404402967217038</v>
      </c>
      <c r="E33" s="338">
        <v>37</v>
      </c>
      <c r="F33" s="339">
        <f t="shared" si="10"/>
        <v>5.5336204833692273</v>
      </c>
      <c r="G33" s="338">
        <v>53</v>
      </c>
      <c r="H33" s="339">
        <f t="shared" si="11"/>
        <v>7.9265374491505147</v>
      </c>
      <c r="I33" s="338">
        <v>12</v>
      </c>
      <c r="J33" s="339">
        <f t="shared" si="12"/>
        <v>1.7946877243359656</v>
      </c>
      <c r="K33" s="338">
        <v>90</v>
      </c>
      <c r="L33" s="339">
        <f t="shared" si="13"/>
        <v>13.460157932519742</v>
      </c>
    </row>
    <row r="34" spans="1:12">
      <c r="A34" s="312" t="s">
        <v>35</v>
      </c>
      <c r="B34" s="81">
        <v>82221</v>
      </c>
      <c r="C34" s="81">
        <v>63</v>
      </c>
      <c r="D34" s="270">
        <f t="shared" si="14"/>
        <v>7.6622760608603633</v>
      </c>
      <c r="E34" s="81">
        <v>23</v>
      </c>
      <c r="F34" s="270">
        <f t="shared" si="10"/>
        <v>2.7973388793617202</v>
      </c>
      <c r="G34" s="81">
        <v>26</v>
      </c>
      <c r="H34" s="270">
        <f t="shared" si="11"/>
        <v>3.1622091679741184</v>
      </c>
      <c r="I34" s="81">
        <v>6</v>
      </c>
      <c r="J34" s="270">
        <f t="shared" si="12"/>
        <v>0.72974057722479668</v>
      </c>
      <c r="K34" s="81">
        <v>93</v>
      </c>
      <c r="L34" s="270">
        <f t="shared" si="13"/>
        <v>11.310978946984347</v>
      </c>
    </row>
    <row r="35" spans="1:12">
      <c r="A35" s="321" t="s">
        <v>36</v>
      </c>
      <c r="B35" s="338">
        <v>139668</v>
      </c>
      <c r="C35" s="338">
        <v>136</v>
      </c>
      <c r="D35" s="339">
        <f t="shared" si="14"/>
        <v>9.7373772088094626</v>
      </c>
      <c r="E35" s="338">
        <v>38</v>
      </c>
      <c r="F35" s="339">
        <f t="shared" si="10"/>
        <v>2.7207377495202909</v>
      </c>
      <c r="G35" s="338">
        <v>54</v>
      </c>
      <c r="H35" s="339">
        <f t="shared" si="11"/>
        <v>3.8663115387919924</v>
      </c>
      <c r="I35" s="338">
        <v>23</v>
      </c>
      <c r="J35" s="339">
        <f t="shared" si="12"/>
        <v>1.6467623220780709</v>
      </c>
      <c r="K35" s="338">
        <v>102</v>
      </c>
      <c r="L35" s="339">
        <f t="shared" si="13"/>
        <v>7.3030329066070969</v>
      </c>
    </row>
    <row r="36" spans="1:12">
      <c r="A36" s="312" t="s">
        <v>37</v>
      </c>
      <c r="B36" s="81">
        <v>94442</v>
      </c>
      <c r="C36" s="81">
        <v>62</v>
      </c>
      <c r="D36" s="270">
        <f t="shared" si="14"/>
        <v>6.5648757967853291</v>
      </c>
      <c r="E36" s="81">
        <v>13</v>
      </c>
      <c r="F36" s="270">
        <f t="shared" si="10"/>
        <v>1.3765062154549883</v>
      </c>
      <c r="G36" s="81">
        <v>23</v>
      </c>
      <c r="H36" s="270">
        <f t="shared" si="11"/>
        <v>2.4353571504203635</v>
      </c>
      <c r="I36" s="81">
        <v>3</v>
      </c>
      <c r="J36" s="270">
        <f t="shared" si="12"/>
        <v>0.31765528048961267</v>
      </c>
      <c r="K36" s="81">
        <v>42</v>
      </c>
      <c r="L36" s="270">
        <f t="shared" si="13"/>
        <v>4.4471739268545774</v>
      </c>
    </row>
    <row r="37" spans="1:12" ht="2.25" customHeight="1">
      <c r="A37" s="5"/>
      <c r="B37" s="78"/>
      <c r="C37" s="78"/>
      <c r="D37" s="17"/>
      <c r="E37" s="78"/>
      <c r="F37" s="17"/>
      <c r="G37" s="78"/>
      <c r="H37" s="17"/>
      <c r="I37" s="78"/>
      <c r="J37" s="17"/>
      <c r="K37" s="78"/>
      <c r="L37" s="17"/>
    </row>
    <row r="38" spans="1:12">
      <c r="A38" s="322" t="s">
        <v>38</v>
      </c>
      <c r="B38" s="337">
        <f>B39</f>
        <v>20133</v>
      </c>
      <c r="C38" s="337">
        <f>SUM(C39)</f>
        <v>11</v>
      </c>
      <c r="D38" s="315">
        <f>(C38/B38)*10000</f>
        <v>5.4636666169969708</v>
      </c>
      <c r="E38" s="337">
        <f>SUM(E39)</f>
        <v>8</v>
      </c>
      <c r="F38" s="315">
        <f>+(E38/$B38)*10000</f>
        <v>3.9735757214523417</v>
      </c>
      <c r="G38" s="337">
        <f>SUM(G39)</f>
        <v>3</v>
      </c>
      <c r="H38" s="315">
        <f>+(G38/$B38)*10000</f>
        <v>1.4900908955446284</v>
      </c>
      <c r="I38" s="337">
        <f>SUM(I39)</f>
        <v>1</v>
      </c>
      <c r="J38" s="315">
        <f>+(I38/$B38)*10000</f>
        <v>0.49669696518154272</v>
      </c>
      <c r="K38" s="337">
        <f>SUM(K39)</f>
        <v>11</v>
      </c>
      <c r="L38" s="315">
        <f>+(K38/$B38)*10000</f>
        <v>5.4636666169969708</v>
      </c>
    </row>
    <row r="39" spans="1:12">
      <c r="A39" s="312" t="s">
        <v>40</v>
      </c>
      <c r="B39" s="81">
        <v>20133</v>
      </c>
      <c r="C39" s="81">
        <v>11</v>
      </c>
      <c r="D39" s="270">
        <f>+(C39/$B39)*10000</f>
        <v>5.4636666169969708</v>
      </c>
      <c r="E39" s="81">
        <v>8</v>
      </c>
      <c r="F39" s="270">
        <f>+(E39/$B39)*10000</f>
        <v>3.9735757214523417</v>
      </c>
      <c r="G39" s="81">
        <v>3</v>
      </c>
      <c r="H39" s="270">
        <f>+(G39/$B39)*10000</f>
        <v>1.4900908955446284</v>
      </c>
      <c r="I39" s="81">
        <v>1</v>
      </c>
      <c r="J39" s="270">
        <f>+(I39/$B39)*10000</f>
        <v>0.49669696518154272</v>
      </c>
      <c r="K39" s="81">
        <v>11</v>
      </c>
      <c r="L39" s="270">
        <f>+(K39/$B39)*10000</f>
        <v>5.4636666169969708</v>
      </c>
    </row>
    <row r="40" spans="1:12" ht="2.25" customHeight="1">
      <c r="A40" s="312"/>
      <c r="B40" s="78"/>
      <c r="C40" s="78"/>
      <c r="D40" s="17"/>
      <c r="E40" s="78"/>
      <c r="F40" s="18"/>
      <c r="G40" s="78"/>
      <c r="H40" s="18"/>
      <c r="I40" s="78"/>
      <c r="J40" s="18"/>
      <c r="K40" s="78"/>
      <c r="L40" s="18"/>
    </row>
    <row r="41" spans="1:12">
      <c r="A41" s="324" t="s">
        <v>41</v>
      </c>
      <c r="B41" s="340">
        <v>29358</v>
      </c>
      <c r="C41" s="340">
        <v>56</v>
      </c>
      <c r="D41" s="341">
        <f>+(C41/$B41)*10000</f>
        <v>19.074868860276585</v>
      </c>
      <c r="E41" s="340">
        <v>1</v>
      </c>
      <c r="F41" s="341">
        <f>+(E41/$B41)*10000</f>
        <v>0.34062265821922472</v>
      </c>
      <c r="G41" s="340">
        <v>4</v>
      </c>
      <c r="H41" s="341">
        <f>+(G41/$B41)*10000</f>
        <v>1.3624906328768989</v>
      </c>
      <c r="I41" s="340">
        <v>2</v>
      </c>
      <c r="J41" s="341">
        <f>+(I41/$B41)*10000</f>
        <v>0.68124531643844943</v>
      </c>
      <c r="K41" s="340">
        <v>18</v>
      </c>
      <c r="L41" s="341">
        <f>+(K41/$B41)*10000</f>
        <v>6.1312078479460448</v>
      </c>
    </row>
    <row r="42" spans="1:12" ht="6.75" customHeight="1">
      <c r="A42" s="62"/>
      <c r="B42" s="335"/>
      <c r="C42" s="335"/>
      <c r="D42" s="61"/>
      <c r="E42" s="335"/>
      <c r="F42" s="61"/>
      <c r="G42" s="335"/>
      <c r="H42" s="61"/>
      <c r="I42" s="335"/>
      <c r="J42" s="61"/>
      <c r="K42" s="335"/>
      <c r="L42" s="61"/>
    </row>
    <row r="43" spans="1:12" ht="9" customHeight="1">
      <c r="A43" s="347" t="s">
        <v>602</v>
      </c>
      <c r="B43" s="335"/>
      <c r="C43" s="335"/>
      <c r="D43" s="61"/>
      <c r="E43" s="335"/>
      <c r="F43" s="61"/>
      <c r="G43" s="335"/>
      <c r="H43" s="61"/>
      <c r="I43" s="335"/>
      <c r="J43" s="61"/>
      <c r="K43" s="335"/>
      <c r="L43" s="61"/>
    </row>
    <row r="44" spans="1:12" ht="8.25" customHeight="1">
      <c r="A44" s="347" t="s">
        <v>599</v>
      </c>
      <c r="B44" s="335"/>
      <c r="C44" s="335"/>
      <c r="D44" s="61"/>
      <c r="E44" s="335"/>
      <c r="F44" s="61"/>
      <c r="G44" s="335"/>
      <c r="H44" s="61"/>
      <c r="I44" s="335"/>
      <c r="J44" s="61"/>
      <c r="K44" s="335"/>
      <c r="L44" s="61"/>
    </row>
    <row r="45" spans="1:12" ht="10.5" customHeight="1">
      <c r="A45" s="347" t="s">
        <v>604</v>
      </c>
      <c r="B45" s="335"/>
      <c r="C45" s="335"/>
      <c r="D45" s="61"/>
      <c r="E45" s="335"/>
      <c r="F45" s="61"/>
      <c r="G45" s="335"/>
      <c r="H45" s="61"/>
      <c r="I45" s="335"/>
      <c r="J45" s="61"/>
      <c r="K45" s="335"/>
      <c r="L45" s="61"/>
    </row>
    <row r="46" spans="1:12" ht="36.75" customHeight="1">
      <c r="A46" s="1192" t="s">
        <v>603</v>
      </c>
      <c r="B46" s="1192"/>
      <c r="C46" s="1192"/>
      <c r="D46" s="1192"/>
      <c r="E46" s="1192"/>
      <c r="F46" s="1192"/>
      <c r="G46" s="1192"/>
      <c r="H46" s="1192"/>
      <c r="I46" s="1192"/>
      <c r="J46" s="1192"/>
      <c r="K46" s="1192"/>
      <c r="L46" s="1192"/>
    </row>
  </sheetData>
  <mergeCells count="8">
    <mergeCell ref="A1:L1"/>
    <mergeCell ref="K3:L3"/>
    <mergeCell ref="A46:L46"/>
    <mergeCell ref="A3:A4"/>
    <mergeCell ref="C3:D3"/>
    <mergeCell ref="E3:F3"/>
    <mergeCell ref="G3:H3"/>
    <mergeCell ref="I3:J3"/>
  </mergeCells>
  <hyperlinks>
    <hyperlink ref="M1" location="INDICE!A1" display="INDICE"/>
  </hyperlinks>
  <printOptions horizontalCentered="1"/>
  <pageMargins left="0.70866141732283472" right="0.70866141732283472" top="1.1417322834645669" bottom="0.62992125984251968" header="0.31496062992125984" footer="0.31496062992125984"/>
  <pageSetup paperSize="9" scale="80" firstPageNumber="33" orientation="landscape" useFirstPageNumber="1" r:id="rId1"/>
  <headerFooter scaleWithDoc="0">
    <oddHeader>&amp;C&amp;G</oddHeader>
    <oddFooter>&amp;C&amp;"Arial,Normal"&amp;12 134</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zoomScale="90" zoomScaleNormal="90" workbookViewId="0">
      <selection sqref="A1:P1"/>
    </sheetView>
  </sheetViews>
  <sheetFormatPr baseColWidth="10" defaultColWidth="9.140625" defaultRowHeight="12.75"/>
  <cols>
    <col min="1" max="1" width="30.7109375" style="647" customWidth="1"/>
    <col min="2" max="2" width="14.42578125" style="647" bestFit="1" customWidth="1"/>
    <col min="3" max="5" width="10.5703125" style="647" customWidth="1"/>
    <col min="6" max="6" width="12.5703125" style="647" customWidth="1"/>
    <col min="7" max="7" width="11.85546875" style="647" customWidth="1"/>
    <col min="8" max="8" width="14" style="647" bestFit="1" customWidth="1"/>
    <col min="9" max="9" width="10.5703125" style="647" bestFit="1" customWidth="1"/>
    <col min="10" max="10" width="9.85546875" style="647" bestFit="1" customWidth="1"/>
    <col min="11" max="11" width="10.7109375" style="647" customWidth="1"/>
    <col min="12" max="12" width="9.85546875" style="647" bestFit="1" customWidth="1"/>
    <col min="13" max="13" width="11.5703125" style="647" customWidth="1"/>
    <col min="14" max="14" width="16.28515625" style="647" customWidth="1"/>
    <col min="15" max="15" width="14" style="653" customWidth="1"/>
    <col min="16" max="16" width="8.5703125" style="653" bestFit="1" customWidth="1"/>
    <col min="17" max="16384" width="9.140625" style="653"/>
  </cols>
  <sheetData>
    <row r="1" spans="1:17" ht="46.5" customHeight="1">
      <c r="A1" s="1129" t="s">
        <v>1493</v>
      </c>
      <c r="B1" s="1129"/>
      <c r="C1" s="1129"/>
      <c r="D1" s="1129"/>
      <c r="E1" s="1129"/>
      <c r="F1" s="1129"/>
      <c r="G1" s="1129"/>
      <c r="H1" s="1129"/>
      <c r="I1" s="1129"/>
      <c r="J1" s="1129"/>
      <c r="K1" s="1129"/>
      <c r="L1" s="1129"/>
      <c r="M1" s="1129"/>
      <c r="N1" s="1129"/>
      <c r="O1" s="1129"/>
      <c r="P1" s="1129"/>
      <c r="Q1" s="264" t="s">
        <v>577</v>
      </c>
    </row>
    <row r="2" spans="1:17" s="647" customFormat="1" ht="5.25" customHeight="1">
      <c r="A2" s="660"/>
      <c r="B2" s="660"/>
      <c r="C2" s="660"/>
      <c r="D2" s="660"/>
      <c r="E2" s="660"/>
      <c r="F2" s="660"/>
      <c r="G2" s="660"/>
      <c r="H2" s="660"/>
      <c r="I2" s="660"/>
      <c r="J2" s="660"/>
      <c r="K2" s="660"/>
      <c r="L2" s="981"/>
      <c r="M2" s="981"/>
      <c r="N2" s="981"/>
    </row>
    <row r="3" spans="1:17" s="651" customFormat="1" ht="23.25" customHeight="1">
      <c r="A3" s="1137" t="s">
        <v>676</v>
      </c>
      <c r="B3" s="1137" t="s">
        <v>297</v>
      </c>
      <c r="C3" s="1137" t="s">
        <v>190</v>
      </c>
      <c r="D3" s="1137" t="s">
        <v>649</v>
      </c>
      <c r="E3" s="1151"/>
      <c r="F3" s="1151"/>
      <c r="G3" s="1151"/>
      <c r="H3" s="1151"/>
      <c r="I3" s="1137" t="s">
        <v>277</v>
      </c>
      <c r="J3" s="1139" t="s">
        <v>674</v>
      </c>
      <c r="K3" s="1140"/>
      <c r="L3" s="1140"/>
      <c r="M3" s="1140"/>
      <c r="N3" s="1140"/>
      <c r="O3" s="1140"/>
      <c r="P3" s="1140"/>
    </row>
    <row r="4" spans="1:17" s="701" customFormat="1" ht="58.5" customHeight="1">
      <c r="A4" s="1152"/>
      <c r="B4" s="1152"/>
      <c r="C4" s="1152"/>
      <c r="D4" s="963" t="s">
        <v>65</v>
      </c>
      <c r="E4" s="963" t="s">
        <v>64</v>
      </c>
      <c r="F4" s="963" t="s">
        <v>276</v>
      </c>
      <c r="G4" s="963" t="s">
        <v>275</v>
      </c>
      <c r="H4" s="963" t="s">
        <v>63</v>
      </c>
      <c r="I4" s="1152"/>
      <c r="J4" s="963" t="s">
        <v>632</v>
      </c>
      <c r="K4" s="963" t="s">
        <v>633</v>
      </c>
      <c r="L4" s="963" t="s">
        <v>634</v>
      </c>
      <c r="M4" s="963" t="s">
        <v>1094</v>
      </c>
      <c r="N4" s="963" t="s">
        <v>752</v>
      </c>
      <c r="O4" s="963" t="s">
        <v>753</v>
      </c>
      <c r="P4" s="963" t="s">
        <v>60</v>
      </c>
    </row>
    <row r="5" spans="1:17" s="651" customFormat="1" ht="27" customHeight="1">
      <c r="A5" s="709" t="s">
        <v>11</v>
      </c>
      <c r="B5" s="608">
        <v>29065560</v>
      </c>
      <c r="C5" s="608">
        <v>8817039</v>
      </c>
      <c r="D5" s="608">
        <v>3620124</v>
      </c>
      <c r="E5" s="608">
        <v>3549875</v>
      </c>
      <c r="F5" s="608">
        <v>1210319</v>
      </c>
      <c r="G5" s="608">
        <v>184434</v>
      </c>
      <c r="H5" s="608">
        <v>252287</v>
      </c>
      <c r="I5" s="608">
        <v>20248521</v>
      </c>
      <c r="J5" s="608">
        <v>7204391</v>
      </c>
      <c r="K5" s="608">
        <v>12239950</v>
      </c>
      <c r="L5" s="608">
        <v>657831</v>
      </c>
      <c r="M5" s="608">
        <v>44291</v>
      </c>
      <c r="N5" s="608">
        <v>44046</v>
      </c>
      <c r="O5" s="608">
        <v>6307</v>
      </c>
      <c r="P5" s="608">
        <v>51705</v>
      </c>
    </row>
    <row r="6" spans="1:17" ht="22.5" customHeight="1">
      <c r="A6" s="710" t="s">
        <v>673</v>
      </c>
      <c r="B6" s="604">
        <v>23939913</v>
      </c>
      <c r="C6" s="604">
        <v>4913871</v>
      </c>
      <c r="D6" s="604">
        <v>1801999</v>
      </c>
      <c r="E6" s="604">
        <v>2069614</v>
      </c>
      <c r="F6" s="604">
        <v>653849</v>
      </c>
      <c r="G6" s="604">
        <v>176183</v>
      </c>
      <c r="H6" s="604">
        <v>212226</v>
      </c>
      <c r="I6" s="604">
        <v>19026042</v>
      </c>
      <c r="J6" s="604">
        <v>6647997</v>
      </c>
      <c r="K6" s="604">
        <v>11583171</v>
      </c>
      <c r="L6" s="604">
        <v>650839</v>
      </c>
      <c r="M6" s="604">
        <v>44291</v>
      </c>
      <c r="N6" s="604">
        <v>44046</v>
      </c>
      <c r="O6" s="604">
        <v>6307</v>
      </c>
      <c r="P6" s="604">
        <v>49391</v>
      </c>
    </row>
    <row r="7" spans="1:17" ht="23.25" customHeight="1">
      <c r="A7" s="968" t="s">
        <v>245</v>
      </c>
      <c r="B7" s="608">
        <v>256008</v>
      </c>
      <c r="C7" s="608">
        <v>121446</v>
      </c>
      <c r="D7" s="608">
        <v>17339</v>
      </c>
      <c r="E7" s="608">
        <v>87939</v>
      </c>
      <c r="F7" s="608">
        <v>16089</v>
      </c>
      <c r="G7" s="608">
        <v>41</v>
      </c>
      <c r="H7" s="608">
        <v>38</v>
      </c>
      <c r="I7" s="608">
        <v>134562</v>
      </c>
      <c r="J7" s="608">
        <v>53054</v>
      </c>
      <c r="K7" s="608">
        <v>78191</v>
      </c>
      <c r="L7" s="608">
        <v>2754</v>
      </c>
      <c r="M7" s="608">
        <v>139</v>
      </c>
      <c r="N7" s="608">
        <v>320</v>
      </c>
      <c r="O7" s="608">
        <v>12</v>
      </c>
      <c r="P7" s="608">
        <v>92</v>
      </c>
    </row>
    <row r="8" spans="1:17" ht="20.25" customHeight="1">
      <c r="A8" s="666" t="s">
        <v>281</v>
      </c>
      <c r="B8" s="604">
        <v>1239643</v>
      </c>
      <c r="C8" s="604">
        <v>216867</v>
      </c>
      <c r="D8" s="604">
        <v>93314</v>
      </c>
      <c r="E8" s="604">
        <v>64967</v>
      </c>
      <c r="F8" s="604">
        <v>56881</v>
      </c>
      <c r="G8" s="604">
        <v>990</v>
      </c>
      <c r="H8" s="604">
        <v>715</v>
      </c>
      <c r="I8" s="604">
        <v>1022776</v>
      </c>
      <c r="J8" s="604">
        <v>353141</v>
      </c>
      <c r="K8" s="604">
        <v>634768</v>
      </c>
      <c r="L8" s="604">
        <v>30816</v>
      </c>
      <c r="M8" s="604">
        <v>1361</v>
      </c>
      <c r="N8" s="604">
        <v>1335</v>
      </c>
      <c r="O8" s="604">
        <v>307</v>
      </c>
      <c r="P8" s="604">
        <v>1048</v>
      </c>
    </row>
    <row r="9" spans="1:17" ht="24" customHeight="1">
      <c r="A9" s="968" t="s">
        <v>280</v>
      </c>
      <c r="B9" s="608">
        <v>3367103</v>
      </c>
      <c r="C9" s="608">
        <v>496507</v>
      </c>
      <c r="D9" s="608">
        <v>212553</v>
      </c>
      <c r="E9" s="608">
        <v>134445</v>
      </c>
      <c r="F9" s="608">
        <v>141730</v>
      </c>
      <c r="G9" s="608">
        <v>4053</v>
      </c>
      <c r="H9" s="608">
        <v>3726</v>
      </c>
      <c r="I9" s="608">
        <v>2870596</v>
      </c>
      <c r="J9" s="608">
        <v>922434</v>
      </c>
      <c r="K9" s="608">
        <v>1824108</v>
      </c>
      <c r="L9" s="608">
        <v>107345</v>
      </c>
      <c r="M9" s="608">
        <v>4588</v>
      </c>
      <c r="N9" s="608">
        <v>5038</v>
      </c>
      <c r="O9" s="608">
        <v>1841</v>
      </c>
      <c r="P9" s="608">
        <v>5242</v>
      </c>
    </row>
    <row r="10" spans="1:17" ht="21.75" customHeight="1">
      <c r="A10" s="666" t="s">
        <v>279</v>
      </c>
      <c r="B10" s="604">
        <v>2453536</v>
      </c>
      <c r="C10" s="604">
        <v>390998</v>
      </c>
      <c r="D10" s="604">
        <v>153146</v>
      </c>
      <c r="E10" s="604">
        <v>106827</v>
      </c>
      <c r="F10" s="604">
        <v>123101</v>
      </c>
      <c r="G10" s="604">
        <v>3788</v>
      </c>
      <c r="H10" s="604">
        <v>4136</v>
      </c>
      <c r="I10" s="604">
        <v>2062538</v>
      </c>
      <c r="J10" s="604">
        <v>667823</v>
      </c>
      <c r="K10" s="604">
        <v>1293292</v>
      </c>
      <c r="L10" s="604">
        <v>78601</v>
      </c>
      <c r="M10" s="604">
        <v>4322</v>
      </c>
      <c r="N10" s="604">
        <v>3545</v>
      </c>
      <c r="O10" s="604">
        <v>2776</v>
      </c>
      <c r="P10" s="604">
        <v>12179</v>
      </c>
    </row>
    <row r="11" spans="1:17" ht="21" customHeight="1">
      <c r="A11" s="968" t="s">
        <v>271</v>
      </c>
      <c r="B11" s="608">
        <v>1786244</v>
      </c>
      <c r="C11" s="608">
        <v>301377</v>
      </c>
      <c r="D11" s="608">
        <v>119356</v>
      </c>
      <c r="E11" s="608">
        <v>93138</v>
      </c>
      <c r="F11" s="608">
        <v>79287</v>
      </c>
      <c r="G11" s="608">
        <v>4514</v>
      </c>
      <c r="H11" s="608">
        <v>5082</v>
      </c>
      <c r="I11" s="608">
        <v>1484867</v>
      </c>
      <c r="J11" s="608">
        <v>493720</v>
      </c>
      <c r="K11" s="608">
        <v>921343</v>
      </c>
      <c r="L11" s="608">
        <v>54087</v>
      </c>
      <c r="M11" s="608">
        <v>3066</v>
      </c>
      <c r="N11" s="608">
        <v>2442</v>
      </c>
      <c r="O11" s="608">
        <v>733</v>
      </c>
      <c r="P11" s="608">
        <v>9476</v>
      </c>
    </row>
    <row r="12" spans="1:17" ht="27" customHeight="1">
      <c r="A12" s="666" t="s">
        <v>270</v>
      </c>
      <c r="B12" s="604">
        <v>1494894</v>
      </c>
      <c r="C12" s="604">
        <v>290425</v>
      </c>
      <c r="D12" s="604">
        <v>108850</v>
      </c>
      <c r="E12" s="604">
        <v>130243</v>
      </c>
      <c r="F12" s="604">
        <v>30349</v>
      </c>
      <c r="G12" s="604">
        <v>10142</v>
      </c>
      <c r="H12" s="604">
        <v>10841</v>
      </c>
      <c r="I12" s="604">
        <v>1204469</v>
      </c>
      <c r="J12" s="604">
        <v>430172</v>
      </c>
      <c r="K12" s="604">
        <v>726420</v>
      </c>
      <c r="L12" s="604">
        <v>39959</v>
      </c>
      <c r="M12" s="604">
        <v>2874</v>
      </c>
      <c r="N12" s="604">
        <v>2410</v>
      </c>
      <c r="O12" s="604">
        <v>126</v>
      </c>
      <c r="P12" s="604">
        <v>2508</v>
      </c>
    </row>
    <row r="13" spans="1:17" ht="26.25" customHeight="1">
      <c r="A13" s="968" t="s">
        <v>269</v>
      </c>
      <c r="B13" s="608">
        <v>4303228</v>
      </c>
      <c r="C13" s="608">
        <v>820104</v>
      </c>
      <c r="D13" s="608">
        <v>330570</v>
      </c>
      <c r="E13" s="608">
        <v>338821</v>
      </c>
      <c r="F13" s="608">
        <v>82431</v>
      </c>
      <c r="G13" s="608">
        <v>32899</v>
      </c>
      <c r="H13" s="608">
        <v>35383</v>
      </c>
      <c r="I13" s="608">
        <v>3483124</v>
      </c>
      <c r="J13" s="608">
        <v>1251452</v>
      </c>
      <c r="K13" s="608">
        <v>2094868</v>
      </c>
      <c r="L13" s="608">
        <v>116300</v>
      </c>
      <c r="M13" s="608">
        <v>6462</v>
      </c>
      <c r="N13" s="608">
        <v>8629</v>
      </c>
      <c r="O13" s="608">
        <v>141</v>
      </c>
      <c r="P13" s="608">
        <v>5272</v>
      </c>
    </row>
    <row r="14" spans="1:17" ht="21" customHeight="1">
      <c r="A14" s="666" t="s">
        <v>268</v>
      </c>
      <c r="B14" s="604">
        <v>3210160</v>
      </c>
      <c r="C14" s="604">
        <v>783438</v>
      </c>
      <c r="D14" s="604">
        <v>261839</v>
      </c>
      <c r="E14" s="604">
        <v>382284</v>
      </c>
      <c r="F14" s="604">
        <v>61449</v>
      </c>
      <c r="G14" s="604">
        <v>30300</v>
      </c>
      <c r="H14" s="604">
        <v>47566</v>
      </c>
      <c r="I14" s="604">
        <v>2426722</v>
      </c>
      <c r="J14" s="604">
        <v>907351</v>
      </c>
      <c r="K14" s="604">
        <v>1422854</v>
      </c>
      <c r="L14" s="604">
        <v>75659</v>
      </c>
      <c r="M14" s="604">
        <v>6452</v>
      </c>
      <c r="N14" s="604">
        <v>10064</v>
      </c>
      <c r="O14" s="604">
        <v>85</v>
      </c>
      <c r="P14" s="604">
        <v>4257</v>
      </c>
    </row>
    <row r="15" spans="1:17" ht="27" customHeight="1">
      <c r="A15" s="968" t="s">
        <v>267</v>
      </c>
      <c r="B15" s="608">
        <v>2930761</v>
      </c>
      <c r="C15" s="608">
        <v>755196</v>
      </c>
      <c r="D15" s="608">
        <v>248906</v>
      </c>
      <c r="E15" s="608">
        <v>377797</v>
      </c>
      <c r="F15" s="608">
        <v>39017</v>
      </c>
      <c r="G15" s="608">
        <v>31872</v>
      </c>
      <c r="H15" s="608">
        <v>57604</v>
      </c>
      <c r="I15" s="608">
        <v>2175565</v>
      </c>
      <c r="J15" s="608">
        <v>803444</v>
      </c>
      <c r="K15" s="608">
        <v>1286525</v>
      </c>
      <c r="L15" s="608">
        <v>68451</v>
      </c>
      <c r="M15" s="608">
        <v>6122</v>
      </c>
      <c r="N15" s="608">
        <v>7137</v>
      </c>
      <c r="O15" s="608">
        <v>108</v>
      </c>
      <c r="P15" s="608">
        <v>3778</v>
      </c>
    </row>
    <row r="16" spans="1:17" ht="24" customHeight="1">
      <c r="A16" s="666" t="s">
        <v>236</v>
      </c>
      <c r="B16" s="604">
        <v>2745538</v>
      </c>
      <c r="C16" s="604">
        <v>714322</v>
      </c>
      <c r="D16" s="604">
        <v>242022</v>
      </c>
      <c r="E16" s="604">
        <v>345102</v>
      </c>
      <c r="F16" s="604">
        <v>22920</v>
      </c>
      <c r="G16" s="604">
        <v>57427</v>
      </c>
      <c r="H16" s="604">
        <v>46851</v>
      </c>
      <c r="I16" s="604">
        <v>2031216</v>
      </c>
      <c r="J16" s="604">
        <v>691268</v>
      </c>
      <c r="K16" s="604">
        <v>1252029</v>
      </c>
      <c r="L16" s="604">
        <v>73633</v>
      </c>
      <c r="M16" s="604">
        <v>6889</v>
      </c>
      <c r="N16" s="604">
        <v>2735</v>
      </c>
      <c r="O16" s="604">
        <v>170</v>
      </c>
      <c r="P16" s="604">
        <v>4492</v>
      </c>
    </row>
    <row r="17" spans="1:16" s="651" customFormat="1" ht="27.75" customHeight="1">
      <c r="A17" s="968" t="s">
        <v>258</v>
      </c>
      <c r="B17" s="608">
        <v>152798</v>
      </c>
      <c r="C17" s="608">
        <v>23191</v>
      </c>
      <c r="D17" s="608">
        <v>14104</v>
      </c>
      <c r="E17" s="608">
        <v>8051</v>
      </c>
      <c r="F17" s="608">
        <v>595</v>
      </c>
      <c r="G17" s="608">
        <v>157</v>
      </c>
      <c r="H17" s="608">
        <v>284</v>
      </c>
      <c r="I17" s="608">
        <v>129607</v>
      </c>
      <c r="J17" s="608">
        <v>74138</v>
      </c>
      <c r="K17" s="608">
        <v>48773</v>
      </c>
      <c r="L17" s="608">
        <v>3234</v>
      </c>
      <c r="M17" s="608">
        <v>2016</v>
      </c>
      <c r="N17" s="608">
        <v>391</v>
      </c>
      <c r="O17" s="608">
        <v>8</v>
      </c>
      <c r="P17" s="608">
        <v>1047</v>
      </c>
    </row>
    <row r="18" spans="1:16" ht="25.5" customHeight="1">
      <c r="A18" s="710" t="s">
        <v>266</v>
      </c>
      <c r="B18" s="604">
        <v>5125647</v>
      </c>
      <c r="C18" s="604">
        <v>3903168</v>
      </c>
      <c r="D18" s="604">
        <v>1818125</v>
      </c>
      <c r="E18" s="604">
        <v>1480261</v>
      </c>
      <c r="F18" s="604">
        <v>556470</v>
      </c>
      <c r="G18" s="604">
        <v>8251</v>
      </c>
      <c r="H18" s="604">
        <v>40061</v>
      </c>
      <c r="I18" s="604">
        <v>1222479</v>
      </c>
      <c r="J18" s="604">
        <v>556394</v>
      </c>
      <c r="K18" s="604">
        <v>656779</v>
      </c>
      <c r="L18" s="604">
        <v>6992</v>
      </c>
      <c r="M18" s="604" t="s">
        <v>39</v>
      </c>
      <c r="N18" s="604" t="s">
        <v>39</v>
      </c>
      <c r="O18" s="604" t="s">
        <v>39</v>
      </c>
      <c r="P18" s="604">
        <v>2314</v>
      </c>
    </row>
    <row r="19" spans="1:16" ht="36" customHeight="1">
      <c r="A19" s="968" t="s">
        <v>296</v>
      </c>
      <c r="B19" s="608">
        <v>445818</v>
      </c>
      <c r="C19" s="608">
        <v>445629</v>
      </c>
      <c r="D19" s="608">
        <v>128608</v>
      </c>
      <c r="E19" s="608">
        <v>240560</v>
      </c>
      <c r="F19" s="608">
        <v>66259</v>
      </c>
      <c r="G19" s="608">
        <v>2182</v>
      </c>
      <c r="H19" s="608">
        <v>8020</v>
      </c>
      <c r="I19" s="608">
        <v>189</v>
      </c>
      <c r="J19" s="608">
        <v>189</v>
      </c>
      <c r="K19" s="608" t="s">
        <v>39</v>
      </c>
      <c r="L19" s="608" t="s">
        <v>39</v>
      </c>
      <c r="M19" s="608" t="s">
        <v>39</v>
      </c>
      <c r="N19" s="608" t="s">
        <v>39</v>
      </c>
      <c r="O19" s="608" t="s">
        <v>39</v>
      </c>
      <c r="P19" s="608" t="s">
        <v>39</v>
      </c>
    </row>
    <row r="20" spans="1:16" ht="24">
      <c r="A20" s="666" t="s">
        <v>278</v>
      </c>
      <c r="B20" s="604">
        <v>509812</v>
      </c>
      <c r="C20" s="604">
        <v>509654</v>
      </c>
      <c r="D20" s="604">
        <v>193163</v>
      </c>
      <c r="E20" s="604">
        <v>205132</v>
      </c>
      <c r="F20" s="604">
        <v>107685</v>
      </c>
      <c r="G20" s="604">
        <v>991</v>
      </c>
      <c r="H20" s="604">
        <v>2683</v>
      </c>
      <c r="I20" s="604">
        <v>158</v>
      </c>
      <c r="J20" s="604">
        <v>158</v>
      </c>
      <c r="K20" s="604" t="s">
        <v>39</v>
      </c>
      <c r="L20" s="604" t="s">
        <v>39</v>
      </c>
      <c r="M20" s="604" t="s">
        <v>39</v>
      </c>
      <c r="N20" s="604" t="s">
        <v>39</v>
      </c>
      <c r="O20" s="604" t="s">
        <v>39</v>
      </c>
      <c r="P20" s="604" t="s">
        <v>39</v>
      </c>
    </row>
    <row r="21" spans="1:16">
      <c r="A21" s="970"/>
      <c r="B21" s="657"/>
      <c r="C21" s="657"/>
      <c r="D21" s="657"/>
      <c r="E21" s="657"/>
      <c r="F21" s="657"/>
      <c r="G21" s="657"/>
      <c r="H21" s="657"/>
      <c r="I21" s="657"/>
      <c r="J21" s="657"/>
      <c r="K21" s="657"/>
      <c r="L21" s="657"/>
      <c r="M21" s="657"/>
      <c r="N21" s="657"/>
    </row>
    <row r="22" spans="1:16" ht="18.75" customHeight="1">
      <c r="A22" s="1130" t="s">
        <v>283</v>
      </c>
      <c r="B22" s="1146"/>
      <c r="C22" s="1146"/>
      <c r="D22" s="1146"/>
      <c r="E22" s="1146"/>
      <c r="F22" s="1146"/>
      <c r="G22" s="1146"/>
      <c r="H22" s="1146"/>
      <c r="I22" s="1146"/>
      <c r="J22" s="1146"/>
      <c r="K22" s="1146"/>
      <c r="L22" s="1146"/>
      <c r="M22" s="1146"/>
      <c r="N22" s="1146"/>
    </row>
  </sheetData>
  <mergeCells count="8">
    <mergeCell ref="A22:N22"/>
    <mergeCell ref="A1:P1"/>
    <mergeCell ref="A3:A4"/>
    <mergeCell ref="B3:B4"/>
    <mergeCell ref="C3:C4"/>
    <mergeCell ref="D3:H3"/>
    <mergeCell ref="I3:I4"/>
    <mergeCell ref="J3:P3"/>
  </mergeCells>
  <hyperlinks>
    <hyperlink ref="Q1" location="INDICE!A32" display="INDICE"/>
  </hyperlinks>
  <printOptions horizontalCentered="1"/>
  <pageMargins left="0.51181102362204722" right="0.51181102362204722" top="1.1023622047244095" bottom="0.51181102362204722" header="0.11811023622047245" footer="0.23622047244094491"/>
  <pageSetup paperSize="9" scale="63" firstPageNumber="79" orientation="landscape" useFirstPageNumber="1" r:id="rId1"/>
  <headerFooter scaleWithDoc="0">
    <oddHeader>&amp;C&amp;G</oddHeader>
    <oddFooter>&amp;C&amp;12 &amp;P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7"/>
  <sheetViews>
    <sheetView showGridLines="0" zoomScale="90" zoomScaleNormal="90" workbookViewId="0">
      <selection activeCell="A2" sqref="A2:K2"/>
    </sheetView>
  </sheetViews>
  <sheetFormatPr baseColWidth="10" defaultColWidth="11.42578125" defaultRowHeight="12.75"/>
  <cols>
    <col min="1" max="1" width="11.7109375" style="20" customWidth="1"/>
    <col min="2" max="2" width="10.7109375" style="20" customWidth="1"/>
    <col min="3" max="3" width="22.140625" style="20" customWidth="1"/>
    <col min="4" max="4" width="11.140625" style="20" customWidth="1"/>
    <col min="5" max="5" width="10.28515625" style="20" customWidth="1"/>
    <col min="6" max="6" width="9.85546875" style="20" customWidth="1"/>
    <col min="7" max="7" width="10.42578125" style="20" customWidth="1"/>
    <col min="8" max="8" width="10.28515625" style="20" customWidth="1"/>
    <col min="9" max="9" width="11" style="20" customWidth="1"/>
    <col min="10" max="10" width="10.7109375" style="20" customWidth="1"/>
    <col min="11" max="11" width="22" style="20" customWidth="1"/>
    <col min="12" max="12" width="11.42578125" style="26"/>
    <col min="13" max="13" width="11.42578125" style="20"/>
    <col min="14" max="14" width="10.28515625" style="20" customWidth="1"/>
    <col min="15" max="15" width="9.7109375" style="20" customWidth="1"/>
    <col min="16" max="25" width="11.42578125" style="20"/>
    <col min="26" max="27" width="5.85546875" style="20" customWidth="1"/>
    <col min="28" max="16384" width="11.42578125" style="20"/>
  </cols>
  <sheetData>
    <row r="1" spans="1:15" ht="7.5" customHeight="1">
      <c r="A1" s="29"/>
      <c r="B1" s="29"/>
      <c r="C1" s="29"/>
      <c r="D1" s="29"/>
      <c r="E1" s="29"/>
      <c r="F1" s="29"/>
      <c r="G1" s="29"/>
      <c r="H1" s="29"/>
      <c r="I1" s="29"/>
      <c r="J1" s="29"/>
      <c r="K1" s="29"/>
    </row>
    <row r="2" spans="1:15" s="43" customFormat="1" ht="47.25" customHeight="1">
      <c r="A2" s="1043" t="s">
        <v>1449</v>
      </c>
      <c r="B2" s="1044"/>
      <c r="C2" s="1044"/>
      <c r="D2" s="1044"/>
      <c r="E2" s="1044"/>
      <c r="F2" s="1044"/>
      <c r="G2" s="1044"/>
      <c r="H2" s="1044"/>
      <c r="I2" s="1044"/>
      <c r="J2" s="1044"/>
      <c r="K2" s="1044"/>
      <c r="L2" s="262" t="s">
        <v>577</v>
      </c>
      <c r="M2" s="99"/>
      <c r="N2" s="99"/>
      <c r="O2" s="98"/>
    </row>
    <row r="3" spans="1:15" s="43" customFormat="1" ht="14.25" customHeight="1">
      <c r="A3" s="1044"/>
      <c r="B3" s="1044"/>
      <c r="C3" s="1044"/>
      <c r="D3" s="1044"/>
      <c r="E3" s="1044"/>
      <c r="F3" s="1044"/>
      <c r="G3" s="1044"/>
      <c r="H3" s="1044"/>
      <c r="I3" s="1044"/>
      <c r="J3" s="1044"/>
      <c r="K3" s="1044"/>
      <c r="L3" s="99"/>
      <c r="M3" s="99"/>
      <c r="N3" s="99"/>
      <c r="O3" s="98"/>
    </row>
    <row r="4" spans="1:15" s="43" customFormat="1" ht="14.25" customHeight="1">
      <c r="A4" s="98"/>
      <c r="B4" s="98"/>
      <c r="C4" s="98"/>
      <c r="D4" s="98"/>
      <c r="E4" s="98"/>
      <c r="F4" s="98"/>
      <c r="G4" s="98"/>
      <c r="H4" s="98"/>
      <c r="I4" s="98"/>
      <c r="J4" s="98"/>
      <c r="K4" s="98"/>
      <c r="L4" s="98"/>
      <c r="M4" s="98"/>
      <c r="N4" s="98"/>
      <c r="O4" s="98"/>
    </row>
    <row r="5" spans="1:15" ht="7.5" customHeight="1">
      <c r="A5" s="26"/>
      <c r="B5" s="26"/>
      <c r="C5" s="26"/>
      <c r="D5" s="26"/>
      <c r="E5" s="26"/>
      <c r="F5" s="26"/>
      <c r="G5" s="26"/>
      <c r="H5" s="26"/>
      <c r="I5" s="26"/>
      <c r="J5" s="26"/>
      <c r="K5" s="26"/>
      <c r="M5" s="26"/>
      <c r="N5" s="26"/>
      <c r="O5" s="26"/>
    </row>
    <row r="6" spans="1:15">
      <c r="A6" s="26"/>
      <c r="B6" s="26"/>
      <c r="C6" s="1050" t="s">
        <v>630</v>
      </c>
      <c r="D6" s="1050" t="s">
        <v>612</v>
      </c>
      <c r="E6" s="1050"/>
      <c r="F6" s="1050"/>
      <c r="G6" s="1050" t="s">
        <v>613</v>
      </c>
      <c r="H6" s="1050"/>
      <c r="I6" s="1050"/>
      <c r="J6" s="26"/>
      <c r="K6" s="26"/>
      <c r="M6" s="26"/>
      <c r="N6" s="26"/>
      <c r="O6" s="26"/>
    </row>
    <row r="7" spans="1:15" ht="12.75" customHeight="1">
      <c r="A7" s="26"/>
      <c r="B7" s="26"/>
      <c r="C7" s="1050"/>
      <c r="D7" s="756">
        <v>2004</v>
      </c>
      <c r="E7" s="756">
        <v>2008</v>
      </c>
      <c r="F7" s="756">
        <v>2013</v>
      </c>
      <c r="G7" s="756">
        <v>2004</v>
      </c>
      <c r="H7" s="756">
        <v>2008</v>
      </c>
      <c r="I7" s="756">
        <v>2013</v>
      </c>
      <c r="J7" s="26"/>
      <c r="K7" s="26"/>
      <c r="M7" s="26"/>
      <c r="N7" s="26"/>
      <c r="O7" s="26"/>
    </row>
    <row r="8" spans="1:15" s="26" customFormat="1" ht="4.5" customHeight="1">
      <c r="C8" s="395"/>
      <c r="D8" s="25"/>
      <c r="E8" s="25"/>
      <c r="F8" s="25"/>
      <c r="G8" s="25"/>
      <c r="H8" s="25"/>
      <c r="I8" s="396"/>
    </row>
    <row r="9" spans="1:15">
      <c r="A9" s="26"/>
      <c r="B9" s="26"/>
      <c r="C9" s="397" t="s">
        <v>492</v>
      </c>
      <c r="D9" s="280">
        <f>SUM(D10:D14)</f>
        <v>700</v>
      </c>
      <c r="E9" s="280">
        <v>714</v>
      </c>
      <c r="F9" s="280">
        <v>765</v>
      </c>
      <c r="G9" s="280">
        <f>SUM(G10:G14)</f>
        <v>3090</v>
      </c>
      <c r="H9" s="280">
        <v>3099</v>
      </c>
      <c r="I9" s="398">
        <v>3458</v>
      </c>
      <c r="J9" s="346"/>
      <c r="K9" s="26"/>
      <c r="M9" s="26"/>
      <c r="N9" s="26"/>
      <c r="O9" s="26"/>
    </row>
    <row r="10" spans="1:15">
      <c r="A10" s="26"/>
      <c r="B10" s="26"/>
      <c r="C10" s="399" t="s">
        <v>491</v>
      </c>
      <c r="D10" s="281">
        <v>339</v>
      </c>
      <c r="E10" s="282">
        <v>346</v>
      </c>
      <c r="F10" s="283">
        <v>346</v>
      </c>
      <c r="G10" s="281">
        <v>1667</v>
      </c>
      <c r="H10" s="282">
        <v>1638</v>
      </c>
      <c r="I10" s="400">
        <v>1803</v>
      </c>
      <c r="J10" s="26"/>
      <c r="K10" s="26"/>
      <c r="M10" s="26"/>
      <c r="N10" s="26"/>
      <c r="O10" s="26"/>
    </row>
    <row r="11" spans="1:15">
      <c r="A11" s="26"/>
      <c r="B11" s="26"/>
      <c r="C11" s="401" t="s">
        <v>490</v>
      </c>
      <c r="D11" s="94">
        <v>317</v>
      </c>
      <c r="E11" s="96">
        <v>330</v>
      </c>
      <c r="F11" s="97">
        <v>378</v>
      </c>
      <c r="G11" s="94">
        <v>1124</v>
      </c>
      <c r="H11" s="96">
        <v>1109</v>
      </c>
      <c r="I11" s="402">
        <v>1255</v>
      </c>
      <c r="J11" s="26"/>
      <c r="K11" s="26"/>
      <c r="M11" s="26"/>
      <c r="N11" s="26"/>
      <c r="O11" s="26"/>
    </row>
    <row r="12" spans="1:15">
      <c r="A12" s="26"/>
      <c r="B12" s="26"/>
      <c r="C12" s="399" t="s">
        <v>489</v>
      </c>
      <c r="D12" s="281">
        <v>37</v>
      </c>
      <c r="E12" s="282">
        <v>37</v>
      </c>
      <c r="F12" s="283">
        <v>39</v>
      </c>
      <c r="G12" s="281">
        <v>293</v>
      </c>
      <c r="H12" s="282">
        <v>347</v>
      </c>
      <c r="I12" s="400">
        <v>392</v>
      </c>
      <c r="J12" s="26"/>
      <c r="K12" s="26"/>
      <c r="M12" s="26"/>
      <c r="N12" s="26"/>
      <c r="O12" s="26"/>
    </row>
    <row r="13" spans="1:15">
      <c r="A13" s="26"/>
      <c r="B13" s="26"/>
      <c r="C13" s="401" t="s">
        <v>488</v>
      </c>
      <c r="D13" s="94">
        <v>1</v>
      </c>
      <c r="E13" s="93">
        <v>1</v>
      </c>
      <c r="F13" s="93">
        <v>2</v>
      </c>
      <c r="G13" s="94">
        <v>5</v>
      </c>
      <c r="H13" s="93">
        <v>4</v>
      </c>
      <c r="I13" s="402">
        <v>8</v>
      </c>
      <c r="J13" s="26"/>
      <c r="K13" s="26"/>
      <c r="M13" s="26"/>
      <c r="N13" s="26"/>
      <c r="O13" s="26"/>
    </row>
    <row r="14" spans="1:15" ht="25.5">
      <c r="A14" s="26"/>
      <c r="B14" s="26"/>
      <c r="C14" s="403" t="s">
        <v>487</v>
      </c>
      <c r="D14" s="404">
        <v>6</v>
      </c>
      <c r="E14" s="404">
        <v>0</v>
      </c>
      <c r="F14" s="404">
        <v>0</v>
      </c>
      <c r="G14" s="404">
        <v>1</v>
      </c>
      <c r="H14" s="404">
        <v>1</v>
      </c>
      <c r="I14" s="404">
        <v>0</v>
      </c>
      <c r="J14" s="26"/>
      <c r="K14" s="26"/>
      <c r="M14" s="26"/>
      <c r="N14" s="26"/>
      <c r="O14" s="26"/>
    </row>
    <row r="15" spans="1:15">
      <c r="A15" s="26"/>
      <c r="B15" s="26"/>
      <c r="C15" s="95"/>
      <c r="D15" s="94"/>
      <c r="E15" s="93"/>
      <c r="F15" s="93"/>
      <c r="G15" s="94"/>
      <c r="H15" s="93"/>
      <c r="I15" s="93"/>
      <c r="J15" s="26"/>
      <c r="K15" s="26"/>
      <c r="M15" s="26"/>
      <c r="N15" s="26"/>
      <c r="O15" s="26"/>
    </row>
    <row r="16" spans="1:15">
      <c r="A16" s="26"/>
      <c r="B16" s="26"/>
      <c r="C16" s="26"/>
      <c r="D16" s="26"/>
      <c r="E16" s="26"/>
      <c r="F16" s="26"/>
      <c r="G16" s="26"/>
      <c r="H16" s="26"/>
      <c r="I16" s="26"/>
      <c r="J16" s="26"/>
      <c r="K16" s="26"/>
      <c r="M16" s="26"/>
      <c r="N16" s="26"/>
      <c r="O16" s="26"/>
    </row>
    <row r="17" spans="1:15" ht="16.5" customHeight="1">
      <c r="A17" s="26"/>
      <c r="B17" s="26"/>
      <c r="C17" s="26"/>
      <c r="D17" s="26"/>
      <c r="E17" s="92"/>
      <c r="F17" s="92"/>
      <c r="G17" s="91"/>
      <c r="H17" s="26"/>
      <c r="I17" s="26"/>
      <c r="J17" s="26"/>
      <c r="K17" s="26"/>
      <c r="M17" s="26"/>
      <c r="N17" s="26"/>
      <c r="O17" s="26"/>
    </row>
    <row r="18" spans="1:15">
      <c r="A18" s="26"/>
      <c r="B18" s="26"/>
      <c r="C18" s="26"/>
      <c r="D18" s="49"/>
      <c r="E18" s="90"/>
      <c r="F18" s="90"/>
      <c r="G18" s="90"/>
      <c r="H18" s="26"/>
      <c r="I18" s="26"/>
      <c r="J18" s="26"/>
      <c r="K18" s="26"/>
      <c r="M18" s="26"/>
      <c r="N18" s="26"/>
      <c r="O18" s="26"/>
    </row>
    <row r="19" spans="1:15">
      <c r="A19" s="26"/>
      <c r="B19" s="26"/>
      <c r="C19" s="26"/>
      <c r="D19" s="26"/>
      <c r="E19" s="26"/>
      <c r="F19" s="26"/>
      <c r="G19" s="90"/>
      <c r="H19" s="26"/>
      <c r="I19" s="26"/>
      <c r="J19" s="26"/>
      <c r="K19" s="26"/>
      <c r="M19" s="26"/>
      <c r="N19" s="26"/>
      <c r="O19" s="26"/>
    </row>
    <row r="20" spans="1:15">
      <c r="A20" s="26"/>
      <c r="B20" s="26"/>
      <c r="C20" s="26"/>
      <c r="D20" s="26"/>
      <c r="E20" s="26"/>
      <c r="F20" s="26"/>
      <c r="G20" s="90"/>
      <c r="H20" s="26"/>
      <c r="I20" s="26"/>
      <c r="J20" s="26"/>
      <c r="K20" s="26"/>
      <c r="M20" s="26"/>
      <c r="N20" s="26"/>
      <c r="O20" s="26"/>
    </row>
    <row r="21" spans="1:15">
      <c r="A21" s="26"/>
      <c r="B21" s="26"/>
      <c r="C21" s="26"/>
      <c r="D21" s="26"/>
      <c r="E21" s="26"/>
      <c r="F21" s="26"/>
      <c r="G21" s="90"/>
      <c r="H21" s="26"/>
      <c r="I21" s="26"/>
      <c r="J21" s="26"/>
      <c r="K21" s="26"/>
      <c r="M21" s="26"/>
      <c r="N21" s="26"/>
      <c r="O21" s="26"/>
    </row>
    <row r="22" spans="1:15">
      <c r="A22" s="26"/>
      <c r="B22" s="26"/>
      <c r="C22" s="26"/>
      <c r="D22" s="26"/>
      <c r="E22" s="26"/>
      <c r="F22" s="26"/>
      <c r="G22" s="90"/>
      <c r="H22" s="26"/>
      <c r="I22" s="26"/>
      <c r="J22" s="26"/>
      <c r="K22" s="26"/>
      <c r="M22" s="26"/>
      <c r="N22" s="26"/>
      <c r="O22" s="26"/>
    </row>
    <row r="23" spans="1:15">
      <c r="A23" s="26"/>
      <c r="B23" s="26"/>
      <c r="C23" s="26"/>
      <c r="D23" s="26"/>
      <c r="E23" s="26"/>
      <c r="F23" s="26"/>
      <c r="G23" s="90"/>
      <c r="H23" s="26"/>
      <c r="I23" s="26"/>
      <c r="J23" s="26"/>
      <c r="K23" s="26"/>
      <c r="M23" s="26"/>
      <c r="N23" s="26"/>
      <c r="O23" s="26"/>
    </row>
    <row r="24" spans="1:15">
      <c r="A24" s="26"/>
      <c r="B24" s="26"/>
      <c r="C24" s="26"/>
      <c r="D24" s="26"/>
      <c r="E24" s="26"/>
      <c r="F24" s="26"/>
      <c r="G24" s="26"/>
      <c r="H24" s="26"/>
      <c r="I24" s="26"/>
      <c r="J24" s="26"/>
      <c r="K24" s="26"/>
      <c r="M24" s="26"/>
      <c r="N24" s="26"/>
      <c r="O24" s="26"/>
    </row>
    <row r="25" spans="1:15">
      <c r="A25" s="26"/>
      <c r="B25" s="26"/>
      <c r="C25" s="26"/>
      <c r="D25" s="26"/>
      <c r="E25" s="26"/>
      <c r="F25" s="26"/>
      <c r="G25" s="26"/>
      <c r="H25" s="26"/>
      <c r="I25" s="26"/>
      <c r="J25" s="26"/>
      <c r="K25" s="26"/>
      <c r="M25" s="26"/>
      <c r="N25" s="26"/>
      <c r="O25" s="26"/>
    </row>
    <row r="26" spans="1:15">
      <c r="A26" s="26"/>
      <c r="B26" s="26"/>
      <c r="C26" s="26"/>
      <c r="D26" s="26"/>
      <c r="E26" s="26"/>
      <c r="F26" s="26"/>
      <c r="G26" s="26"/>
      <c r="H26" s="26"/>
      <c r="I26" s="26"/>
      <c r="J26" s="26"/>
      <c r="K26" s="26"/>
      <c r="M26" s="26"/>
      <c r="N26" s="26"/>
      <c r="O26" s="26"/>
    </row>
    <row r="27" spans="1:15">
      <c r="A27" s="26"/>
      <c r="B27" s="26"/>
      <c r="C27" s="26"/>
      <c r="D27" s="26"/>
      <c r="E27" s="26"/>
      <c r="F27" s="26"/>
      <c r="G27" s="26"/>
      <c r="H27" s="26"/>
      <c r="I27" s="26"/>
      <c r="J27" s="26"/>
      <c r="K27" s="26"/>
      <c r="M27" s="26"/>
      <c r="N27" s="26"/>
      <c r="O27" s="26"/>
    </row>
    <row r="28" spans="1:15">
      <c r="A28" s="26"/>
      <c r="B28" s="26"/>
      <c r="C28" s="26"/>
      <c r="D28" s="26"/>
      <c r="E28" s="26"/>
      <c r="F28" s="26"/>
      <c r="G28" s="26"/>
      <c r="H28" s="26"/>
      <c r="I28" s="26"/>
      <c r="J28" s="26"/>
      <c r="K28" s="26"/>
      <c r="M28" s="26"/>
      <c r="N28" s="26"/>
      <c r="O28" s="26"/>
    </row>
    <row r="29" spans="1:15">
      <c r="A29" s="26"/>
      <c r="B29" s="26"/>
      <c r="C29" s="26"/>
      <c r="D29" s="26"/>
      <c r="E29" s="26"/>
      <c r="F29" s="26"/>
      <c r="G29" s="26"/>
      <c r="H29" s="26"/>
      <c r="I29" s="26"/>
      <c r="J29" s="26"/>
      <c r="K29" s="26"/>
      <c r="M29" s="26"/>
      <c r="N29" s="26"/>
      <c r="O29" s="26"/>
    </row>
    <row r="30" spans="1:15">
      <c r="A30" s="26"/>
      <c r="B30" s="26"/>
      <c r="C30" s="26"/>
      <c r="D30" s="26"/>
      <c r="E30" s="26"/>
      <c r="F30" s="26"/>
      <c r="G30" s="26"/>
      <c r="H30" s="26"/>
      <c r="I30" s="26"/>
      <c r="J30" s="26"/>
      <c r="K30" s="26"/>
      <c r="M30" s="26"/>
      <c r="N30" s="26"/>
      <c r="O30" s="26"/>
    </row>
    <row r="31" spans="1:15" ht="40.5" customHeight="1">
      <c r="B31" s="1049"/>
      <c r="C31" s="1049"/>
      <c r="D31" s="1049"/>
      <c r="E31" s="1049"/>
      <c r="F31" s="1049"/>
      <c r="G31" s="1049"/>
      <c r="H31" s="1049"/>
      <c r="I31" s="1049"/>
      <c r="J31" s="1049"/>
      <c r="K31" s="26"/>
      <c r="M31" s="26"/>
      <c r="N31" s="26"/>
      <c r="O31" s="26"/>
    </row>
    <row r="32" spans="1:15">
      <c r="A32" s="26"/>
      <c r="B32" s="26"/>
      <c r="C32" s="26"/>
      <c r="D32" s="26"/>
      <c r="E32" s="26"/>
      <c r="F32" s="26"/>
      <c r="G32" s="26"/>
      <c r="H32" s="26"/>
      <c r="I32" s="26"/>
      <c r="J32" s="26"/>
      <c r="K32" s="26"/>
      <c r="M32" s="26"/>
      <c r="N32" s="26"/>
      <c r="O32" s="26"/>
    </row>
    <row r="33" spans="1:15" ht="12.75" customHeight="1">
      <c r="A33" s="26"/>
      <c r="B33" s="26"/>
      <c r="C33" s="26"/>
      <c r="D33" s="26"/>
      <c r="E33" s="26"/>
      <c r="F33" s="26"/>
      <c r="G33" s="26"/>
      <c r="H33" s="26"/>
      <c r="I33" s="26"/>
      <c r="J33" s="26"/>
      <c r="K33" s="26"/>
      <c r="M33" s="26"/>
      <c r="N33" s="26"/>
      <c r="O33" s="26"/>
    </row>
    <row r="34" spans="1:15">
      <c r="A34" s="26"/>
      <c r="B34" s="26"/>
      <c r="C34" s="26"/>
      <c r="D34" s="26"/>
      <c r="E34" s="26"/>
      <c r="F34" s="26"/>
      <c r="G34" s="26"/>
      <c r="H34" s="26"/>
      <c r="I34" s="26"/>
      <c r="J34" s="26"/>
      <c r="K34" s="26"/>
    </row>
    <row r="35" spans="1:15">
      <c r="A35" s="26"/>
      <c r="B35" s="26"/>
      <c r="C35" s="26"/>
      <c r="D35" s="26"/>
      <c r="E35" s="26"/>
      <c r="F35" s="26"/>
      <c r="G35" s="26"/>
      <c r="H35" s="26"/>
      <c r="I35" s="26"/>
      <c r="J35" s="26"/>
      <c r="K35" s="26"/>
    </row>
    <row r="36" spans="1:15">
      <c r="A36" s="26"/>
      <c r="B36" s="26"/>
      <c r="C36" s="26"/>
      <c r="D36" s="26"/>
      <c r="E36" s="26"/>
      <c r="F36" s="26"/>
      <c r="G36" s="26"/>
      <c r="H36" s="26"/>
      <c r="I36" s="26"/>
      <c r="J36" s="26"/>
      <c r="K36" s="26"/>
    </row>
    <row r="37" spans="1:15">
      <c r="A37" s="26"/>
      <c r="B37" s="26"/>
      <c r="C37" s="26"/>
      <c r="D37" s="26"/>
      <c r="E37" s="26"/>
      <c r="F37" s="26"/>
      <c r="G37" s="26"/>
      <c r="H37" s="26"/>
      <c r="I37" s="26"/>
      <c r="J37" s="26"/>
      <c r="K37" s="26"/>
    </row>
    <row r="38" spans="1:15">
      <c r="A38" s="26"/>
      <c r="B38" s="26"/>
      <c r="C38" s="26"/>
      <c r="D38" s="26"/>
      <c r="E38" s="26"/>
      <c r="F38" s="26"/>
      <c r="G38" s="26"/>
      <c r="H38" s="26"/>
      <c r="I38" s="26"/>
      <c r="J38" s="26"/>
      <c r="K38" s="26"/>
    </row>
    <row r="39" spans="1:15" ht="9.75" customHeight="1">
      <c r="A39" s="26"/>
      <c r="B39" s="26"/>
      <c r="C39" s="26"/>
      <c r="D39" s="26"/>
      <c r="E39" s="26"/>
      <c r="F39" s="26"/>
      <c r="G39" s="26"/>
      <c r="H39" s="26"/>
      <c r="I39" s="26"/>
      <c r="J39" s="26"/>
      <c r="K39" s="26"/>
    </row>
    <row r="92" spans="1:12" ht="15">
      <c r="A92" s="355"/>
      <c r="B92" s="355" t="s">
        <v>612</v>
      </c>
      <c r="C92" s="355" t="s">
        <v>613</v>
      </c>
      <c r="D92" s="508"/>
      <c r="E92" s="508"/>
      <c r="F92" s="508"/>
      <c r="L92" s="20"/>
    </row>
    <row r="93" spans="1:12" ht="15">
      <c r="A93" s="359" t="s">
        <v>491</v>
      </c>
      <c r="B93" s="356">
        <f>D10</f>
        <v>339</v>
      </c>
      <c r="C93" s="356">
        <f>G10</f>
        <v>1667</v>
      </c>
      <c r="D93" s="508"/>
      <c r="E93" s="508"/>
      <c r="F93" s="508"/>
      <c r="L93" s="20"/>
    </row>
    <row r="94" spans="1:12" ht="15">
      <c r="A94" s="359" t="s">
        <v>490</v>
      </c>
      <c r="B94" s="356">
        <f>D11</f>
        <v>317</v>
      </c>
      <c r="C94" s="356">
        <f>G11</f>
        <v>1124</v>
      </c>
      <c r="D94" s="508"/>
      <c r="E94" s="508"/>
      <c r="F94" s="508"/>
      <c r="L94" s="20"/>
    </row>
    <row r="95" spans="1:12" ht="15">
      <c r="A95" s="359" t="s">
        <v>489</v>
      </c>
      <c r="B95" s="356">
        <f>D12</f>
        <v>37</v>
      </c>
      <c r="C95" s="356">
        <f>G12</f>
        <v>293</v>
      </c>
      <c r="D95" s="508"/>
      <c r="E95" s="508"/>
      <c r="F95" s="508"/>
      <c r="L95" s="20"/>
    </row>
    <row r="96" spans="1:12" ht="15">
      <c r="A96" s="359" t="s">
        <v>488</v>
      </c>
      <c r="B96" s="356">
        <f>D13</f>
        <v>1</v>
      </c>
      <c r="C96" s="356">
        <f>G13</f>
        <v>5</v>
      </c>
      <c r="D96" s="508"/>
      <c r="E96" s="508"/>
      <c r="F96" s="508"/>
      <c r="L96" s="20"/>
    </row>
    <row r="97" spans="1:13" ht="38.25">
      <c r="A97" s="360" t="s">
        <v>487</v>
      </c>
      <c r="B97" s="356">
        <f>D14</f>
        <v>6</v>
      </c>
      <c r="C97" s="356">
        <f>G14</f>
        <v>1</v>
      </c>
      <c r="D97" s="508"/>
      <c r="E97" s="508"/>
      <c r="F97" s="508"/>
      <c r="L97" s="20"/>
    </row>
    <row r="98" spans="1:13" ht="15">
      <c r="A98" s="359" t="s">
        <v>491</v>
      </c>
      <c r="B98" s="357">
        <f>E10</f>
        <v>346</v>
      </c>
      <c r="C98" s="357">
        <f>H10</f>
        <v>1638</v>
      </c>
      <c r="D98" s="508"/>
      <c r="E98" s="508"/>
      <c r="F98" s="508"/>
      <c r="L98" s="20"/>
    </row>
    <row r="99" spans="1:13" ht="15">
      <c r="A99" s="359" t="s">
        <v>490</v>
      </c>
      <c r="B99" s="357">
        <f>E11</f>
        <v>330</v>
      </c>
      <c r="C99" s="357">
        <f>H11</f>
        <v>1109</v>
      </c>
      <c r="D99" s="508"/>
      <c r="E99" s="508"/>
      <c r="F99" s="508"/>
      <c r="L99" s="20"/>
    </row>
    <row r="100" spans="1:13" ht="15">
      <c r="A100" s="359" t="s">
        <v>489</v>
      </c>
      <c r="B100" s="357">
        <f>E12</f>
        <v>37</v>
      </c>
      <c r="C100" s="357">
        <f>H12</f>
        <v>347</v>
      </c>
      <c r="D100" s="508"/>
      <c r="E100" s="508"/>
      <c r="F100" s="508"/>
      <c r="G100" s="508"/>
      <c r="H100" s="508"/>
      <c r="I100" s="508"/>
      <c r="J100" s="508"/>
      <c r="K100" s="508"/>
      <c r="L100" s="508"/>
      <c r="M100" s="508"/>
    </row>
    <row r="101" spans="1:13" ht="15">
      <c r="A101" s="359" t="s">
        <v>488</v>
      </c>
      <c r="B101" s="357">
        <f>E13</f>
        <v>1</v>
      </c>
      <c r="C101" s="357">
        <f>H13</f>
        <v>4</v>
      </c>
      <c r="D101" s="508"/>
      <c r="E101" s="508"/>
      <c r="F101" s="508"/>
      <c r="G101" s="508"/>
      <c r="H101" s="508"/>
      <c r="I101" s="508"/>
      <c r="J101" s="508"/>
      <c r="K101" s="508"/>
      <c r="L101" s="508"/>
      <c r="M101" s="508"/>
    </row>
    <row r="102" spans="1:13" ht="38.25">
      <c r="A102" s="360" t="s">
        <v>487</v>
      </c>
      <c r="B102" s="357">
        <f>E14</f>
        <v>0</v>
      </c>
      <c r="C102" s="357">
        <f>H14</f>
        <v>1</v>
      </c>
      <c r="D102" s="508"/>
      <c r="E102" s="508"/>
      <c r="F102" s="508"/>
      <c r="G102" s="508"/>
      <c r="H102" s="508"/>
      <c r="I102" s="508"/>
      <c r="J102" s="508"/>
      <c r="K102" s="508"/>
      <c r="L102" s="508"/>
      <c r="M102" s="508"/>
    </row>
    <row r="103" spans="1:13" ht="15">
      <c r="A103" s="359" t="s">
        <v>491</v>
      </c>
      <c r="B103" s="358">
        <f>F10</f>
        <v>346</v>
      </c>
      <c r="C103" s="358">
        <f>I10</f>
        <v>1803</v>
      </c>
      <c r="D103" s="508"/>
      <c r="E103" s="508"/>
      <c r="F103" s="508"/>
      <c r="G103" s="508"/>
      <c r="H103" s="508"/>
      <c r="I103" s="508"/>
      <c r="J103" s="508"/>
      <c r="K103" s="508"/>
      <c r="L103" s="508"/>
      <c r="M103" s="508"/>
    </row>
    <row r="104" spans="1:13" ht="15">
      <c r="A104" s="359" t="s">
        <v>490</v>
      </c>
      <c r="B104" s="358">
        <f>F11</f>
        <v>378</v>
      </c>
      <c r="C104" s="358">
        <f>I11</f>
        <v>1255</v>
      </c>
      <c r="D104" s="508"/>
      <c r="E104" s="508"/>
      <c r="F104" s="508"/>
      <c r="G104" s="508"/>
      <c r="H104" s="508"/>
      <c r="I104" s="508"/>
      <c r="J104" s="508"/>
      <c r="K104" s="508"/>
      <c r="L104" s="508"/>
      <c r="M104" s="508"/>
    </row>
    <row r="105" spans="1:13" ht="15">
      <c r="A105" s="359" t="s">
        <v>489</v>
      </c>
      <c r="B105" s="358">
        <f>F12</f>
        <v>39</v>
      </c>
      <c r="C105" s="358">
        <f>I12</f>
        <v>392</v>
      </c>
      <c r="D105" s="508"/>
      <c r="E105" s="508"/>
      <c r="F105" s="508"/>
      <c r="G105" s="508"/>
      <c r="H105" s="508"/>
      <c r="I105" s="508"/>
      <c r="J105" s="508"/>
      <c r="K105" s="508"/>
      <c r="L105" s="508"/>
      <c r="M105" s="508"/>
    </row>
    <row r="106" spans="1:13">
      <c r="A106" s="359" t="s">
        <v>488</v>
      </c>
      <c r="B106" s="358">
        <f>F13</f>
        <v>2</v>
      </c>
      <c r="C106" s="358">
        <f>I13</f>
        <v>8</v>
      </c>
    </row>
    <row r="107" spans="1:13" ht="38.25">
      <c r="A107" s="360" t="s">
        <v>487</v>
      </c>
      <c r="B107" s="358">
        <f>F14</f>
        <v>0</v>
      </c>
      <c r="C107" s="358">
        <f>I14</f>
        <v>0</v>
      </c>
    </row>
  </sheetData>
  <mergeCells count="6">
    <mergeCell ref="B31:J31"/>
    <mergeCell ref="A2:K2"/>
    <mergeCell ref="A3:K3"/>
    <mergeCell ref="C6:C7"/>
    <mergeCell ref="D6:F6"/>
    <mergeCell ref="G6:I6"/>
  </mergeCells>
  <hyperlinks>
    <hyperlink ref="L2" location="INDICE!A12" display="INDICE"/>
  </hyperlinks>
  <printOptions horizontalCentered="1"/>
  <pageMargins left="0.51181102362204722" right="0.51181102362204722" top="1.1023622047244095" bottom="0.51181102362204722" header="0.11811023622047245" footer="0.23622047244094491"/>
  <pageSetup paperSize="9" scale="90" firstPageNumber="21" orientation="landscape" useFirstPageNumber="1" r:id="rId1"/>
  <headerFooter>
    <oddHeader>&amp;C&amp;G</oddHeader>
    <oddFooter>&amp;C&amp;12 21</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showGridLines="0" zoomScale="90" zoomScaleNormal="90" zoomScalePageLayoutView="70" workbookViewId="0">
      <selection sqref="A1:S1"/>
    </sheetView>
  </sheetViews>
  <sheetFormatPr baseColWidth="10" defaultColWidth="9.140625" defaultRowHeight="12.75"/>
  <cols>
    <col min="1" max="1" width="26.5703125" style="659" customWidth="1"/>
    <col min="2" max="2" width="10.5703125" style="659" customWidth="1"/>
    <col min="3" max="3" width="10.5703125" style="659" bestFit="1" customWidth="1"/>
    <col min="4" max="7" width="10.5703125" style="659" customWidth="1"/>
    <col min="8" max="8" width="10.85546875" style="659" bestFit="1" customWidth="1"/>
    <col min="9" max="9" width="10.5703125" style="659" customWidth="1"/>
    <col min="10" max="10" width="11.5703125" style="659" customWidth="1"/>
    <col min="11" max="11" width="9.28515625" style="659" bestFit="1" customWidth="1"/>
    <col min="12" max="12" width="12.28515625" style="659" bestFit="1" customWidth="1"/>
    <col min="13" max="15" width="11.5703125" style="659" customWidth="1"/>
    <col min="16" max="16" width="12.85546875" style="659" bestFit="1" customWidth="1"/>
    <col min="17" max="17" width="8.7109375" style="659" bestFit="1" customWidth="1"/>
    <col min="18" max="18" width="9.28515625" style="659" bestFit="1" customWidth="1"/>
    <col min="19" max="19" width="10" style="659" bestFit="1" customWidth="1"/>
    <col min="20" max="16384" width="9.140625" style="665"/>
  </cols>
  <sheetData>
    <row r="1" spans="1:20" ht="57" customHeight="1">
      <c r="A1" s="1129" t="s">
        <v>1494</v>
      </c>
      <c r="B1" s="1129"/>
      <c r="C1" s="1129"/>
      <c r="D1" s="1129"/>
      <c r="E1" s="1129"/>
      <c r="F1" s="1129"/>
      <c r="G1" s="1129"/>
      <c r="H1" s="1129"/>
      <c r="I1" s="1129"/>
      <c r="J1" s="1129"/>
      <c r="K1" s="1129"/>
      <c r="L1" s="1129"/>
      <c r="M1" s="1129"/>
      <c r="N1" s="1129"/>
      <c r="O1" s="1129"/>
      <c r="P1" s="1129"/>
      <c r="Q1" s="1129"/>
      <c r="R1" s="1129"/>
      <c r="S1" s="1129"/>
      <c r="T1" s="264" t="s">
        <v>577</v>
      </c>
    </row>
    <row r="2" spans="1:20" s="659" customFormat="1" ht="5.25" customHeight="1">
      <c r="B2" s="660"/>
      <c r="C2" s="660"/>
      <c r="D2" s="660"/>
      <c r="E2" s="660"/>
      <c r="F2" s="660"/>
      <c r="G2" s="660"/>
      <c r="H2" s="660"/>
      <c r="I2" s="660"/>
      <c r="J2" s="660"/>
      <c r="K2" s="660"/>
      <c r="L2" s="660"/>
      <c r="M2" s="660"/>
      <c r="N2" s="660"/>
      <c r="O2" s="660"/>
      <c r="P2" s="660"/>
      <c r="Q2" s="660"/>
      <c r="R2" s="660"/>
      <c r="S2" s="660"/>
    </row>
    <row r="3" spans="1:20" ht="20.25" customHeight="1">
      <c r="A3" s="1131" t="s">
        <v>256</v>
      </c>
      <c r="B3" s="1131" t="s">
        <v>679</v>
      </c>
      <c r="C3" s="1131" t="s">
        <v>66</v>
      </c>
      <c r="D3" s="1131" t="s">
        <v>94</v>
      </c>
      <c r="E3" s="1134"/>
      <c r="F3" s="1134"/>
      <c r="G3" s="1134"/>
      <c r="H3" s="1134"/>
      <c r="I3" s="1134"/>
      <c r="J3" s="1134"/>
      <c r="K3" s="1134"/>
      <c r="L3" s="1134"/>
      <c r="M3" s="1134"/>
      <c r="N3" s="1134"/>
      <c r="O3" s="1134"/>
      <c r="P3" s="1134"/>
      <c r="Q3" s="1131" t="s">
        <v>66</v>
      </c>
      <c r="R3" s="1131" t="s">
        <v>133</v>
      </c>
      <c r="S3" s="1134"/>
    </row>
    <row r="4" spans="1:20" ht="48">
      <c r="A4" s="1133"/>
      <c r="B4" s="1133"/>
      <c r="C4" s="1133"/>
      <c r="D4" s="960" t="s">
        <v>58</v>
      </c>
      <c r="E4" s="960" t="s">
        <v>57</v>
      </c>
      <c r="F4" s="960" t="s">
        <v>56</v>
      </c>
      <c r="G4" s="960" t="s">
        <v>55</v>
      </c>
      <c r="H4" s="960" t="s">
        <v>647</v>
      </c>
      <c r="I4" s="960" t="s">
        <v>643</v>
      </c>
      <c r="J4" s="960" t="s">
        <v>644</v>
      </c>
      <c r="K4" s="960" t="s">
        <v>49</v>
      </c>
      <c r="L4" s="960" t="s">
        <v>645</v>
      </c>
      <c r="M4" s="960" t="s">
        <v>48</v>
      </c>
      <c r="N4" s="960" t="s">
        <v>47</v>
      </c>
      <c r="O4" s="960" t="s">
        <v>263</v>
      </c>
      <c r="P4" s="960" t="s">
        <v>140</v>
      </c>
      <c r="Q4" s="1133"/>
      <c r="R4" s="960" t="s">
        <v>43</v>
      </c>
      <c r="S4" s="960" t="s">
        <v>42</v>
      </c>
    </row>
    <row r="5" spans="1:20" s="701" customFormat="1" ht="27" customHeight="1">
      <c r="A5" s="709" t="s">
        <v>11</v>
      </c>
      <c r="B5" s="608">
        <v>39873437</v>
      </c>
      <c r="C5" s="608">
        <v>34584966</v>
      </c>
      <c r="D5" s="608">
        <v>29065560</v>
      </c>
      <c r="E5" s="608">
        <v>400291</v>
      </c>
      <c r="F5" s="608">
        <v>803687</v>
      </c>
      <c r="G5" s="608">
        <v>286593</v>
      </c>
      <c r="H5" s="608">
        <v>28059</v>
      </c>
      <c r="I5" s="608">
        <v>41637</v>
      </c>
      <c r="J5" s="608">
        <v>83816</v>
      </c>
      <c r="K5" s="608">
        <v>1451728</v>
      </c>
      <c r="L5" s="608">
        <v>190182</v>
      </c>
      <c r="M5" s="608">
        <v>1561404</v>
      </c>
      <c r="N5" s="608">
        <v>15524</v>
      </c>
      <c r="O5" s="608">
        <v>649337</v>
      </c>
      <c r="P5" s="608">
        <v>7148</v>
      </c>
      <c r="Q5" s="608">
        <v>5288471</v>
      </c>
      <c r="R5" s="608">
        <v>2279413</v>
      </c>
      <c r="S5" s="608">
        <v>3009058</v>
      </c>
    </row>
    <row r="6" spans="1:20" ht="26.25" customHeight="1">
      <c r="A6" s="710" t="s">
        <v>397</v>
      </c>
      <c r="B6" s="604">
        <v>33655528</v>
      </c>
      <c r="C6" s="604">
        <v>28770422</v>
      </c>
      <c r="D6" s="604">
        <v>23939913</v>
      </c>
      <c r="E6" s="604">
        <v>375261</v>
      </c>
      <c r="F6" s="604">
        <v>707826</v>
      </c>
      <c r="G6" s="604">
        <v>286310</v>
      </c>
      <c r="H6" s="604">
        <v>28059</v>
      </c>
      <c r="I6" s="604">
        <v>41305</v>
      </c>
      <c r="J6" s="604">
        <v>83786</v>
      </c>
      <c r="K6" s="604">
        <v>1378668</v>
      </c>
      <c r="L6" s="604">
        <v>190162</v>
      </c>
      <c r="M6" s="604">
        <v>1105849</v>
      </c>
      <c r="N6" s="604">
        <v>13024</v>
      </c>
      <c r="O6" s="604">
        <v>615221</v>
      </c>
      <c r="P6" s="604">
        <v>5038</v>
      </c>
      <c r="Q6" s="604">
        <v>4885106</v>
      </c>
      <c r="R6" s="604">
        <v>2117213</v>
      </c>
      <c r="S6" s="604">
        <v>2767893</v>
      </c>
    </row>
    <row r="7" spans="1:20" ht="26.25" customHeight="1">
      <c r="A7" s="968" t="s">
        <v>245</v>
      </c>
      <c r="B7" s="608">
        <v>496765</v>
      </c>
      <c r="C7" s="608">
        <v>276149</v>
      </c>
      <c r="D7" s="608">
        <v>256008</v>
      </c>
      <c r="E7" s="608">
        <v>43</v>
      </c>
      <c r="F7" s="608">
        <v>1688</v>
      </c>
      <c r="G7" s="608">
        <v>5</v>
      </c>
      <c r="H7" s="608">
        <v>53</v>
      </c>
      <c r="I7" s="608">
        <v>240</v>
      </c>
      <c r="J7" s="608">
        <v>697</v>
      </c>
      <c r="K7" s="608">
        <v>17261</v>
      </c>
      <c r="L7" s="608">
        <v>28</v>
      </c>
      <c r="M7" s="608">
        <v>110</v>
      </c>
      <c r="N7" s="608" t="s">
        <v>39</v>
      </c>
      <c r="O7" s="608">
        <v>1</v>
      </c>
      <c r="P7" s="608">
        <v>15</v>
      </c>
      <c r="Q7" s="608">
        <v>220616</v>
      </c>
      <c r="R7" s="608">
        <v>17021</v>
      </c>
      <c r="S7" s="608">
        <v>203595</v>
      </c>
    </row>
    <row r="8" spans="1:20" ht="26.25" customHeight="1">
      <c r="A8" s="666" t="s">
        <v>292</v>
      </c>
      <c r="B8" s="604">
        <v>1581050</v>
      </c>
      <c r="C8" s="604">
        <v>1366449</v>
      </c>
      <c r="D8" s="604">
        <v>1239643</v>
      </c>
      <c r="E8" s="604">
        <v>1472</v>
      </c>
      <c r="F8" s="604">
        <v>13396</v>
      </c>
      <c r="G8" s="604">
        <v>21</v>
      </c>
      <c r="H8" s="604">
        <v>701</v>
      </c>
      <c r="I8" s="604">
        <v>2718</v>
      </c>
      <c r="J8" s="604">
        <v>3514</v>
      </c>
      <c r="K8" s="604">
        <v>55948</v>
      </c>
      <c r="L8" s="604">
        <v>385</v>
      </c>
      <c r="M8" s="604">
        <v>46754</v>
      </c>
      <c r="N8" s="604">
        <v>560</v>
      </c>
      <c r="O8" s="604">
        <v>1160</v>
      </c>
      <c r="P8" s="604">
        <v>177</v>
      </c>
      <c r="Q8" s="604">
        <v>214601</v>
      </c>
      <c r="R8" s="604">
        <v>99056</v>
      </c>
      <c r="S8" s="604">
        <v>115545</v>
      </c>
    </row>
    <row r="9" spans="1:20" ht="26.25" customHeight="1">
      <c r="A9" s="968" t="s">
        <v>291</v>
      </c>
      <c r="B9" s="608">
        <v>4135668</v>
      </c>
      <c r="C9" s="608">
        <v>3824172</v>
      </c>
      <c r="D9" s="608">
        <v>3367103</v>
      </c>
      <c r="E9" s="608">
        <v>1289</v>
      </c>
      <c r="F9" s="608">
        <v>35160</v>
      </c>
      <c r="G9" s="608">
        <v>909</v>
      </c>
      <c r="H9" s="608">
        <v>2406</v>
      </c>
      <c r="I9" s="608">
        <v>7815</v>
      </c>
      <c r="J9" s="608">
        <v>9544</v>
      </c>
      <c r="K9" s="608">
        <v>144917</v>
      </c>
      <c r="L9" s="608">
        <v>13308</v>
      </c>
      <c r="M9" s="608">
        <v>231311</v>
      </c>
      <c r="N9" s="608">
        <v>1374</v>
      </c>
      <c r="O9" s="608">
        <v>8878</v>
      </c>
      <c r="P9" s="608">
        <v>158</v>
      </c>
      <c r="Q9" s="608">
        <v>311496</v>
      </c>
      <c r="R9" s="608">
        <v>164347</v>
      </c>
      <c r="S9" s="608">
        <v>147149</v>
      </c>
    </row>
    <row r="10" spans="1:20" ht="26.25" customHeight="1">
      <c r="A10" s="666" t="s">
        <v>290</v>
      </c>
      <c r="B10" s="604">
        <v>3143703</v>
      </c>
      <c r="C10" s="604">
        <v>2868683</v>
      </c>
      <c r="D10" s="604">
        <v>2453536</v>
      </c>
      <c r="E10" s="604">
        <v>13225</v>
      </c>
      <c r="F10" s="604">
        <v>37810</v>
      </c>
      <c r="G10" s="604">
        <v>15152</v>
      </c>
      <c r="H10" s="604">
        <v>742</v>
      </c>
      <c r="I10" s="604">
        <v>4790</v>
      </c>
      <c r="J10" s="604">
        <v>6960</v>
      </c>
      <c r="K10" s="604">
        <v>136446</v>
      </c>
      <c r="L10" s="604">
        <v>7824</v>
      </c>
      <c r="M10" s="604">
        <v>176581</v>
      </c>
      <c r="N10" s="604">
        <v>1320</v>
      </c>
      <c r="O10" s="604">
        <v>14076</v>
      </c>
      <c r="P10" s="604">
        <v>221</v>
      </c>
      <c r="Q10" s="604">
        <v>275020</v>
      </c>
      <c r="R10" s="604">
        <v>133156</v>
      </c>
      <c r="S10" s="604">
        <v>141864</v>
      </c>
    </row>
    <row r="11" spans="1:20" ht="26.25" customHeight="1">
      <c r="A11" s="968" t="s">
        <v>289</v>
      </c>
      <c r="B11" s="608">
        <v>2488308</v>
      </c>
      <c r="C11" s="608">
        <v>2216432</v>
      </c>
      <c r="D11" s="608">
        <v>1786244</v>
      </c>
      <c r="E11" s="608">
        <v>1962</v>
      </c>
      <c r="F11" s="608">
        <v>32856</v>
      </c>
      <c r="G11" s="608">
        <v>114019</v>
      </c>
      <c r="H11" s="608">
        <v>5268</v>
      </c>
      <c r="I11" s="608">
        <v>3895</v>
      </c>
      <c r="J11" s="608">
        <v>4951</v>
      </c>
      <c r="K11" s="608">
        <v>133123</v>
      </c>
      <c r="L11" s="608">
        <v>9556</v>
      </c>
      <c r="M11" s="608">
        <v>106714</v>
      </c>
      <c r="N11" s="608">
        <v>1210</v>
      </c>
      <c r="O11" s="608">
        <v>16421</v>
      </c>
      <c r="P11" s="608">
        <v>213</v>
      </c>
      <c r="Q11" s="608">
        <v>271876</v>
      </c>
      <c r="R11" s="608">
        <v>112192</v>
      </c>
      <c r="S11" s="608">
        <v>159684</v>
      </c>
    </row>
    <row r="12" spans="1:20" ht="26.25" customHeight="1">
      <c r="A12" s="666" t="s">
        <v>288</v>
      </c>
      <c r="B12" s="604">
        <v>2282461</v>
      </c>
      <c r="C12" s="604">
        <v>1930489</v>
      </c>
      <c r="D12" s="604">
        <v>1494894</v>
      </c>
      <c r="E12" s="604">
        <v>14960</v>
      </c>
      <c r="F12" s="604">
        <v>61460</v>
      </c>
      <c r="G12" s="604">
        <v>128389</v>
      </c>
      <c r="H12" s="604">
        <v>5073</v>
      </c>
      <c r="I12" s="604">
        <v>3426</v>
      </c>
      <c r="J12" s="604">
        <v>5545</v>
      </c>
      <c r="K12" s="604">
        <v>137616</v>
      </c>
      <c r="L12" s="604">
        <v>17430</v>
      </c>
      <c r="M12" s="604">
        <v>32068</v>
      </c>
      <c r="N12" s="604">
        <v>1716</v>
      </c>
      <c r="O12" s="604">
        <v>27347</v>
      </c>
      <c r="P12" s="604">
        <v>565</v>
      </c>
      <c r="Q12" s="604">
        <v>351972</v>
      </c>
      <c r="R12" s="604">
        <v>148564</v>
      </c>
      <c r="S12" s="604">
        <v>203408</v>
      </c>
    </row>
    <row r="13" spans="1:20" ht="26.25" customHeight="1">
      <c r="A13" s="968" t="s">
        <v>287</v>
      </c>
      <c r="B13" s="608">
        <v>5974442</v>
      </c>
      <c r="C13" s="608">
        <v>4978133</v>
      </c>
      <c r="D13" s="608">
        <v>4303228</v>
      </c>
      <c r="E13" s="608">
        <v>140263</v>
      </c>
      <c r="F13" s="608">
        <v>146636</v>
      </c>
      <c r="G13" s="608">
        <v>6549</v>
      </c>
      <c r="H13" s="608">
        <v>9164</v>
      </c>
      <c r="I13" s="608">
        <v>8194</v>
      </c>
      <c r="J13" s="608">
        <v>18354</v>
      </c>
      <c r="K13" s="608">
        <v>207731</v>
      </c>
      <c r="L13" s="608">
        <v>26544</v>
      </c>
      <c r="M13" s="608">
        <v>18178</v>
      </c>
      <c r="N13" s="608">
        <v>3216</v>
      </c>
      <c r="O13" s="608">
        <v>88901</v>
      </c>
      <c r="P13" s="608">
        <v>1175</v>
      </c>
      <c r="Q13" s="608">
        <v>996309</v>
      </c>
      <c r="R13" s="608">
        <v>411167</v>
      </c>
      <c r="S13" s="608">
        <v>585142</v>
      </c>
    </row>
    <row r="14" spans="1:20" ht="26.25" customHeight="1">
      <c r="A14" s="666" t="s">
        <v>286</v>
      </c>
      <c r="B14" s="604">
        <v>4501677</v>
      </c>
      <c r="C14" s="604">
        <v>3774146</v>
      </c>
      <c r="D14" s="604">
        <v>3210160</v>
      </c>
      <c r="E14" s="604">
        <v>41614</v>
      </c>
      <c r="F14" s="604">
        <v>131651</v>
      </c>
      <c r="G14" s="604">
        <v>8370</v>
      </c>
      <c r="H14" s="604">
        <v>2007</v>
      </c>
      <c r="I14" s="604">
        <v>5491</v>
      </c>
      <c r="J14" s="604">
        <v>17284</v>
      </c>
      <c r="K14" s="604">
        <v>163707</v>
      </c>
      <c r="L14" s="604">
        <v>34073</v>
      </c>
      <c r="M14" s="604">
        <v>16453</v>
      </c>
      <c r="N14" s="604">
        <v>2802</v>
      </c>
      <c r="O14" s="604">
        <v>139210</v>
      </c>
      <c r="P14" s="604">
        <v>1324</v>
      </c>
      <c r="Q14" s="604">
        <v>727531</v>
      </c>
      <c r="R14" s="604">
        <v>273632</v>
      </c>
      <c r="S14" s="604">
        <v>453899</v>
      </c>
    </row>
    <row r="15" spans="1:20" ht="26.25" customHeight="1">
      <c r="A15" s="968" t="s">
        <v>285</v>
      </c>
      <c r="B15" s="608">
        <v>4035563</v>
      </c>
      <c r="C15" s="608">
        <v>3428343</v>
      </c>
      <c r="D15" s="608">
        <v>2930761</v>
      </c>
      <c r="E15" s="608">
        <v>16871</v>
      </c>
      <c r="F15" s="608">
        <v>117481</v>
      </c>
      <c r="G15" s="608">
        <v>6293</v>
      </c>
      <c r="H15" s="608">
        <v>1650</v>
      </c>
      <c r="I15" s="608">
        <v>2599</v>
      </c>
      <c r="J15" s="608">
        <v>10734</v>
      </c>
      <c r="K15" s="608">
        <v>175591</v>
      </c>
      <c r="L15" s="608">
        <v>7941</v>
      </c>
      <c r="M15" s="608">
        <v>16606</v>
      </c>
      <c r="N15" s="608">
        <v>550</v>
      </c>
      <c r="O15" s="608">
        <v>140442</v>
      </c>
      <c r="P15" s="608">
        <v>824</v>
      </c>
      <c r="Q15" s="608">
        <v>607220</v>
      </c>
      <c r="R15" s="608">
        <v>235068</v>
      </c>
      <c r="S15" s="608">
        <v>372152</v>
      </c>
    </row>
    <row r="16" spans="1:20" ht="26.25" customHeight="1">
      <c r="A16" s="666" t="s">
        <v>236</v>
      </c>
      <c r="B16" s="604">
        <v>3668002</v>
      </c>
      <c r="C16" s="604">
        <v>3215991</v>
      </c>
      <c r="D16" s="604">
        <v>2745538</v>
      </c>
      <c r="E16" s="604">
        <v>35736</v>
      </c>
      <c r="F16" s="604">
        <v>116365</v>
      </c>
      <c r="G16" s="604">
        <v>1116</v>
      </c>
      <c r="H16" s="604">
        <v>739</v>
      </c>
      <c r="I16" s="604">
        <v>2019</v>
      </c>
      <c r="J16" s="604">
        <v>6100</v>
      </c>
      <c r="K16" s="604">
        <v>173651</v>
      </c>
      <c r="L16" s="604">
        <v>13630</v>
      </c>
      <c r="M16" s="604">
        <v>11848</v>
      </c>
      <c r="N16" s="604">
        <v>276</v>
      </c>
      <c r="O16" s="604">
        <v>108607</v>
      </c>
      <c r="P16" s="604">
        <v>366</v>
      </c>
      <c r="Q16" s="604">
        <v>452011</v>
      </c>
      <c r="R16" s="604">
        <v>169543</v>
      </c>
      <c r="S16" s="604">
        <v>282468</v>
      </c>
    </row>
    <row r="17" spans="1:19" s="701" customFormat="1" ht="29.25" customHeight="1">
      <c r="A17" s="968" t="s">
        <v>258</v>
      </c>
      <c r="B17" s="608">
        <v>1347889</v>
      </c>
      <c r="C17" s="608">
        <v>891435</v>
      </c>
      <c r="D17" s="608">
        <v>152798</v>
      </c>
      <c r="E17" s="608">
        <v>107826</v>
      </c>
      <c r="F17" s="608">
        <v>13323</v>
      </c>
      <c r="G17" s="608">
        <v>5487</v>
      </c>
      <c r="H17" s="608">
        <v>256</v>
      </c>
      <c r="I17" s="608">
        <v>118</v>
      </c>
      <c r="J17" s="608">
        <v>103</v>
      </c>
      <c r="K17" s="608">
        <v>32677</v>
      </c>
      <c r="L17" s="608">
        <v>59443</v>
      </c>
      <c r="M17" s="608">
        <v>449226</v>
      </c>
      <c r="N17" s="608" t="s">
        <v>39</v>
      </c>
      <c r="O17" s="608">
        <v>70178</v>
      </c>
      <c r="P17" s="608" t="s">
        <v>39</v>
      </c>
      <c r="Q17" s="608">
        <v>456454</v>
      </c>
      <c r="R17" s="608">
        <v>353467</v>
      </c>
      <c r="S17" s="608">
        <v>102987</v>
      </c>
    </row>
    <row r="18" spans="1:19" ht="32.25" customHeight="1">
      <c r="A18" s="710" t="s">
        <v>266</v>
      </c>
      <c r="B18" s="604">
        <v>6217909</v>
      </c>
      <c r="C18" s="604">
        <v>5814544</v>
      </c>
      <c r="D18" s="604">
        <v>5125647</v>
      </c>
      <c r="E18" s="604">
        <v>25030</v>
      </c>
      <c r="F18" s="604">
        <v>95861</v>
      </c>
      <c r="G18" s="604">
        <v>283</v>
      </c>
      <c r="H18" s="604">
        <v>0</v>
      </c>
      <c r="I18" s="604">
        <v>332</v>
      </c>
      <c r="J18" s="604">
        <v>30</v>
      </c>
      <c r="K18" s="604">
        <v>73060</v>
      </c>
      <c r="L18" s="604">
        <v>20</v>
      </c>
      <c r="M18" s="604">
        <v>455555</v>
      </c>
      <c r="N18" s="604">
        <v>2500</v>
      </c>
      <c r="O18" s="604">
        <v>34116</v>
      </c>
      <c r="P18" s="604">
        <v>2110</v>
      </c>
      <c r="Q18" s="604">
        <v>403365</v>
      </c>
      <c r="R18" s="604">
        <v>162200</v>
      </c>
      <c r="S18" s="604">
        <v>241165</v>
      </c>
    </row>
    <row r="19" spans="1:19" ht="32.25" customHeight="1">
      <c r="A19" s="968" t="s">
        <v>296</v>
      </c>
      <c r="B19" s="608">
        <v>628308</v>
      </c>
      <c r="C19" s="608">
        <v>532682</v>
      </c>
      <c r="D19" s="608">
        <v>445818</v>
      </c>
      <c r="E19" s="608">
        <v>9511</v>
      </c>
      <c r="F19" s="608">
        <v>16641</v>
      </c>
      <c r="G19" s="608" t="s">
        <v>39</v>
      </c>
      <c r="H19" s="608" t="s">
        <v>39</v>
      </c>
      <c r="I19" s="608" t="s">
        <v>39</v>
      </c>
      <c r="J19" s="608" t="s">
        <v>39</v>
      </c>
      <c r="K19" s="608">
        <v>4340</v>
      </c>
      <c r="L19" s="608" t="s">
        <v>39</v>
      </c>
      <c r="M19" s="608">
        <v>52431</v>
      </c>
      <c r="N19" s="608" t="s">
        <v>39</v>
      </c>
      <c r="O19" s="608">
        <v>3664</v>
      </c>
      <c r="P19" s="608">
        <v>277</v>
      </c>
      <c r="Q19" s="608">
        <v>95626</v>
      </c>
      <c r="R19" s="608">
        <v>11344</v>
      </c>
      <c r="S19" s="608">
        <v>84282</v>
      </c>
    </row>
    <row r="20" spans="1:19" ht="24">
      <c r="A20" s="666" t="s">
        <v>675</v>
      </c>
      <c r="B20" s="604">
        <v>562370</v>
      </c>
      <c r="C20" s="604">
        <v>520100</v>
      </c>
      <c r="D20" s="604">
        <v>509812</v>
      </c>
      <c r="E20" s="604">
        <v>183</v>
      </c>
      <c r="F20" s="604">
        <v>1085</v>
      </c>
      <c r="G20" s="604" t="s">
        <v>39</v>
      </c>
      <c r="H20" s="604" t="s">
        <v>39</v>
      </c>
      <c r="I20" s="604" t="s">
        <v>39</v>
      </c>
      <c r="J20" s="604" t="s">
        <v>39</v>
      </c>
      <c r="K20" s="604">
        <v>1666</v>
      </c>
      <c r="L20" s="604" t="s">
        <v>39</v>
      </c>
      <c r="M20" s="604">
        <v>6060</v>
      </c>
      <c r="N20" s="604" t="s">
        <v>39</v>
      </c>
      <c r="O20" s="604">
        <v>1294</v>
      </c>
      <c r="P20" s="604" t="s">
        <v>39</v>
      </c>
      <c r="Q20" s="604">
        <v>42270</v>
      </c>
      <c r="R20" s="604">
        <v>1038</v>
      </c>
      <c r="S20" s="604">
        <v>41232</v>
      </c>
    </row>
    <row r="21" spans="1:19">
      <c r="A21" s="968"/>
      <c r="B21" s="639"/>
      <c r="C21" s="639"/>
      <c r="D21" s="639"/>
      <c r="E21" s="639"/>
      <c r="F21" s="639"/>
      <c r="G21" s="639"/>
      <c r="H21" s="639"/>
      <c r="I21" s="639"/>
      <c r="J21" s="639"/>
      <c r="K21" s="639"/>
      <c r="L21" s="639"/>
      <c r="M21" s="639"/>
      <c r="N21" s="639"/>
      <c r="O21" s="639"/>
      <c r="P21" s="639"/>
      <c r="Q21" s="639"/>
      <c r="R21" s="639"/>
      <c r="S21" s="639"/>
    </row>
    <row r="22" spans="1:19" ht="93.75" customHeight="1">
      <c r="A22" s="1141" t="s">
        <v>284</v>
      </c>
      <c r="B22" s="1146"/>
      <c r="C22" s="1146"/>
      <c r="D22" s="1146"/>
      <c r="E22" s="1146"/>
      <c r="F22" s="1146"/>
      <c r="G22" s="1146"/>
      <c r="H22" s="1146"/>
      <c r="I22" s="1146"/>
      <c r="J22" s="1146"/>
      <c r="K22" s="1146"/>
      <c r="L22" s="1146"/>
      <c r="M22" s="1146"/>
      <c r="N22" s="1146"/>
      <c r="O22" s="1146"/>
      <c r="P22" s="1146"/>
      <c r="Q22" s="1146"/>
      <c r="R22" s="1146"/>
      <c r="S22" s="1146"/>
    </row>
  </sheetData>
  <mergeCells count="8">
    <mergeCell ref="A22:S22"/>
    <mergeCell ref="A1:S1"/>
    <mergeCell ref="A3:A4"/>
    <mergeCell ref="B3:B4"/>
    <mergeCell ref="C3:C4"/>
    <mergeCell ref="D3:P3"/>
    <mergeCell ref="Q3:Q4"/>
    <mergeCell ref="R3:S3"/>
  </mergeCells>
  <hyperlinks>
    <hyperlink ref="T1" location="INDICE!A32" display="INDICE"/>
  </hyperlinks>
  <printOptions horizontalCentered="1"/>
  <pageMargins left="0.51181102362204722" right="0.51181102362204722" top="1.1023622047244095" bottom="0.51181102362204722" header="0.11811023622047245" footer="0.23622047244094491"/>
  <pageSetup paperSize="9" scale="59" firstPageNumber="80" orientation="landscape" useFirstPageNumber="1" r:id="rId1"/>
  <headerFooter scaleWithDoc="0">
    <oddHeader>&amp;C&amp;G</oddHeader>
    <oddFooter>&amp;C&amp;12 &amp;P</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showGridLines="0" zoomScale="90" zoomScaleNormal="90" zoomScalePageLayoutView="80" workbookViewId="0">
      <selection sqref="A1:V1"/>
    </sheetView>
  </sheetViews>
  <sheetFormatPr baseColWidth="10" defaultColWidth="9.140625" defaultRowHeight="12.75"/>
  <cols>
    <col min="1" max="1" width="27" style="647" customWidth="1"/>
    <col min="2" max="7" width="10.5703125" style="647" customWidth="1"/>
    <col min="8" max="8" width="11.28515625" style="647" bestFit="1" customWidth="1"/>
    <col min="9" max="9" width="10.5703125" style="647" customWidth="1"/>
    <col min="10" max="12" width="11.5703125" style="647" customWidth="1"/>
    <col min="13" max="13" width="9.7109375" style="647" bestFit="1" customWidth="1"/>
    <col min="14" max="14" width="10.140625" style="647" customWidth="1"/>
    <col min="15" max="15" width="11.5703125" style="647" customWidth="1"/>
    <col min="16" max="16" width="8.42578125" style="647" bestFit="1" customWidth="1"/>
    <col min="17" max="18" width="11.5703125" style="647" customWidth="1"/>
    <col min="19" max="19" width="11.5703125" style="653" customWidth="1"/>
    <col min="20" max="20" width="13.85546875" style="653" customWidth="1"/>
    <col min="21" max="21" width="11.5703125" style="653" customWidth="1"/>
    <col min="22" max="22" width="7.28515625" style="653" bestFit="1" customWidth="1"/>
    <col min="23" max="16384" width="9.140625" style="653"/>
  </cols>
  <sheetData>
    <row r="1" spans="1:23" ht="58.5" customHeight="1">
      <c r="A1" s="1129" t="s">
        <v>1495</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ht="4.5" customHeight="1">
      <c r="A2" s="664"/>
      <c r="B2" s="672"/>
      <c r="C2" s="672"/>
      <c r="D2" s="672"/>
      <c r="E2" s="672"/>
      <c r="F2" s="672"/>
      <c r="G2" s="672"/>
      <c r="H2" s="672"/>
      <c r="I2" s="672"/>
      <c r="J2" s="672"/>
      <c r="K2" s="672"/>
      <c r="L2" s="672"/>
      <c r="M2" s="672"/>
      <c r="N2" s="672"/>
      <c r="O2" s="672"/>
      <c r="P2" s="672"/>
      <c r="Q2" s="672"/>
      <c r="R2" s="672"/>
    </row>
    <row r="3" spans="1:23" s="651" customFormat="1" ht="19.5" customHeight="1">
      <c r="A3" s="1143" t="s">
        <v>256</v>
      </c>
      <c r="B3" s="1131" t="s">
        <v>1092</v>
      </c>
      <c r="C3" s="1131" t="s">
        <v>190</v>
      </c>
      <c r="D3" s="1131" t="s">
        <v>649</v>
      </c>
      <c r="E3" s="1134"/>
      <c r="F3" s="1134"/>
      <c r="G3" s="1134"/>
      <c r="H3" s="1134"/>
      <c r="I3" s="1134"/>
      <c r="J3" s="1134"/>
      <c r="K3" s="1134"/>
      <c r="L3" s="1134"/>
      <c r="M3" s="1131" t="s">
        <v>277</v>
      </c>
      <c r="N3" s="1135" t="s">
        <v>650</v>
      </c>
      <c r="O3" s="1136"/>
      <c r="P3" s="1136"/>
      <c r="Q3" s="1136"/>
      <c r="R3" s="1136"/>
      <c r="S3" s="1136"/>
      <c r="T3" s="1136"/>
      <c r="U3" s="1136"/>
      <c r="V3" s="1136"/>
    </row>
    <row r="4" spans="1:23" s="701" customFormat="1" ht="53.25" customHeight="1">
      <c r="A4" s="1133"/>
      <c r="B4" s="1133"/>
      <c r="C4" s="1133"/>
      <c r="D4" s="960" t="s">
        <v>590</v>
      </c>
      <c r="E4" s="960" t="s">
        <v>741</v>
      </c>
      <c r="F4" s="960" t="s">
        <v>742</v>
      </c>
      <c r="G4" s="960" t="s">
        <v>743</v>
      </c>
      <c r="H4" s="960" t="s">
        <v>744</v>
      </c>
      <c r="I4" s="960" t="s">
        <v>745</v>
      </c>
      <c r="J4" s="960" t="s">
        <v>746</v>
      </c>
      <c r="K4" s="960" t="s">
        <v>1093</v>
      </c>
      <c r="L4" s="960" t="s">
        <v>748</v>
      </c>
      <c r="M4" s="1133"/>
      <c r="N4" s="960" t="s">
        <v>632</v>
      </c>
      <c r="O4" s="960" t="s">
        <v>633</v>
      </c>
      <c r="P4" s="960" t="s">
        <v>634</v>
      </c>
      <c r="Q4" s="960" t="s">
        <v>1007</v>
      </c>
      <c r="R4" s="960" t="s">
        <v>750</v>
      </c>
      <c r="S4" s="960" t="s">
        <v>751</v>
      </c>
      <c r="T4" s="960" t="s">
        <v>752</v>
      </c>
      <c r="U4" s="960" t="s">
        <v>753</v>
      </c>
      <c r="V4" s="960" t="s">
        <v>106</v>
      </c>
    </row>
    <row r="5" spans="1:23" ht="24" customHeight="1">
      <c r="A5" s="709" t="s">
        <v>11</v>
      </c>
      <c r="B5" s="608">
        <v>29499713</v>
      </c>
      <c r="C5" s="608">
        <v>12343482</v>
      </c>
      <c r="D5" s="608">
        <v>3177842</v>
      </c>
      <c r="E5" s="608">
        <v>3916678</v>
      </c>
      <c r="F5" s="608">
        <v>2065293</v>
      </c>
      <c r="G5" s="608">
        <v>722524</v>
      </c>
      <c r="H5" s="608">
        <v>499829</v>
      </c>
      <c r="I5" s="608">
        <v>1871692</v>
      </c>
      <c r="J5" s="608">
        <v>71866</v>
      </c>
      <c r="K5" s="608">
        <v>15786</v>
      </c>
      <c r="L5" s="608">
        <v>1972</v>
      </c>
      <c r="M5" s="608">
        <v>17156231</v>
      </c>
      <c r="N5" s="608">
        <v>6405734</v>
      </c>
      <c r="O5" s="608">
        <v>8765343</v>
      </c>
      <c r="P5" s="608">
        <v>573598</v>
      </c>
      <c r="Q5" s="608">
        <v>789302</v>
      </c>
      <c r="R5" s="608">
        <v>5406</v>
      </c>
      <c r="S5" s="608">
        <v>4324</v>
      </c>
      <c r="T5" s="608">
        <v>178539</v>
      </c>
      <c r="U5" s="608">
        <v>7300</v>
      </c>
      <c r="V5" s="608">
        <v>426685</v>
      </c>
    </row>
    <row r="6" spans="1:23" ht="27" customHeight="1">
      <c r="A6" s="710" t="s">
        <v>397</v>
      </c>
      <c r="B6" s="604">
        <v>23281804</v>
      </c>
      <c r="C6" s="604">
        <v>7363175</v>
      </c>
      <c r="D6" s="604">
        <v>1355616</v>
      </c>
      <c r="E6" s="604">
        <v>2201981</v>
      </c>
      <c r="F6" s="604">
        <v>1057407</v>
      </c>
      <c r="G6" s="604">
        <v>674199</v>
      </c>
      <c r="H6" s="604">
        <v>415906</v>
      </c>
      <c r="I6" s="604">
        <v>1571045</v>
      </c>
      <c r="J6" s="604">
        <v>69263</v>
      </c>
      <c r="K6" s="604">
        <v>15786</v>
      </c>
      <c r="L6" s="604">
        <v>1972</v>
      </c>
      <c r="M6" s="604">
        <v>15918629</v>
      </c>
      <c r="N6" s="604">
        <v>5844286</v>
      </c>
      <c r="O6" s="604">
        <v>8108564</v>
      </c>
      <c r="P6" s="604">
        <v>566606</v>
      </c>
      <c r="Q6" s="604">
        <v>781242</v>
      </c>
      <c r="R6" s="604">
        <v>5106</v>
      </c>
      <c r="S6" s="604">
        <v>4324</v>
      </c>
      <c r="T6" s="604">
        <v>177916</v>
      </c>
      <c r="U6" s="604">
        <v>7300</v>
      </c>
      <c r="V6" s="604">
        <v>423285</v>
      </c>
    </row>
    <row r="7" spans="1:23" ht="27" customHeight="1">
      <c r="A7" s="968" t="s">
        <v>245</v>
      </c>
      <c r="B7" s="608">
        <v>223262</v>
      </c>
      <c r="C7" s="608">
        <v>135242</v>
      </c>
      <c r="D7" s="608">
        <v>14924</v>
      </c>
      <c r="E7" s="608">
        <v>57200</v>
      </c>
      <c r="F7" s="608">
        <v>16550</v>
      </c>
      <c r="G7" s="608">
        <v>38</v>
      </c>
      <c r="H7" s="608">
        <v>38</v>
      </c>
      <c r="I7" s="608">
        <v>31976</v>
      </c>
      <c r="J7" s="608">
        <v>14516</v>
      </c>
      <c r="K7" s="608" t="s">
        <v>39</v>
      </c>
      <c r="L7" s="608" t="s">
        <v>39</v>
      </c>
      <c r="M7" s="608">
        <v>88020</v>
      </c>
      <c r="N7" s="608">
        <v>38451</v>
      </c>
      <c r="O7" s="608">
        <v>39162</v>
      </c>
      <c r="P7" s="608">
        <v>2080</v>
      </c>
      <c r="Q7" s="608">
        <v>4542</v>
      </c>
      <c r="R7" s="608" t="s">
        <v>39</v>
      </c>
      <c r="S7" s="608" t="s">
        <v>39</v>
      </c>
      <c r="T7" s="608">
        <v>1058</v>
      </c>
      <c r="U7" s="608">
        <v>12</v>
      </c>
      <c r="V7" s="608">
        <v>2715</v>
      </c>
    </row>
    <row r="8" spans="1:23" ht="27" customHeight="1">
      <c r="A8" s="666" t="s">
        <v>281</v>
      </c>
      <c r="B8" s="604">
        <v>1145216</v>
      </c>
      <c r="C8" s="604">
        <v>340702</v>
      </c>
      <c r="D8" s="604">
        <v>74606</v>
      </c>
      <c r="E8" s="604">
        <v>76177</v>
      </c>
      <c r="F8" s="604">
        <v>79698</v>
      </c>
      <c r="G8" s="604">
        <v>1248</v>
      </c>
      <c r="H8" s="604">
        <v>3898</v>
      </c>
      <c r="I8" s="604">
        <v>95142</v>
      </c>
      <c r="J8" s="604">
        <v>9734</v>
      </c>
      <c r="K8" s="604" t="s">
        <v>39</v>
      </c>
      <c r="L8" s="604">
        <v>199</v>
      </c>
      <c r="M8" s="604">
        <v>804514</v>
      </c>
      <c r="N8" s="604">
        <v>282291</v>
      </c>
      <c r="O8" s="604">
        <v>450279</v>
      </c>
      <c r="P8" s="604">
        <v>27314</v>
      </c>
      <c r="Q8" s="604">
        <v>23075</v>
      </c>
      <c r="R8" s="604">
        <v>3</v>
      </c>
      <c r="S8" s="604" t="s">
        <v>39</v>
      </c>
      <c r="T8" s="604">
        <v>6252</v>
      </c>
      <c r="U8" s="604">
        <v>293</v>
      </c>
      <c r="V8" s="604">
        <v>15007</v>
      </c>
    </row>
    <row r="9" spans="1:23" ht="27" customHeight="1">
      <c r="A9" s="968" t="s">
        <v>280</v>
      </c>
      <c r="B9" s="608">
        <v>3158356</v>
      </c>
      <c r="C9" s="608">
        <v>727224</v>
      </c>
      <c r="D9" s="608">
        <v>182171</v>
      </c>
      <c r="E9" s="608">
        <v>148086</v>
      </c>
      <c r="F9" s="608">
        <v>248020</v>
      </c>
      <c r="G9" s="608">
        <v>9574</v>
      </c>
      <c r="H9" s="608">
        <v>9810</v>
      </c>
      <c r="I9" s="608">
        <v>121132</v>
      </c>
      <c r="J9" s="608">
        <v>8019</v>
      </c>
      <c r="K9" s="608" t="s">
        <v>39</v>
      </c>
      <c r="L9" s="608">
        <v>412</v>
      </c>
      <c r="M9" s="608">
        <v>2431132</v>
      </c>
      <c r="N9" s="608">
        <v>778424</v>
      </c>
      <c r="O9" s="608">
        <v>1430401</v>
      </c>
      <c r="P9" s="608">
        <v>96960</v>
      </c>
      <c r="Q9" s="608">
        <v>57385</v>
      </c>
      <c r="R9" s="608">
        <v>85</v>
      </c>
      <c r="S9" s="608">
        <v>2</v>
      </c>
      <c r="T9" s="608">
        <v>15747</v>
      </c>
      <c r="U9" s="608">
        <v>1367</v>
      </c>
      <c r="V9" s="608">
        <v>50761</v>
      </c>
    </row>
    <row r="10" spans="1:23" ht="27" customHeight="1">
      <c r="A10" s="666" t="s">
        <v>279</v>
      </c>
      <c r="B10" s="604">
        <v>2315852</v>
      </c>
      <c r="C10" s="604">
        <v>576573</v>
      </c>
      <c r="D10" s="604">
        <v>122685</v>
      </c>
      <c r="E10" s="604">
        <v>116151</v>
      </c>
      <c r="F10" s="604">
        <v>193056</v>
      </c>
      <c r="G10" s="604">
        <v>18620</v>
      </c>
      <c r="H10" s="604">
        <v>9404</v>
      </c>
      <c r="I10" s="604">
        <v>111689</v>
      </c>
      <c r="J10" s="604">
        <v>4968</v>
      </c>
      <c r="K10" s="604" t="s">
        <v>39</v>
      </c>
      <c r="L10" s="604" t="s">
        <v>39</v>
      </c>
      <c r="M10" s="604">
        <v>1739279</v>
      </c>
      <c r="N10" s="604">
        <v>568857</v>
      </c>
      <c r="O10" s="604">
        <v>982309</v>
      </c>
      <c r="P10" s="604">
        <v>69341</v>
      </c>
      <c r="Q10" s="604">
        <v>61824</v>
      </c>
      <c r="R10" s="604">
        <v>175</v>
      </c>
      <c r="S10" s="604">
        <v>15</v>
      </c>
      <c r="T10" s="604">
        <v>13532</v>
      </c>
      <c r="U10" s="604">
        <v>1607</v>
      </c>
      <c r="V10" s="604">
        <v>41619</v>
      </c>
    </row>
    <row r="11" spans="1:23" ht="27" customHeight="1">
      <c r="A11" s="968" t="s">
        <v>271</v>
      </c>
      <c r="B11" s="608">
        <v>1756881</v>
      </c>
      <c r="C11" s="608">
        <v>424081</v>
      </c>
      <c r="D11" s="608">
        <v>83237</v>
      </c>
      <c r="E11" s="608">
        <v>86923</v>
      </c>
      <c r="F11" s="608">
        <v>120072</v>
      </c>
      <c r="G11" s="608">
        <v>22705</v>
      </c>
      <c r="H11" s="608">
        <v>10253</v>
      </c>
      <c r="I11" s="608">
        <v>96528</v>
      </c>
      <c r="J11" s="608">
        <v>4361</v>
      </c>
      <c r="K11" s="608" t="s">
        <v>39</v>
      </c>
      <c r="L11" s="608">
        <v>2</v>
      </c>
      <c r="M11" s="608">
        <v>1332800</v>
      </c>
      <c r="N11" s="608">
        <v>469221</v>
      </c>
      <c r="O11" s="608">
        <v>668576</v>
      </c>
      <c r="P11" s="608">
        <v>46503</v>
      </c>
      <c r="Q11" s="608">
        <v>96104</v>
      </c>
      <c r="R11" s="608">
        <v>1610</v>
      </c>
      <c r="S11" s="608">
        <v>42</v>
      </c>
      <c r="T11" s="608">
        <v>9996</v>
      </c>
      <c r="U11" s="608">
        <v>498</v>
      </c>
      <c r="V11" s="608">
        <v>40250</v>
      </c>
    </row>
    <row r="12" spans="1:23" ht="27" customHeight="1">
      <c r="A12" s="666" t="s">
        <v>270</v>
      </c>
      <c r="B12" s="604">
        <v>1462876</v>
      </c>
      <c r="C12" s="604">
        <v>402592</v>
      </c>
      <c r="D12" s="604">
        <v>69413</v>
      </c>
      <c r="E12" s="604">
        <v>114759</v>
      </c>
      <c r="F12" s="604">
        <v>31641</v>
      </c>
      <c r="G12" s="604">
        <v>34460</v>
      </c>
      <c r="H12" s="604">
        <v>17197</v>
      </c>
      <c r="I12" s="604">
        <v>129137</v>
      </c>
      <c r="J12" s="604">
        <v>5984</v>
      </c>
      <c r="K12" s="604" t="s">
        <v>39</v>
      </c>
      <c r="L12" s="604">
        <v>1</v>
      </c>
      <c r="M12" s="604">
        <v>1060284</v>
      </c>
      <c r="N12" s="604">
        <v>424032</v>
      </c>
      <c r="O12" s="604">
        <v>441988</v>
      </c>
      <c r="P12" s="604">
        <v>33088</v>
      </c>
      <c r="Q12" s="604">
        <v>110418</v>
      </c>
      <c r="R12" s="604">
        <v>2143</v>
      </c>
      <c r="S12" s="604">
        <v>104</v>
      </c>
      <c r="T12" s="604">
        <v>10829</v>
      </c>
      <c r="U12" s="604">
        <v>86</v>
      </c>
      <c r="V12" s="604">
        <v>37596</v>
      </c>
    </row>
    <row r="13" spans="1:23" ht="27" customHeight="1">
      <c r="A13" s="968" t="s">
        <v>269</v>
      </c>
      <c r="B13" s="608">
        <v>3703959</v>
      </c>
      <c r="C13" s="608">
        <v>1147180</v>
      </c>
      <c r="D13" s="608">
        <v>222988</v>
      </c>
      <c r="E13" s="608">
        <v>384200</v>
      </c>
      <c r="F13" s="608">
        <v>54827</v>
      </c>
      <c r="G13" s="608">
        <v>104023</v>
      </c>
      <c r="H13" s="608">
        <v>56894</v>
      </c>
      <c r="I13" s="608">
        <v>313277</v>
      </c>
      <c r="J13" s="608">
        <v>10851</v>
      </c>
      <c r="K13" s="608" t="s">
        <v>39</v>
      </c>
      <c r="L13" s="608">
        <v>120</v>
      </c>
      <c r="M13" s="608">
        <v>2556779</v>
      </c>
      <c r="N13" s="608">
        <v>997570</v>
      </c>
      <c r="O13" s="608">
        <v>1212246</v>
      </c>
      <c r="P13" s="608">
        <v>98508</v>
      </c>
      <c r="Q13" s="608">
        <v>129467</v>
      </c>
      <c r="R13" s="608">
        <v>564</v>
      </c>
      <c r="S13" s="608">
        <v>1022</v>
      </c>
      <c r="T13" s="608">
        <v>28218</v>
      </c>
      <c r="U13" s="608">
        <v>129</v>
      </c>
      <c r="V13" s="608">
        <v>89055</v>
      </c>
    </row>
    <row r="14" spans="1:23" ht="27" customHeight="1">
      <c r="A14" s="666" t="s">
        <v>268</v>
      </c>
      <c r="B14" s="604">
        <v>3000423</v>
      </c>
      <c r="C14" s="604">
        <v>1073915</v>
      </c>
      <c r="D14" s="604">
        <v>189747</v>
      </c>
      <c r="E14" s="604">
        <v>347640</v>
      </c>
      <c r="F14" s="604">
        <v>42084</v>
      </c>
      <c r="G14" s="604">
        <v>141543</v>
      </c>
      <c r="H14" s="604">
        <v>86865</v>
      </c>
      <c r="I14" s="604">
        <v>260371</v>
      </c>
      <c r="J14" s="604">
        <v>5399</v>
      </c>
      <c r="K14" s="604" t="s">
        <v>39</v>
      </c>
      <c r="L14" s="604">
        <v>266</v>
      </c>
      <c r="M14" s="604">
        <v>1926508</v>
      </c>
      <c r="N14" s="604">
        <v>729100</v>
      </c>
      <c r="O14" s="604">
        <v>916633</v>
      </c>
      <c r="P14" s="604">
        <v>65536</v>
      </c>
      <c r="Q14" s="604">
        <v>109987</v>
      </c>
      <c r="R14" s="604">
        <v>372</v>
      </c>
      <c r="S14" s="604">
        <v>1520</v>
      </c>
      <c r="T14" s="604">
        <v>32691</v>
      </c>
      <c r="U14" s="604">
        <v>81</v>
      </c>
      <c r="V14" s="604">
        <v>70588</v>
      </c>
    </row>
    <row r="15" spans="1:23" ht="27" customHeight="1">
      <c r="A15" s="968" t="s">
        <v>267</v>
      </c>
      <c r="B15" s="608">
        <v>2955792</v>
      </c>
      <c r="C15" s="608">
        <v>1075389</v>
      </c>
      <c r="D15" s="608">
        <v>192511</v>
      </c>
      <c r="E15" s="608">
        <v>385547</v>
      </c>
      <c r="F15" s="608">
        <v>28154</v>
      </c>
      <c r="G15" s="608">
        <v>145324</v>
      </c>
      <c r="H15" s="608">
        <v>105278</v>
      </c>
      <c r="I15" s="608">
        <v>210607</v>
      </c>
      <c r="J15" s="608">
        <v>3643</v>
      </c>
      <c r="K15" s="608">
        <v>3946</v>
      </c>
      <c r="L15" s="608">
        <v>379</v>
      </c>
      <c r="M15" s="608">
        <v>1880403</v>
      </c>
      <c r="N15" s="608">
        <v>720458</v>
      </c>
      <c r="O15" s="608">
        <v>945079</v>
      </c>
      <c r="P15" s="608">
        <v>59802</v>
      </c>
      <c r="Q15" s="608">
        <v>72652</v>
      </c>
      <c r="R15" s="608">
        <v>38</v>
      </c>
      <c r="S15" s="608">
        <v>1014</v>
      </c>
      <c r="T15" s="608">
        <v>37140</v>
      </c>
      <c r="U15" s="608">
        <v>107</v>
      </c>
      <c r="V15" s="608">
        <v>44113</v>
      </c>
    </row>
    <row r="16" spans="1:23" ht="27" customHeight="1">
      <c r="A16" s="666" t="s">
        <v>236</v>
      </c>
      <c r="B16" s="604">
        <v>2793276</v>
      </c>
      <c r="C16" s="604">
        <v>974789</v>
      </c>
      <c r="D16" s="604">
        <v>195796</v>
      </c>
      <c r="E16" s="604">
        <v>348556</v>
      </c>
      <c r="F16" s="604">
        <v>18211</v>
      </c>
      <c r="G16" s="604">
        <v>134466</v>
      </c>
      <c r="H16" s="604">
        <v>115988</v>
      </c>
      <c r="I16" s="604">
        <v>148140</v>
      </c>
      <c r="J16" s="604">
        <v>1568</v>
      </c>
      <c r="K16" s="604">
        <v>11840</v>
      </c>
      <c r="L16" s="604">
        <v>224</v>
      </c>
      <c r="M16" s="604">
        <v>1818487</v>
      </c>
      <c r="N16" s="604">
        <v>636145</v>
      </c>
      <c r="O16" s="604">
        <v>996610</v>
      </c>
      <c r="P16" s="604">
        <v>65359</v>
      </c>
      <c r="Q16" s="604">
        <v>66294</v>
      </c>
      <c r="R16" s="604">
        <v>4</v>
      </c>
      <c r="S16" s="604">
        <v>605</v>
      </c>
      <c r="T16" s="604">
        <v>21949</v>
      </c>
      <c r="U16" s="604">
        <v>166</v>
      </c>
      <c r="V16" s="604">
        <v>31355</v>
      </c>
    </row>
    <row r="17" spans="1:22" s="718" customFormat="1" ht="27.75" customHeight="1">
      <c r="A17" s="968" t="s">
        <v>258</v>
      </c>
      <c r="B17" s="608">
        <v>765911</v>
      </c>
      <c r="C17" s="608">
        <v>485488</v>
      </c>
      <c r="D17" s="608">
        <v>7538</v>
      </c>
      <c r="E17" s="608">
        <v>136742</v>
      </c>
      <c r="F17" s="608">
        <v>225094</v>
      </c>
      <c r="G17" s="608">
        <v>62198</v>
      </c>
      <c r="H17" s="608">
        <v>281</v>
      </c>
      <c r="I17" s="608">
        <v>53046</v>
      </c>
      <c r="J17" s="608">
        <v>220</v>
      </c>
      <c r="K17" s="608" t="s">
        <v>39</v>
      </c>
      <c r="L17" s="608">
        <v>369</v>
      </c>
      <c r="M17" s="608">
        <v>280423</v>
      </c>
      <c r="N17" s="608">
        <v>199737</v>
      </c>
      <c r="O17" s="608">
        <v>25281</v>
      </c>
      <c r="P17" s="608">
        <v>2115</v>
      </c>
      <c r="Q17" s="608">
        <v>49494</v>
      </c>
      <c r="R17" s="608">
        <v>112</v>
      </c>
      <c r="S17" s="608" t="s">
        <v>39</v>
      </c>
      <c r="T17" s="608">
        <v>504</v>
      </c>
      <c r="U17" s="608">
        <v>2954</v>
      </c>
      <c r="V17" s="608">
        <v>226</v>
      </c>
    </row>
    <row r="18" spans="1:22" ht="32.25" customHeight="1">
      <c r="A18" s="635" t="s">
        <v>266</v>
      </c>
      <c r="B18" s="604">
        <v>6217909</v>
      </c>
      <c r="C18" s="604">
        <v>4980307</v>
      </c>
      <c r="D18" s="604">
        <v>1822226</v>
      </c>
      <c r="E18" s="604">
        <v>1714697</v>
      </c>
      <c r="F18" s="604">
        <v>1007886</v>
      </c>
      <c r="G18" s="604">
        <v>48325</v>
      </c>
      <c r="H18" s="604">
        <v>83923</v>
      </c>
      <c r="I18" s="604">
        <v>300647</v>
      </c>
      <c r="J18" s="604">
        <v>2603</v>
      </c>
      <c r="K18" s="604" t="s">
        <v>39</v>
      </c>
      <c r="L18" s="604" t="s">
        <v>39</v>
      </c>
      <c r="M18" s="604">
        <v>1237602</v>
      </c>
      <c r="N18" s="604">
        <v>561448</v>
      </c>
      <c r="O18" s="604">
        <v>656779</v>
      </c>
      <c r="P18" s="604">
        <v>6992</v>
      </c>
      <c r="Q18" s="604">
        <v>8060</v>
      </c>
      <c r="R18" s="604">
        <v>300</v>
      </c>
      <c r="S18" s="604" t="s">
        <v>39</v>
      </c>
      <c r="T18" s="604">
        <v>623</v>
      </c>
      <c r="U18" s="604" t="s">
        <v>39</v>
      </c>
      <c r="V18" s="604">
        <v>3400</v>
      </c>
    </row>
    <row r="19" spans="1:22" ht="29.25" customHeight="1">
      <c r="A19" s="968" t="s">
        <v>296</v>
      </c>
      <c r="B19" s="608">
        <v>628308</v>
      </c>
      <c r="C19" s="608">
        <v>628119</v>
      </c>
      <c r="D19" s="608">
        <v>129877</v>
      </c>
      <c r="E19" s="608">
        <v>264975</v>
      </c>
      <c r="F19" s="608">
        <v>117061</v>
      </c>
      <c r="G19" s="608">
        <v>7986</v>
      </c>
      <c r="H19" s="608">
        <v>23106</v>
      </c>
      <c r="I19" s="608">
        <v>84317</v>
      </c>
      <c r="J19" s="608">
        <v>797</v>
      </c>
      <c r="K19" s="608" t="s">
        <v>39</v>
      </c>
      <c r="L19" s="608" t="s">
        <v>39</v>
      </c>
      <c r="M19" s="608">
        <v>189</v>
      </c>
      <c r="N19" s="608">
        <v>189</v>
      </c>
      <c r="O19" s="608" t="s">
        <v>39</v>
      </c>
      <c r="P19" s="608" t="s">
        <v>39</v>
      </c>
      <c r="Q19" s="608" t="s">
        <v>39</v>
      </c>
      <c r="R19" s="608" t="s">
        <v>39</v>
      </c>
      <c r="S19" s="608" t="s">
        <v>39</v>
      </c>
      <c r="T19" s="608" t="s">
        <v>39</v>
      </c>
      <c r="U19" s="608" t="s">
        <v>39</v>
      </c>
      <c r="V19" s="608" t="s">
        <v>39</v>
      </c>
    </row>
    <row r="20" spans="1:22" ht="24">
      <c r="A20" s="666" t="s">
        <v>278</v>
      </c>
      <c r="B20" s="604">
        <v>562370</v>
      </c>
      <c r="C20" s="604">
        <v>562212</v>
      </c>
      <c r="D20" s="604">
        <v>193257</v>
      </c>
      <c r="E20" s="604">
        <v>210424</v>
      </c>
      <c r="F20" s="604">
        <v>113745</v>
      </c>
      <c r="G20" s="604">
        <v>2285</v>
      </c>
      <c r="H20" s="604">
        <v>3759</v>
      </c>
      <c r="I20" s="604">
        <v>38369</v>
      </c>
      <c r="J20" s="604">
        <v>373</v>
      </c>
      <c r="K20" s="604" t="s">
        <v>39</v>
      </c>
      <c r="L20" s="604" t="s">
        <v>39</v>
      </c>
      <c r="M20" s="604">
        <v>158</v>
      </c>
      <c r="N20" s="604">
        <v>158</v>
      </c>
      <c r="O20" s="604" t="s">
        <v>39</v>
      </c>
      <c r="P20" s="604" t="s">
        <v>39</v>
      </c>
      <c r="Q20" s="604" t="s">
        <v>39</v>
      </c>
      <c r="R20" s="604" t="s">
        <v>39</v>
      </c>
      <c r="S20" s="604" t="s">
        <v>39</v>
      </c>
      <c r="T20" s="604" t="s">
        <v>39</v>
      </c>
      <c r="U20" s="604" t="s">
        <v>39</v>
      </c>
      <c r="V20" s="604" t="s">
        <v>39</v>
      </c>
    </row>
    <row r="21" spans="1:22">
      <c r="A21" s="970"/>
      <c r="B21" s="657"/>
      <c r="C21" s="657"/>
      <c r="D21" s="657"/>
      <c r="E21" s="657"/>
      <c r="F21" s="657"/>
      <c r="G21" s="657"/>
      <c r="H21" s="657"/>
      <c r="I21" s="657"/>
      <c r="J21" s="657"/>
      <c r="K21" s="657"/>
      <c r="L21" s="657"/>
      <c r="M21" s="657"/>
      <c r="N21" s="657"/>
      <c r="O21" s="657"/>
      <c r="P21" s="657"/>
      <c r="Q21" s="657"/>
      <c r="R21" s="657"/>
    </row>
    <row r="22" spans="1:22" ht="27" customHeight="1">
      <c r="A22" s="1130" t="s">
        <v>293</v>
      </c>
      <c r="B22" s="1146"/>
      <c r="C22" s="1146"/>
      <c r="D22" s="1146"/>
      <c r="E22" s="1146"/>
      <c r="F22" s="1146"/>
      <c r="G22" s="1146"/>
      <c r="H22" s="1146"/>
      <c r="I22" s="1146"/>
      <c r="J22" s="1146"/>
      <c r="K22" s="1146"/>
      <c r="L22" s="1146"/>
      <c r="M22" s="1146"/>
      <c r="N22" s="1146"/>
      <c r="O22" s="1146"/>
      <c r="P22" s="1146"/>
      <c r="Q22" s="1146"/>
      <c r="R22" s="1146"/>
    </row>
  </sheetData>
  <mergeCells count="8">
    <mergeCell ref="A22:R22"/>
    <mergeCell ref="A1:V1"/>
    <mergeCell ref="A3:A4"/>
    <mergeCell ref="B3:B4"/>
    <mergeCell ref="C3:C4"/>
    <mergeCell ref="D3:L3"/>
    <mergeCell ref="M3:M4"/>
    <mergeCell ref="N3:V3"/>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1" firstPageNumber="81" orientation="landscape" useFirstPageNumber="1" r:id="rId1"/>
  <headerFooter scaleWithDoc="0">
    <oddHeader>&amp;C&amp;G</oddHeader>
    <oddFooter>&amp;C&amp;12 &amp;P</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
  <sheetViews>
    <sheetView showGridLines="0" zoomScale="90" zoomScaleNormal="90" zoomScalePageLayoutView="80" workbookViewId="0">
      <selection activeCell="B5" sqref="B5:U20"/>
    </sheetView>
  </sheetViews>
  <sheetFormatPr baseColWidth="10" defaultColWidth="9.140625" defaultRowHeight="12.75"/>
  <cols>
    <col min="1" max="1" width="29.140625" style="653" customWidth="1"/>
    <col min="2" max="2" width="11" style="653" customWidth="1"/>
    <col min="3" max="5" width="10.5703125" style="653" customWidth="1"/>
    <col min="6" max="6" width="11.28515625" style="653" bestFit="1" customWidth="1"/>
    <col min="7" max="7" width="10.5703125" style="653" customWidth="1"/>
    <col min="8" max="8" width="11.85546875" style="653" customWidth="1"/>
    <col min="9" max="9" width="10.5703125" style="653" customWidth="1"/>
    <col min="10" max="11" width="11.5703125" style="653" customWidth="1"/>
    <col min="12" max="12" width="12.28515625" style="653" customWidth="1"/>
    <col min="13" max="13" width="11.5703125" style="653" customWidth="1"/>
    <col min="14" max="14" width="10.140625" style="653" customWidth="1"/>
    <col min="15" max="18" width="11.5703125" style="653" customWidth="1"/>
    <col min="19" max="19" width="13.7109375" style="653" customWidth="1"/>
    <col min="20" max="20" width="11.85546875" style="653" customWidth="1"/>
    <col min="21" max="21" width="11.5703125" style="653" customWidth="1"/>
    <col min="22" max="16384" width="9.140625" style="653"/>
  </cols>
  <sheetData>
    <row r="1" spans="1:22" ht="56.25" customHeight="1">
      <c r="A1" s="1129" t="s">
        <v>1496</v>
      </c>
      <c r="B1" s="1129"/>
      <c r="C1" s="1129"/>
      <c r="D1" s="1129"/>
      <c r="E1" s="1129"/>
      <c r="F1" s="1129"/>
      <c r="G1" s="1129"/>
      <c r="H1" s="1129"/>
      <c r="I1" s="1129"/>
      <c r="J1" s="1129"/>
      <c r="K1" s="1129"/>
      <c r="L1" s="1129"/>
      <c r="M1" s="1129"/>
      <c r="N1" s="1129"/>
      <c r="O1" s="1129"/>
      <c r="P1" s="1129"/>
      <c r="Q1" s="1129"/>
      <c r="R1" s="1129"/>
      <c r="S1" s="1129"/>
      <c r="T1" s="1129"/>
      <c r="U1" s="1129"/>
      <c r="V1" s="264" t="s">
        <v>577</v>
      </c>
    </row>
    <row r="2" spans="1:22" ht="5.25" customHeight="1">
      <c r="A2" s="719"/>
      <c r="B2" s="665"/>
      <c r="C2" s="665"/>
      <c r="D2" s="665"/>
      <c r="E2" s="665"/>
      <c r="F2" s="665"/>
      <c r="G2" s="665"/>
      <c r="H2" s="665"/>
      <c r="I2" s="665"/>
      <c r="J2" s="665"/>
      <c r="K2" s="665"/>
      <c r="L2" s="665"/>
      <c r="M2" s="665"/>
      <c r="N2" s="665"/>
      <c r="O2" s="665"/>
      <c r="P2" s="665"/>
    </row>
    <row r="3" spans="1:22" ht="20.25" customHeight="1">
      <c r="A3" s="1131" t="s">
        <v>256</v>
      </c>
      <c r="B3" s="1131" t="s">
        <v>295</v>
      </c>
      <c r="C3" s="1131" t="s">
        <v>190</v>
      </c>
      <c r="D3" s="1131" t="s">
        <v>649</v>
      </c>
      <c r="E3" s="1134"/>
      <c r="F3" s="1134"/>
      <c r="G3" s="1134"/>
      <c r="H3" s="1134"/>
      <c r="I3" s="1134"/>
      <c r="J3" s="1134"/>
      <c r="K3" s="1134"/>
      <c r="L3" s="1134"/>
      <c r="M3" s="1131" t="s">
        <v>277</v>
      </c>
      <c r="N3" s="1185" t="s">
        <v>650</v>
      </c>
      <c r="O3" s="1186"/>
      <c r="P3" s="1186"/>
      <c r="Q3" s="1186"/>
      <c r="R3" s="1186"/>
      <c r="S3" s="1186"/>
      <c r="T3" s="1186"/>
      <c r="U3" s="1186"/>
    </row>
    <row r="4" spans="1:22" s="665" customFormat="1" ht="50.25" customHeight="1">
      <c r="A4" s="1133"/>
      <c r="B4" s="1133"/>
      <c r="C4" s="1133"/>
      <c r="D4" s="960" t="s">
        <v>590</v>
      </c>
      <c r="E4" s="960" t="s">
        <v>741</v>
      </c>
      <c r="F4" s="960" t="s">
        <v>742</v>
      </c>
      <c r="G4" s="960" t="s">
        <v>743</v>
      </c>
      <c r="H4" s="960" t="s">
        <v>744</v>
      </c>
      <c r="I4" s="960" t="s">
        <v>745</v>
      </c>
      <c r="J4" s="960" t="s">
        <v>746</v>
      </c>
      <c r="K4" s="960" t="s">
        <v>1093</v>
      </c>
      <c r="L4" s="960" t="s">
        <v>748</v>
      </c>
      <c r="M4" s="1133"/>
      <c r="N4" s="960" t="s">
        <v>632</v>
      </c>
      <c r="O4" s="960" t="s">
        <v>633</v>
      </c>
      <c r="P4" s="960" t="s">
        <v>1094</v>
      </c>
      <c r="Q4" s="960" t="s">
        <v>750</v>
      </c>
      <c r="R4" s="960" t="s">
        <v>751</v>
      </c>
      <c r="S4" s="960" t="s">
        <v>752</v>
      </c>
      <c r="T4" s="960" t="s">
        <v>753</v>
      </c>
      <c r="U4" s="960" t="s">
        <v>168</v>
      </c>
    </row>
    <row r="5" spans="1:22" ht="23.25" customHeight="1">
      <c r="A5" s="628" t="s">
        <v>11</v>
      </c>
      <c r="B5" s="608">
        <v>7481293</v>
      </c>
      <c r="C5" s="608">
        <v>4764447</v>
      </c>
      <c r="D5" s="608">
        <v>56356</v>
      </c>
      <c r="E5" s="608">
        <v>932609</v>
      </c>
      <c r="F5" s="608">
        <v>979768</v>
      </c>
      <c r="G5" s="608">
        <v>581166</v>
      </c>
      <c r="H5" s="608">
        <v>253232</v>
      </c>
      <c r="I5" s="608">
        <v>1871692</v>
      </c>
      <c r="J5" s="608">
        <v>71866</v>
      </c>
      <c r="K5" s="608">
        <v>15786</v>
      </c>
      <c r="L5" s="608">
        <v>1972</v>
      </c>
      <c r="M5" s="608">
        <v>2716846</v>
      </c>
      <c r="N5" s="608">
        <v>1409423</v>
      </c>
      <c r="O5" s="608">
        <v>5117</v>
      </c>
      <c r="P5" s="608">
        <v>764454</v>
      </c>
      <c r="Q5" s="608">
        <v>5406</v>
      </c>
      <c r="R5" s="608">
        <v>4324</v>
      </c>
      <c r="S5" s="608">
        <v>134493</v>
      </c>
      <c r="T5" s="608">
        <v>2947</v>
      </c>
      <c r="U5" s="608">
        <v>390682</v>
      </c>
    </row>
    <row r="6" spans="1:22" ht="25.5" customHeight="1">
      <c r="A6" s="635" t="s">
        <v>397</v>
      </c>
      <c r="B6" s="604">
        <v>6389031</v>
      </c>
      <c r="C6" s="604">
        <v>3687308</v>
      </c>
      <c r="D6" s="604">
        <v>52255</v>
      </c>
      <c r="E6" s="604">
        <v>698173</v>
      </c>
      <c r="F6" s="604">
        <v>528352</v>
      </c>
      <c r="G6" s="604">
        <v>541092</v>
      </c>
      <c r="H6" s="604">
        <v>209370</v>
      </c>
      <c r="I6" s="604">
        <v>1571045</v>
      </c>
      <c r="J6" s="604">
        <v>69263</v>
      </c>
      <c r="K6" s="604">
        <v>15786</v>
      </c>
      <c r="L6" s="604">
        <v>1972</v>
      </c>
      <c r="M6" s="604">
        <v>2701723</v>
      </c>
      <c r="N6" s="604">
        <v>1404369</v>
      </c>
      <c r="O6" s="604">
        <v>5117</v>
      </c>
      <c r="P6" s="604">
        <v>756394</v>
      </c>
      <c r="Q6" s="604">
        <v>5106</v>
      </c>
      <c r="R6" s="604">
        <v>4324</v>
      </c>
      <c r="S6" s="604">
        <v>133870</v>
      </c>
      <c r="T6" s="604">
        <v>2947</v>
      </c>
      <c r="U6" s="604">
        <v>389596</v>
      </c>
    </row>
    <row r="7" spans="1:22" ht="25.5" customHeight="1">
      <c r="A7" s="968" t="s">
        <v>245</v>
      </c>
      <c r="B7" s="608">
        <v>70320</v>
      </c>
      <c r="C7" s="608">
        <v>51951</v>
      </c>
      <c r="D7" s="608">
        <v>428</v>
      </c>
      <c r="E7" s="608">
        <v>3937</v>
      </c>
      <c r="F7" s="608">
        <v>1093</v>
      </c>
      <c r="G7" s="608">
        <v>1</v>
      </c>
      <c r="H7" s="608" t="s">
        <v>39</v>
      </c>
      <c r="I7" s="608">
        <v>31976</v>
      </c>
      <c r="J7" s="608">
        <v>14516</v>
      </c>
      <c r="K7" s="608" t="s">
        <v>39</v>
      </c>
      <c r="L7" s="608" t="s">
        <v>39</v>
      </c>
      <c r="M7" s="608">
        <v>18369</v>
      </c>
      <c r="N7" s="608">
        <v>10563</v>
      </c>
      <c r="O7" s="608">
        <v>1</v>
      </c>
      <c r="P7" s="608">
        <v>4415</v>
      </c>
      <c r="Q7" s="608" t="s">
        <v>39</v>
      </c>
      <c r="R7" s="608" t="s">
        <v>39</v>
      </c>
      <c r="S7" s="608">
        <v>738</v>
      </c>
      <c r="T7" s="608" t="s">
        <v>39</v>
      </c>
      <c r="U7" s="608">
        <v>2652</v>
      </c>
    </row>
    <row r="8" spans="1:22" ht="25.5" customHeight="1">
      <c r="A8" s="666" t="s">
        <v>281</v>
      </c>
      <c r="B8" s="604">
        <v>253666</v>
      </c>
      <c r="C8" s="604">
        <v>166321</v>
      </c>
      <c r="D8" s="604">
        <v>3539</v>
      </c>
      <c r="E8" s="604">
        <v>24810</v>
      </c>
      <c r="F8" s="604">
        <v>29169</v>
      </c>
      <c r="G8" s="604">
        <v>544</v>
      </c>
      <c r="H8" s="604">
        <v>3184</v>
      </c>
      <c r="I8" s="604">
        <v>95142</v>
      </c>
      <c r="J8" s="604">
        <v>9734</v>
      </c>
      <c r="K8" s="604" t="s">
        <v>39</v>
      </c>
      <c r="L8" s="604">
        <v>199</v>
      </c>
      <c r="M8" s="604">
        <v>87345</v>
      </c>
      <c r="N8" s="604">
        <v>46282</v>
      </c>
      <c r="O8" s="604">
        <v>2</v>
      </c>
      <c r="P8" s="604">
        <v>21933</v>
      </c>
      <c r="Q8" s="604">
        <v>3</v>
      </c>
      <c r="R8" s="604" t="s">
        <v>39</v>
      </c>
      <c r="S8" s="604">
        <v>4917</v>
      </c>
      <c r="T8" s="604" t="s">
        <v>39</v>
      </c>
      <c r="U8" s="604">
        <v>14208</v>
      </c>
    </row>
    <row r="9" spans="1:22" ht="25.5" customHeight="1">
      <c r="A9" s="968" t="s">
        <v>280</v>
      </c>
      <c r="B9" s="608">
        <v>531851</v>
      </c>
      <c r="C9" s="608">
        <v>327023</v>
      </c>
      <c r="D9" s="608">
        <v>8483</v>
      </c>
      <c r="E9" s="608">
        <v>53627</v>
      </c>
      <c r="F9" s="608">
        <v>122211</v>
      </c>
      <c r="G9" s="608">
        <v>6869</v>
      </c>
      <c r="H9" s="608">
        <v>6270</v>
      </c>
      <c r="I9" s="608">
        <v>121132</v>
      </c>
      <c r="J9" s="608">
        <v>8019</v>
      </c>
      <c r="K9" s="608" t="s">
        <v>39</v>
      </c>
      <c r="L9" s="608">
        <v>412</v>
      </c>
      <c r="M9" s="608">
        <v>204828</v>
      </c>
      <c r="N9" s="608">
        <v>93378</v>
      </c>
      <c r="O9" s="608">
        <v>40</v>
      </c>
      <c r="P9" s="608">
        <v>54142</v>
      </c>
      <c r="Q9" s="608">
        <v>85</v>
      </c>
      <c r="R9" s="608">
        <v>2</v>
      </c>
      <c r="S9" s="608">
        <v>10709</v>
      </c>
      <c r="T9" s="608" t="s">
        <v>39</v>
      </c>
      <c r="U9" s="608">
        <v>46472</v>
      </c>
    </row>
    <row r="10" spans="1:22" ht="25.5" customHeight="1">
      <c r="A10" s="666" t="s">
        <v>279</v>
      </c>
      <c r="B10" s="604">
        <v>472868</v>
      </c>
      <c r="C10" s="604">
        <v>270280</v>
      </c>
      <c r="D10" s="604">
        <v>3444</v>
      </c>
      <c r="E10" s="604">
        <v>45138</v>
      </c>
      <c r="F10" s="604">
        <v>83192</v>
      </c>
      <c r="G10" s="604">
        <v>15851</v>
      </c>
      <c r="H10" s="604">
        <v>5998</v>
      </c>
      <c r="I10" s="604">
        <v>111689</v>
      </c>
      <c r="J10" s="604">
        <v>4968</v>
      </c>
      <c r="K10" s="604" t="s">
        <v>39</v>
      </c>
      <c r="L10" s="604" t="s">
        <v>39</v>
      </c>
      <c r="M10" s="604">
        <v>202588</v>
      </c>
      <c r="N10" s="604">
        <v>99337</v>
      </c>
      <c r="O10" s="604">
        <v>29</v>
      </c>
      <c r="P10" s="604">
        <v>59672</v>
      </c>
      <c r="Q10" s="604">
        <v>175</v>
      </c>
      <c r="R10" s="604">
        <v>15</v>
      </c>
      <c r="S10" s="604">
        <v>9987</v>
      </c>
      <c r="T10" s="604" t="s">
        <v>39</v>
      </c>
      <c r="U10" s="604">
        <v>33373</v>
      </c>
    </row>
    <row r="11" spans="1:22" ht="25.5" customHeight="1">
      <c r="A11" s="968" t="s">
        <v>271</v>
      </c>
      <c r="B11" s="608">
        <v>481306</v>
      </c>
      <c r="C11" s="608">
        <v>202344</v>
      </c>
      <c r="D11" s="608">
        <v>2233</v>
      </c>
      <c r="E11" s="608">
        <v>25561</v>
      </c>
      <c r="F11" s="608">
        <v>48622</v>
      </c>
      <c r="G11" s="608">
        <v>19158</v>
      </c>
      <c r="H11" s="608">
        <v>5879</v>
      </c>
      <c r="I11" s="608">
        <v>96528</v>
      </c>
      <c r="J11" s="608">
        <v>4361</v>
      </c>
      <c r="K11" s="608" t="s">
        <v>39</v>
      </c>
      <c r="L11" s="608">
        <v>2</v>
      </c>
      <c r="M11" s="608">
        <v>278962</v>
      </c>
      <c r="N11" s="608">
        <v>140635</v>
      </c>
      <c r="O11" s="608">
        <v>45</v>
      </c>
      <c r="P11" s="608">
        <v>94572</v>
      </c>
      <c r="Q11" s="608">
        <v>1610</v>
      </c>
      <c r="R11" s="608">
        <v>42</v>
      </c>
      <c r="S11" s="608">
        <v>7554</v>
      </c>
      <c r="T11" s="608" t="s">
        <v>39</v>
      </c>
      <c r="U11" s="608">
        <v>34504</v>
      </c>
    </row>
    <row r="12" spans="1:22" ht="25.5" customHeight="1">
      <c r="A12" s="666" t="s">
        <v>270</v>
      </c>
      <c r="B12" s="604">
        <v>551301</v>
      </c>
      <c r="C12" s="604">
        <v>217322</v>
      </c>
      <c r="D12" s="604">
        <v>3968</v>
      </c>
      <c r="E12" s="604">
        <v>30912</v>
      </c>
      <c r="F12" s="604">
        <v>13400</v>
      </c>
      <c r="G12" s="604">
        <v>26909</v>
      </c>
      <c r="H12" s="604">
        <v>7011</v>
      </c>
      <c r="I12" s="604">
        <v>129137</v>
      </c>
      <c r="J12" s="604">
        <v>5984</v>
      </c>
      <c r="K12" s="604" t="s">
        <v>39</v>
      </c>
      <c r="L12" s="604">
        <v>1</v>
      </c>
      <c r="M12" s="604">
        <v>333979</v>
      </c>
      <c r="N12" s="604">
        <v>178539</v>
      </c>
      <c r="O12" s="604">
        <v>67</v>
      </c>
      <c r="P12" s="604">
        <v>108640</v>
      </c>
      <c r="Q12" s="604">
        <v>2143</v>
      </c>
      <c r="R12" s="604">
        <v>104</v>
      </c>
      <c r="S12" s="604">
        <v>8419</v>
      </c>
      <c r="T12" s="604" t="s">
        <v>39</v>
      </c>
      <c r="U12" s="604">
        <v>36067</v>
      </c>
    </row>
    <row r="13" spans="1:22" ht="25.5" customHeight="1">
      <c r="A13" s="968" t="s">
        <v>269</v>
      </c>
      <c r="B13" s="608">
        <v>1084470</v>
      </c>
      <c r="C13" s="608">
        <v>578896</v>
      </c>
      <c r="D13" s="608">
        <v>12997</v>
      </c>
      <c r="E13" s="608">
        <v>136839</v>
      </c>
      <c r="F13" s="608">
        <v>2465</v>
      </c>
      <c r="G13" s="608">
        <v>79737</v>
      </c>
      <c r="H13" s="608">
        <v>22610</v>
      </c>
      <c r="I13" s="608">
        <v>313277</v>
      </c>
      <c r="J13" s="608">
        <v>10851</v>
      </c>
      <c r="K13" s="608" t="s">
        <v>39</v>
      </c>
      <c r="L13" s="608">
        <v>120</v>
      </c>
      <c r="M13" s="608">
        <v>505574</v>
      </c>
      <c r="N13" s="608">
        <v>270020</v>
      </c>
      <c r="O13" s="608">
        <v>2438</v>
      </c>
      <c r="P13" s="608">
        <v>126459</v>
      </c>
      <c r="Q13" s="608">
        <v>564</v>
      </c>
      <c r="R13" s="608">
        <v>1022</v>
      </c>
      <c r="S13" s="608">
        <v>19589</v>
      </c>
      <c r="T13" s="608" t="s">
        <v>39</v>
      </c>
      <c r="U13" s="608">
        <v>85482</v>
      </c>
    </row>
    <row r="14" spans="1:22" ht="25.5" customHeight="1">
      <c r="A14" s="666" t="s">
        <v>268</v>
      </c>
      <c r="B14" s="604">
        <v>859037</v>
      </c>
      <c r="C14" s="604">
        <v>510791</v>
      </c>
      <c r="D14" s="604">
        <v>7132</v>
      </c>
      <c r="E14" s="604">
        <v>76146</v>
      </c>
      <c r="F14" s="604">
        <v>1863</v>
      </c>
      <c r="G14" s="604">
        <v>119376</v>
      </c>
      <c r="H14" s="604">
        <v>40238</v>
      </c>
      <c r="I14" s="604">
        <v>260371</v>
      </c>
      <c r="J14" s="604">
        <v>5399</v>
      </c>
      <c r="K14" s="604" t="s">
        <v>39</v>
      </c>
      <c r="L14" s="604">
        <v>266</v>
      </c>
      <c r="M14" s="604">
        <v>348246</v>
      </c>
      <c r="N14" s="604">
        <v>148472</v>
      </c>
      <c r="O14" s="604">
        <v>1333</v>
      </c>
      <c r="P14" s="604">
        <v>106177</v>
      </c>
      <c r="Q14" s="604">
        <v>372</v>
      </c>
      <c r="R14" s="604">
        <v>1520</v>
      </c>
      <c r="S14" s="604">
        <v>22627</v>
      </c>
      <c r="T14" s="604" t="s">
        <v>39</v>
      </c>
      <c r="U14" s="604">
        <v>67745</v>
      </c>
    </row>
    <row r="15" spans="1:22" ht="25.5" customHeight="1">
      <c r="A15" s="968" t="s">
        <v>267</v>
      </c>
      <c r="B15" s="608">
        <v>751712</v>
      </c>
      <c r="C15" s="608">
        <v>479145</v>
      </c>
      <c r="D15" s="608">
        <v>4838</v>
      </c>
      <c r="E15" s="608">
        <v>83679</v>
      </c>
      <c r="F15" s="608">
        <v>1163</v>
      </c>
      <c r="G15" s="608">
        <v>122496</v>
      </c>
      <c r="H15" s="608">
        <v>48394</v>
      </c>
      <c r="I15" s="608">
        <v>210607</v>
      </c>
      <c r="J15" s="608">
        <v>3643</v>
      </c>
      <c r="K15" s="608">
        <v>3946</v>
      </c>
      <c r="L15" s="608">
        <v>379</v>
      </c>
      <c r="M15" s="608">
        <v>272567</v>
      </c>
      <c r="N15" s="608">
        <v>130530</v>
      </c>
      <c r="O15" s="608">
        <v>717</v>
      </c>
      <c r="P15" s="608">
        <v>68852</v>
      </c>
      <c r="Q15" s="608">
        <v>38</v>
      </c>
      <c r="R15" s="608">
        <v>1014</v>
      </c>
      <c r="S15" s="608">
        <v>30003</v>
      </c>
      <c r="T15" s="608" t="s">
        <v>39</v>
      </c>
      <c r="U15" s="608">
        <v>41413</v>
      </c>
    </row>
    <row r="16" spans="1:22" ht="25.5" customHeight="1">
      <c r="A16" s="666" t="s">
        <v>236</v>
      </c>
      <c r="B16" s="604">
        <v>621905</v>
      </c>
      <c r="C16" s="604">
        <v>412068</v>
      </c>
      <c r="D16" s="604">
        <v>3346</v>
      </c>
      <c r="E16" s="604">
        <v>88417</v>
      </c>
      <c r="F16" s="604">
        <v>672</v>
      </c>
      <c r="G16" s="604">
        <v>88075</v>
      </c>
      <c r="H16" s="604">
        <v>69786</v>
      </c>
      <c r="I16" s="604">
        <v>148140</v>
      </c>
      <c r="J16" s="604">
        <v>1568</v>
      </c>
      <c r="K16" s="604">
        <v>11840</v>
      </c>
      <c r="L16" s="604">
        <v>224</v>
      </c>
      <c r="M16" s="604">
        <v>209837</v>
      </c>
      <c r="N16" s="604">
        <v>99824</v>
      </c>
      <c r="O16" s="604">
        <v>445</v>
      </c>
      <c r="P16" s="604">
        <v>62111</v>
      </c>
      <c r="Q16" s="604">
        <v>4</v>
      </c>
      <c r="R16" s="604">
        <v>605</v>
      </c>
      <c r="S16" s="604">
        <v>19214</v>
      </c>
      <c r="T16" s="604" t="s">
        <v>39</v>
      </c>
      <c r="U16" s="604">
        <v>27634</v>
      </c>
    </row>
    <row r="17" spans="1:21" s="651" customFormat="1" ht="32.25" customHeight="1">
      <c r="A17" s="968" t="s">
        <v>258</v>
      </c>
      <c r="B17" s="608">
        <v>710595</v>
      </c>
      <c r="C17" s="608">
        <v>471167</v>
      </c>
      <c r="D17" s="608">
        <v>1847</v>
      </c>
      <c r="E17" s="608">
        <v>129107</v>
      </c>
      <c r="F17" s="608">
        <v>224502</v>
      </c>
      <c r="G17" s="608">
        <v>62076</v>
      </c>
      <c r="H17" s="608" t="s">
        <v>39</v>
      </c>
      <c r="I17" s="608">
        <v>53046</v>
      </c>
      <c r="J17" s="608">
        <v>220</v>
      </c>
      <c r="K17" s="608" t="s">
        <v>39</v>
      </c>
      <c r="L17" s="608">
        <v>369</v>
      </c>
      <c r="M17" s="608">
        <v>239428</v>
      </c>
      <c r="N17" s="608">
        <v>186789</v>
      </c>
      <c r="O17" s="608" t="s">
        <v>39</v>
      </c>
      <c r="P17" s="608">
        <v>49421</v>
      </c>
      <c r="Q17" s="608">
        <v>112</v>
      </c>
      <c r="R17" s="608" t="s">
        <v>39</v>
      </c>
      <c r="S17" s="608">
        <v>113</v>
      </c>
      <c r="T17" s="608">
        <v>2947</v>
      </c>
      <c r="U17" s="608">
        <v>46</v>
      </c>
    </row>
    <row r="18" spans="1:21" ht="27.75" customHeight="1">
      <c r="A18" s="635" t="s">
        <v>266</v>
      </c>
      <c r="B18" s="604">
        <v>1092262</v>
      </c>
      <c r="C18" s="604">
        <v>1077139</v>
      </c>
      <c r="D18" s="604">
        <v>4101</v>
      </c>
      <c r="E18" s="604">
        <v>234436</v>
      </c>
      <c r="F18" s="604">
        <v>451416</v>
      </c>
      <c r="G18" s="604">
        <v>40074</v>
      </c>
      <c r="H18" s="604">
        <v>43862</v>
      </c>
      <c r="I18" s="604">
        <v>300647</v>
      </c>
      <c r="J18" s="604">
        <v>2603</v>
      </c>
      <c r="K18" s="604" t="s">
        <v>39</v>
      </c>
      <c r="L18" s="604" t="s">
        <v>39</v>
      </c>
      <c r="M18" s="604">
        <v>15123</v>
      </c>
      <c r="N18" s="604">
        <v>5054</v>
      </c>
      <c r="O18" s="604" t="s">
        <v>39</v>
      </c>
      <c r="P18" s="604">
        <v>8060</v>
      </c>
      <c r="Q18" s="604">
        <v>300</v>
      </c>
      <c r="R18" s="604" t="s">
        <v>39</v>
      </c>
      <c r="S18" s="604">
        <v>623</v>
      </c>
      <c r="T18" s="604" t="s">
        <v>39</v>
      </c>
      <c r="U18" s="604">
        <v>1086</v>
      </c>
    </row>
    <row r="19" spans="1:21" ht="30" customHeight="1">
      <c r="A19" s="968" t="s">
        <v>296</v>
      </c>
      <c r="B19" s="608">
        <v>182490</v>
      </c>
      <c r="C19" s="608">
        <v>182490</v>
      </c>
      <c r="D19" s="608">
        <v>1269</v>
      </c>
      <c r="E19" s="608">
        <v>24415</v>
      </c>
      <c r="F19" s="608">
        <v>50802</v>
      </c>
      <c r="G19" s="608">
        <v>5804</v>
      </c>
      <c r="H19" s="608">
        <v>15086</v>
      </c>
      <c r="I19" s="608">
        <v>84317</v>
      </c>
      <c r="J19" s="608">
        <v>797</v>
      </c>
      <c r="K19" s="608" t="s">
        <v>39</v>
      </c>
      <c r="L19" s="608" t="s">
        <v>39</v>
      </c>
      <c r="M19" s="608" t="s">
        <v>39</v>
      </c>
      <c r="N19" s="608" t="s">
        <v>39</v>
      </c>
      <c r="O19" s="608" t="s">
        <v>39</v>
      </c>
      <c r="P19" s="608" t="s">
        <v>39</v>
      </c>
      <c r="Q19" s="608" t="s">
        <v>39</v>
      </c>
      <c r="R19" s="608" t="s">
        <v>39</v>
      </c>
      <c r="S19" s="608" t="s">
        <v>39</v>
      </c>
      <c r="T19" s="608" t="s">
        <v>39</v>
      </c>
      <c r="U19" s="608" t="s">
        <v>39</v>
      </c>
    </row>
    <row r="20" spans="1:21" ht="24">
      <c r="A20" s="666" t="s">
        <v>278</v>
      </c>
      <c r="B20" s="604">
        <v>52558</v>
      </c>
      <c r="C20" s="604">
        <v>52558</v>
      </c>
      <c r="D20" s="604">
        <v>94</v>
      </c>
      <c r="E20" s="604">
        <v>5292</v>
      </c>
      <c r="F20" s="604">
        <v>6060</v>
      </c>
      <c r="G20" s="604">
        <v>1294</v>
      </c>
      <c r="H20" s="604">
        <v>1076</v>
      </c>
      <c r="I20" s="604">
        <v>38369</v>
      </c>
      <c r="J20" s="604">
        <v>373</v>
      </c>
      <c r="K20" s="604" t="s">
        <v>39</v>
      </c>
      <c r="L20" s="604" t="s">
        <v>39</v>
      </c>
      <c r="M20" s="604" t="s">
        <v>39</v>
      </c>
      <c r="N20" s="604" t="s">
        <v>39</v>
      </c>
      <c r="O20" s="604" t="s">
        <v>39</v>
      </c>
      <c r="P20" s="604" t="s">
        <v>39</v>
      </c>
      <c r="Q20" s="604" t="s">
        <v>39</v>
      </c>
      <c r="R20" s="604" t="s">
        <v>39</v>
      </c>
      <c r="S20" s="604" t="s">
        <v>39</v>
      </c>
      <c r="T20" s="604" t="s">
        <v>39</v>
      </c>
      <c r="U20" s="604" t="s">
        <v>39</v>
      </c>
    </row>
    <row r="21" spans="1:21">
      <c r="A21" s="970"/>
      <c r="B21" s="657"/>
      <c r="C21" s="657"/>
      <c r="D21" s="657"/>
      <c r="E21" s="657"/>
      <c r="F21" s="657"/>
      <c r="G21" s="657"/>
      <c r="H21" s="657"/>
      <c r="I21" s="657"/>
      <c r="J21" s="657"/>
      <c r="K21" s="657"/>
      <c r="L21" s="657"/>
      <c r="M21" s="657"/>
      <c r="N21" s="657"/>
      <c r="O21" s="657"/>
      <c r="P21" s="657"/>
    </row>
    <row r="22" spans="1:21" ht="36" customHeight="1">
      <c r="A22" s="1130" t="s">
        <v>294</v>
      </c>
      <c r="B22" s="1146"/>
      <c r="C22" s="1146"/>
      <c r="D22" s="1146"/>
      <c r="E22" s="1146"/>
      <c r="F22" s="1146"/>
      <c r="G22" s="1146"/>
      <c r="H22" s="1146"/>
      <c r="I22" s="1146"/>
      <c r="J22" s="1146"/>
      <c r="K22" s="1146"/>
      <c r="L22" s="1146"/>
      <c r="M22" s="1146"/>
      <c r="N22" s="1146"/>
      <c r="O22" s="1146"/>
      <c r="P22" s="1146"/>
    </row>
    <row r="23" spans="1:21">
      <c r="A23" s="720"/>
      <c r="B23" s="720"/>
      <c r="C23" s="720"/>
      <c r="D23" s="720"/>
      <c r="E23" s="720"/>
      <c r="F23" s="720"/>
      <c r="G23" s="720"/>
      <c r="H23" s="720"/>
      <c r="I23" s="720"/>
      <c r="J23" s="720"/>
      <c r="K23" s="720"/>
      <c r="L23" s="720"/>
      <c r="M23" s="720"/>
      <c r="N23" s="720"/>
      <c r="O23" s="720"/>
      <c r="P23" s="720"/>
    </row>
  </sheetData>
  <mergeCells count="8">
    <mergeCell ref="A22:P22"/>
    <mergeCell ref="A1:U1"/>
    <mergeCell ref="A3:A4"/>
    <mergeCell ref="B3:B4"/>
    <mergeCell ref="C3:C4"/>
    <mergeCell ref="D3:L3"/>
    <mergeCell ref="M3:M4"/>
    <mergeCell ref="N3:U3"/>
  </mergeCells>
  <hyperlinks>
    <hyperlink ref="V1" location="INDICE!A32" display="INDICE"/>
  </hyperlinks>
  <printOptions horizontalCentered="1"/>
  <pageMargins left="0.51181102362204722" right="0.51181102362204722" top="1.1023622047244095" bottom="0.51181102362204722" header="0.11811023622047245" footer="0.23622047244094491"/>
  <pageSetup paperSize="9" scale="52" firstPageNumber="82" orientation="landscape" useFirstPageNumber="1" r:id="rId1"/>
  <headerFooter scaleWithDoc="0">
    <oddHeader>&amp;C&amp;G</oddHeader>
    <oddFooter>&amp;C&amp;12 &amp;P</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zoomScale="90" zoomScaleNormal="90" zoomScalePageLayoutView="80" workbookViewId="0">
      <selection sqref="A1:P1"/>
    </sheetView>
  </sheetViews>
  <sheetFormatPr baseColWidth="10" defaultColWidth="9.140625" defaultRowHeight="12.75"/>
  <cols>
    <col min="1" max="1" width="32" style="647" customWidth="1"/>
    <col min="2" max="2" width="12.28515625" style="647" customWidth="1"/>
    <col min="3" max="3" width="10.5703125" style="647" customWidth="1"/>
    <col min="4" max="4" width="11" style="647" customWidth="1"/>
    <col min="5" max="5" width="11.140625" style="647" customWidth="1"/>
    <col min="6" max="7" width="11.28515625" style="647" bestFit="1" customWidth="1"/>
    <col min="8" max="8" width="13.42578125" style="647" bestFit="1" customWidth="1"/>
    <col min="9" max="9" width="10.7109375" style="647" customWidth="1"/>
    <col min="10" max="13" width="11.5703125" style="647" customWidth="1"/>
    <col min="14" max="14" width="15.5703125" style="647" customWidth="1"/>
    <col min="15" max="15" width="12.5703125" style="653" customWidth="1"/>
    <col min="16" max="16" width="11.5703125" style="653" customWidth="1"/>
    <col min="17" max="16384" width="9.140625" style="653"/>
  </cols>
  <sheetData>
    <row r="1" spans="1:17" ht="57" customHeight="1">
      <c r="A1" s="1129" t="s">
        <v>1497</v>
      </c>
      <c r="B1" s="1129"/>
      <c r="C1" s="1129"/>
      <c r="D1" s="1129"/>
      <c r="E1" s="1129"/>
      <c r="F1" s="1129"/>
      <c r="G1" s="1129"/>
      <c r="H1" s="1129"/>
      <c r="I1" s="1129"/>
      <c r="J1" s="1129"/>
      <c r="K1" s="1129"/>
      <c r="L1" s="1129"/>
      <c r="M1" s="1129"/>
      <c r="N1" s="1129"/>
      <c r="O1" s="1129"/>
      <c r="P1" s="1129"/>
      <c r="Q1" s="264" t="s">
        <v>577</v>
      </c>
    </row>
    <row r="2" spans="1:17" s="647" customFormat="1" ht="4.5" customHeight="1">
      <c r="A2" s="660"/>
      <c r="B2" s="660"/>
      <c r="C2" s="660"/>
      <c r="D2" s="660"/>
      <c r="E2" s="660"/>
      <c r="F2" s="660"/>
      <c r="G2" s="660"/>
      <c r="H2" s="660"/>
      <c r="I2" s="660"/>
      <c r="J2" s="660"/>
      <c r="K2" s="660"/>
      <c r="L2" s="660"/>
      <c r="M2" s="660"/>
      <c r="N2" s="660"/>
    </row>
    <row r="3" spans="1:17" s="651" customFormat="1" ht="23.25" customHeight="1">
      <c r="A3" s="1143" t="s">
        <v>256</v>
      </c>
      <c r="B3" s="1143" t="s">
        <v>297</v>
      </c>
      <c r="C3" s="1143" t="s">
        <v>190</v>
      </c>
      <c r="D3" s="1143" t="s">
        <v>649</v>
      </c>
      <c r="E3" s="1134"/>
      <c r="F3" s="1134"/>
      <c r="G3" s="1134"/>
      <c r="H3" s="1134"/>
      <c r="I3" s="1143" t="s">
        <v>277</v>
      </c>
      <c r="J3" s="1195" t="s">
        <v>650</v>
      </c>
      <c r="K3" s="1196"/>
      <c r="L3" s="1196"/>
      <c r="M3" s="1196"/>
      <c r="N3" s="1196"/>
      <c r="O3" s="1196"/>
      <c r="P3" s="1196"/>
    </row>
    <row r="4" spans="1:17" s="701" customFormat="1" ht="54" customHeight="1">
      <c r="A4" s="1133"/>
      <c r="B4" s="1133"/>
      <c r="C4" s="1133"/>
      <c r="D4" s="962" t="s">
        <v>590</v>
      </c>
      <c r="E4" s="962" t="s">
        <v>741</v>
      </c>
      <c r="F4" s="962" t="s">
        <v>742</v>
      </c>
      <c r="G4" s="962" t="s">
        <v>743</v>
      </c>
      <c r="H4" s="962" t="s">
        <v>744</v>
      </c>
      <c r="I4" s="1133"/>
      <c r="J4" s="962" t="s">
        <v>632</v>
      </c>
      <c r="K4" s="962" t="s">
        <v>633</v>
      </c>
      <c r="L4" s="962" t="s">
        <v>634</v>
      </c>
      <c r="M4" s="962" t="s">
        <v>1007</v>
      </c>
      <c r="N4" s="962" t="s">
        <v>752</v>
      </c>
      <c r="O4" s="962" t="s">
        <v>753</v>
      </c>
      <c r="P4" s="962" t="s">
        <v>60</v>
      </c>
    </row>
    <row r="5" spans="1:17" s="651" customFormat="1" ht="22.5" customHeight="1">
      <c r="A5" s="693" t="s">
        <v>11</v>
      </c>
      <c r="B5" s="608">
        <v>22018420</v>
      </c>
      <c r="C5" s="608">
        <v>7579035</v>
      </c>
      <c r="D5" s="608">
        <v>3121486</v>
      </c>
      <c r="E5" s="608">
        <v>2984069</v>
      </c>
      <c r="F5" s="608">
        <v>1085525</v>
      </c>
      <c r="G5" s="608">
        <v>141358</v>
      </c>
      <c r="H5" s="608">
        <v>246597</v>
      </c>
      <c r="I5" s="608">
        <v>14439385</v>
      </c>
      <c r="J5" s="608">
        <v>4996311</v>
      </c>
      <c r="K5" s="608">
        <v>8760226</v>
      </c>
      <c r="L5" s="608">
        <v>573598</v>
      </c>
      <c r="M5" s="608">
        <v>24848</v>
      </c>
      <c r="N5" s="608">
        <v>44046</v>
      </c>
      <c r="O5" s="608">
        <v>4353</v>
      </c>
      <c r="P5" s="608">
        <v>36003</v>
      </c>
    </row>
    <row r="6" spans="1:17" ht="26.25" customHeight="1">
      <c r="A6" s="694" t="s">
        <v>397</v>
      </c>
      <c r="B6" s="604">
        <v>16892773</v>
      </c>
      <c r="C6" s="604">
        <v>3675867</v>
      </c>
      <c r="D6" s="604">
        <v>1303361</v>
      </c>
      <c r="E6" s="604">
        <v>1503808</v>
      </c>
      <c r="F6" s="604">
        <v>529055</v>
      </c>
      <c r="G6" s="604">
        <v>133107</v>
      </c>
      <c r="H6" s="604">
        <v>206536</v>
      </c>
      <c r="I6" s="604">
        <v>13216906</v>
      </c>
      <c r="J6" s="604">
        <v>4439917</v>
      </c>
      <c r="K6" s="604">
        <v>8103447</v>
      </c>
      <c r="L6" s="604">
        <v>566606</v>
      </c>
      <c r="M6" s="604">
        <v>24848</v>
      </c>
      <c r="N6" s="604">
        <v>44046</v>
      </c>
      <c r="O6" s="604">
        <v>4353</v>
      </c>
      <c r="P6" s="604">
        <v>33689</v>
      </c>
    </row>
    <row r="7" spans="1:17" ht="26.25" customHeight="1">
      <c r="A7" s="673" t="s">
        <v>245</v>
      </c>
      <c r="B7" s="608">
        <v>152942</v>
      </c>
      <c r="C7" s="608">
        <v>83291</v>
      </c>
      <c r="D7" s="608">
        <v>14496</v>
      </c>
      <c r="E7" s="608">
        <v>53263</v>
      </c>
      <c r="F7" s="608">
        <v>15457</v>
      </c>
      <c r="G7" s="608">
        <v>37</v>
      </c>
      <c r="H7" s="608">
        <v>38</v>
      </c>
      <c r="I7" s="608">
        <v>69651</v>
      </c>
      <c r="J7" s="608">
        <v>27888</v>
      </c>
      <c r="K7" s="608">
        <v>39161</v>
      </c>
      <c r="L7" s="608">
        <v>2080</v>
      </c>
      <c r="M7" s="608">
        <v>127</v>
      </c>
      <c r="N7" s="608">
        <v>320</v>
      </c>
      <c r="O7" s="608">
        <v>12</v>
      </c>
      <c r="P7" s="608">
        <v>63</v>
      </c>
    </row>
    <row r="8" spans="1:17" ht="26.25" customHeight="1">
      <c r="A8" s="676" t="s">
        <v>281</v>
      </c>
      <c r="B8" s="604">
        <v>891550</v>
      </c>
      <c r="C8" s="604">
        <v>174381</v>
      </c>
      <c r="D8" s="604">
        <v>71067</v>
      </c>
      <c r="E8" s="604">
        <v>51367</v>
      </c>
      <c r="F8" s="604">
        <v>50529</v>
      </c>
      <c r="G8" s="604">
        <v>704</v>
      </c>
      <c r="H8" s="604">
        <v>714</v>
      </c>
      <c r="I8" s="604">
        <v>717169</v>
      </c>
      <c r="J8" s="604">
        <v>236009</v>
      </c>
      <c r="K8" s="604">
        <v>450277</v>
      </c>
      <c r="L8" s="604">
        <v>27314</v>
      </c>
      <c r="M8" s="604">
        <v>1142</v>
      </c>
      <c r="N8" s="604">
        <v>1335</v>
      </c>
      <c r="O8" s="604">
        <v>293</v>
      </c>
      <c r="P8" s="604">
        <v>799</v>
      </c>
    </row>
    <row r="9" spans="1:17" ht="26.25" customHeight="1">
      <c r="A9" s="673" t="s">
        <v>280</v>
      </c>
      <c r="B9" s="608">
        <v>2626505</v>
      </c>
      <c r="C9" s="608">
        <v>400201</v>
      </c>
      <c r="D9" s="608">
        <v>173688</v>
      </c>
      <c r="E9" s="608">
        <v>94459</v>
      </c>
      <c r="F9" s="608">
        <v>125809</v>
      </c>
      <c r="G9" s="608">
        <v>2705</v>
      </c>
      <c r="H9" s="608">
        <v>3540</v>
      </c>
      <c r="I9" s="608">
        <v>2226304</v>
      </c>
      <c r="J9" s="608">
        <v>685046</v>
      </c>
      <c r="K9" s="608">
        <v>1430361</v>
      </c>
      <c r="L9" s="608">
        <v>96960</v>
      </c>
      <c r="M9" s="608">
        <v>3243</v>
      </c>
      <c r="N9" s="608">
        <v>5038</v>
      </c>
      <c r="O9" s="608">
        <v>1367</v>
      </c>
      <c r="P9" s="608">
        <v>4289</v>
      </c>
    </row>
    <row r="10" spans="1:17" ht="26.25" customHeight="1">
      <c r="A10" s="676" t="s">
        <v>279</v>
      </c>
      <c r="B10" s="604">
        <v>1842984</v>
      </c>
      <c r="C10" s="604">
        <v>306293</v>
      </c>
      <c r="D10" s="604">
        <v>119241</v>
      </c>
      <c r="E10" s="604">
        <v>71013</v>
      </c>
      <c r="F10" s="604">
        <v>109864</v>
      </c>
      <c r="G10" s="604">
        <v>2769</v>
      </c>
      <c r="H10" s="604">
        <v>3406</v>
      </c>
      <c r="I10" s="604">
        <v>1536691</v>
      </c>
      <c r="J10" s="604">
        <v>469520</v>
      </c>
      <c r="K10" s="604">
        <v>982280</v>
      </c>
      <c r="L10" s="604">
        <v>69341</v>
      </c>
      <c r="M10" s="604">
        <v>2152</v>
      </c>
      <c r="N10" s="604">
        <v>3545</v>
      </c>
      <c r="O10" s="604">
        <v>1607</v>
      </c>
      <c r="P10" s="604">
        <v>8246</v>
      </c>
    </row>
    <row r="11" spans="1:17" ht="26.25" customHeight="1">
      <c r="A11" s="673" t="s">
        <v>271</v>
      </c>
      <c r="B11" s="608">
        <v>1275575</v>
      </c>
      <c r="C11" s="608">
        <v>221737</v>
      </c>
      <c r="D11" s="608">
        <v>81004</v>
      </c>
      <c r="E11" s="608">
        <v>61362</v>
      </c>
      <c r="F11" s="608">
        <v>71450</v>
      </c>
      <c r="G11" s="608">
        <v>3547</v>
      </c>
      <c r="H11" s="608">
        <v>4374</v>
      </c>
      <c r="I11" s="608">
        <v>1053838</v>
      </c>
      <c r="J11" s="608">
        <v>328586</v>
      </c>
      <c r="K11" s="608">
        <v>668531</v>
      </c>
      <c r="L11" s="608">
        <v>46503</v>
      </c>
      <c r="M11" s="608">
        <v>1532</v>
      </c>
      <c r="N11" s="608">
        <v>2442</v>
      </c>
      <c r="O11" s="608">
        <v>498</v>
      </c>
      <c r="P11" s="608">
        <v>5746</v>
      </c>
    </row>
    <row r="12" spans="1:17" ht="26.25" customHeight="1">
      <c r="A12" s="676" t="s">
        <v>270</v>
      </c>
      <c r="B12" s="604">
        <v>911575</v>
      </c>
      <c r="C12" s="604">
        <v>185270</v>
      </c>
      <c r="D12" s="604">
        <v>65445</v>
      </c>
      <c r="E12" s="604">
        <v>83847</v>
      </c>
      <c r="F12" s="604">
        <v>18241</v>
      </c>
      <c r="G12" s="604">
        <v>7551</v>
      </c>
      <c r="H12" s="604">
        <v>10186</v>
      </c>
      <c r="I12" s="604">
        <v>726305</v>
      </c>
      <c r="J12" s="604">
        <v>245493</v>
      </c>
      <c r="K12" s="604">
        <v>441921</v>
      </c>
      <c r="L12" s="604">
        <v>33088</v>
      </c>
      <c r="M12" s="604">
        <v>1778</v>
      </c>
      <c r="N12" s="604">
        <v>2410</v>
      </c>
      <c r="O12" s="604">
        <v>86</v>
      </c>
      <c r="P12" s="604">
        <v>1529</v>
      </c>
    </row>
    <row r="13" spans="1:17" ht="26.25" customHeight="1">
      <c r="A13" s="673" t="s">
        <v>269</v>
      </c>
      <c r="B13" s="608">
        <v>2619489</v>
      </c>
      <c r="C13" s="608">
        <v>568284</v>
      </c>
      <c r="D13" s="608">
        <v>209991</v>
      </c>
      <c r="E13" s="608">
        <v>247361</v>
      </c>
      <c r="F13" s="608">
        <v>52362</v>
      </c>
      <c r="G13" s="608">
        <v>24286</v>
      </c>
      <c r="H13" s="608">
        <v>34284</v>
      </c>
      <c r="I13" s="608">
        <v>2051205</v>
      </c>
      <c r="J13" s="608">
        <v>727550</v>
      </c>
      <c r="K13" s="608">
        <v>1209808</v>
      </c>
      <c r="L13" s="608">
        <v>98508</v>
      </c>
      <c r="M13" s="608">
        <v>3008</v>
      </c>
      <c r="N13" s="608">
        <v>8629</v>
      </c>
      <c r="O13" s="608">
        <v>129</v>
      </c>
      <c r="P13" s="608">
        <v>3573</v>
      </c>
    </row>
    <row r="14" spans="1:17" ht="26.25" customHeight="1">
      <c r="A14" s="676" t="s">
        <v>268</v>
      </c>
      <c r="B14" s="604">
        <v>2141386</v>
      </c>
      <c r="C14" s="604">
        <v>563124</v>
      </c>
      <c r="D14" s="604">
        <v>182615</v>
      </c>
      <c r="E14" s="604">
        <v>271494</v>
      </c>
      <c r="F14" s="604">
        <v>40221</v>
      </c>
      <c r="G14" s="604">
        <v>22167</v>
      </c>
      <c r="H14" s="604">
        <v>46627</v>
      </c>
      <c r="I14" s="604">
        <v>1578262</v>
      </c>
      <c r="J14" s="604">
        <v>580628</v>
      </c>
      <c r="K14" s="604">
        <v>915300</v>
      </c>
      <c r="L14" s="604">
        <v>65536</v>
      </c>
      <c r="M14" s="604">
        <v>3810</v>
      </c>
      <c r="N14" s="604">
        <v>10064</v>
      </c>
      <c r="O14" s="604">
        <v>81</v>
      </c>
      <c r="P14" s="604">
        <v>2843</v>
      </c>
    </row>
    <row r="15" spans="1:17" ht="24.75" customHeight="1">
      <c r="A15" s="673" t="s">
        <v>267</v>
      </c>
      <c r="B15" s="608">
        <v>2204080</v>
      </c>
      <c r="C15" s="608">
        <v>596244</v>
      </c>
      <c r="D15" s="608">
        <v>187673</v>
      </c>
      <c r="E15" s="608">
        <v>301868</v>
      </c>
      <c r="F15" s="608">
        <v>26991</v>
      </c>
      <c r="G15" s="608">
        <v>22828</v>
      </c>
      <c r="H15" s="608">
        <v>56884</v>
      </c>
      <c r="I15" s="608">
        <v>1607836</v>
      </c>
      <c r="J15" s="608">
        <v>589928</v>
      </c>
      <c r="K15" s="608">
        <v>944362</v>
      </c>
      <c r="L15" s="608">
        <v>59802</v>
      </c>
      <c r="M15" s="608">
        <v>3800</v>
      </c>
      <c r="N15" s="608">
        <v>7137</v>
      </c>
      <c r="O15" s="608">
        <v>107</v>
      </c>
      <c r="P15" s="608">
        <v>2700</v>
      </c>
    </row>
    <row r="16" spans="1:17" ht="24" customHeight="1">
      <c r="A16" s="676" t="s">
        <v>236</v>
      </c>
      <c r="B16" s="604">
        <v>2171371</v>
      </c>
      <c r="C16" s="604">
        <v>562721</v>
      </c>
      <c r="D16" s="604">
        <v>192450</v>
      </c>
      <c r="E16" s="604">
        <v>260139</v>
      </c>
      <c r="F16" s="604">
        <v>17539</v>
      </c>
      <c r="G16" s="604">
        <v>46391</v>
      </c>
      <c r="H16" s="604">
        <v>46202</v>
      </c>
      <c r="I16" s="604">
        <v>1608650</v>
      </c>
      <c r="J16" s="604">
        <v>536321</v>
      </c>
      <c r="K16" s="604">
        <v>996165</v>
      </c>
      <c r="L16" s="604">
        <v>65359</v>
      </c>
      <c r="M16" s="604">
        <v>4183</v>
      </c>
      <c r="N16" s="604">
        <v>2735</v>
      </c>
      <c r="O16" s="604">
        <v>166</v>
      </c>
      <c r="P16" s="604">
        <v>3721</v>
      </c>
    </row>
    <row r="17" spans="1:16" s="651" customFormat="1" ht="21.75" customHeight="1">
      <c r="A17" s="673" t="s">
        <v>258</v>
      </c>
      <c r="B17" s="608">
        <v>55316</v>
      </c>
      <c r="C17" s="608">
        <v>14321</v>
      </c>
      <c r="D17" s="608">
        <v>5691</v>
      </c>
      <c r="E17" s="608">
        <v>7635</v>
      </c>
      <c r="F17" s="608">
        <v>592</v>
      </c>
      <c r="G17" s="608">
        <v>122</v>
      </c>
      <c r="H17" s="608">
        <v>281</v>
      </c>
      <c r="I17" s="608">
        <v>40995</v>
      </c>
      <c r="J17" s="608">
        <v>12948</v>
      </c>
      <c r="K17" s="608">
        <v>25281</v>
      </c>
      <c r="L17" s="608">
        <v>2115</v>
      </c>
      <c r="M17" s="608">
        <v>73</v>
      </c>
      <c r="N17" s="608">
        <v>391</v>
      </c>
      <c r="O17" s="608">
        <v>7</v>
      </c>
      <c r="P17" s="608">
        <v>180</v>
      </c>
    </row>
    <row r="18" spans="1:16" ht="27.75" customHeight="1">
      <c r="A18" s="694" t="s">
        <v>266</v>
      </c>
      <c r="B18" s="604">
        <v>5125647</v>
      </c>
      <c r="C18" s="604">
        <v>3903168</v>
      </c>
      <c r="D18" s="604">
        <v>1818125</v>
      </c>
      <c r="E18" s="604">
        <v>1480261</v>
      </c>
      <c r="F18" s="604">
        <v>556470</v>
      </c>
      <c r="G18" s="604">
        <v>8251</v>
      </c>
      <c r="H18" s="604">
        <v>40061</v>
      </c>
      <c r="I18" s="604">
        <v>1222479</v>
      </c>
      <c r="J18" s="604">
        <v>556394</v>
      </c>
      <c r="K18" s="604">
        <v>656779</v>
      </c>
      <c r="L18" s="604">
        <v>6992</v>
      </c>
      <c r="M18" s="604" t="s">
        <v>39</v>
      </c>
      <c r="N18" s="604" t="s">
        <v>39</v>
      </c>
      <c r="O18" s="604" t="s">
        <v>39</v>
      </c>
      <c r="P18" s="604">
        <v>2314</v>
      </c>
    </row>
    <row r="19" spans="1:16" ht="28.5" customHeight="1">
      <c r="A19" s="673" t="s">
        <v>296</v>
      </c>
      <c r="B19" s="608">
        <v>445818</v>
      </c>
      <c r="C19" s="608">
        <v>445629</v>
      </c>
      <c r="D19" s="608">
        <v>128608</v>
      </c>
      <c r="E19" s="608">
        <v>240560</v>
      </c>
      <c r="F19" s="608">
        <v>66259</v>
      </c>
      <c r="G19" s="608">
        <v>2182</v>
      </c>
      <c r="H19" s="608">
        <v>8020</v>
      </c>
      <c r="I19" s="608">
        <v>189</v>
      </c>
      <c r="J19" s="608">
        <v>189</v>
      </c>
      <c r="K19" s="608" t="s">
        <v>39</v>
      </c>
      <c r="L19" s="608" t="s">
        <v>39</v>
      </c>
      <c r="M19" s="608" t="s">
        <v>39</v>
      </c>
      <c r="N19" s="608" t="s">
        <v>39</v>
      </c>
      <c r="O19" s="608" t="s">
        <v>39</v>
      </c>
      <c r="P19" s="608" t="s">
        <v>39</v>
      </c>
    </row>
    <row r="20" spans="1:16" ht="25.5">
      <c r="A20" s="676" t="s">
        <v>278</v>
      </c>
      <c r="B20" s="604">
        <v>509812</v>
      </c>
      <c r="C20" s="604">
        <v>509654</v>
      </c>
      <c r="D20" s="604">
        <v>193163</v>
      </c>
      <c r="E20" s="604">
        <v>205132</v>
      </c>
      <c r="F20" s="604">
        <v>107685</v>
      </c>
      <c r="G20" s="604">
        <v>991</v>
      </c>
      <c r="H20" s="604">
        <v>2683</v>
      </c>
      <c r="I20" s="604">
        <v>158</v>
      </c>
      <c r="J20" s="604">
        <v>158</v>
      </c>
      <c r="K20" s="604" t="s">
        <v>39</v>
      </c>
      <c r="L20" s="604" t="s">
        <v>39</v>
      </c>
      <c r="M20" s="604" t="s">
        <v>39</v>
      </c>
      <c r="N20" s="604" t="s">
        <v>39</v>
      </c>
      <c r="O20" s="604" t="s">
        <v>39</v>
      </c>
      <c r="P20" s="604" t="s">
        <v>39</v>
      </c>
    </row>
    <row r="21" spans="1:16">
      <c r="A21" s="970"/>
      <c r="B21" s="714"/>
      <c r="C21" s="714"/>
      <c r="D21" s="714"/>
      <c r="E21" s="714"/>
      <c r="F21" s="714"/>
      <c r="G21" s="714"/>
      <c r="H21" s="714"/>
      <c r="I21" s="714"/>
      <c r="J21" s="714"/>
      <c r="K21" s="714"/>
      <c r="L21" s="714"/>
      <c r="M21" s="714"/>
      <c r="N21" s="714"/>
    </row>
    <row r="22" spans="1:16" ht="15" customHeight="1">
      <c r="A22" s="1130" t="s">
        <v>283</v>
      </c>
      <c r="B22" s="1146"/>
      <c r="C22" s="1146"/>
      <c r="D22" s="1146"/>
      <c r="E22" s="1146"/>
      <c r="F22" s="1146"/>
      <c r="G22" s="1146"/>
      <c r="H22" s="1146"/>
      <c r="I22" s="1146"/>
      <c r="J22" s="1146"/>
      <c r="K22" s="1146"/>
      <c r="L22" s="1146"/>
      <c r="M22" s="1146"/>
      <c r="N22" s="1146"/>
    </row>
  </sheetData>
  <mergeCells count="8">
    <mergeCell ref="A22:N22"/>
    <mergeCell ref="A1:P1"/>
    <mergeCell ref="A3:A4"/>
    <mergeCell ref="B3:B4"/>
    <mergeCell ref="C3:C4"/>
    <mergeCell ref="D3:H3"/>
    <mergeCell ref="I3:I4"/>
    <mergeCell ref="J3:P3"/>
  </mergeCells>
  <hyperlinks>
    <hyperlink ref="Q1" location="INDICE!A32" display="INDICE"/>
  </hyperlinks>
  <printOptions horizontalCentered="1"/>
  <pageMargins left="0.51181102362204722" right="0.51181102362204722" top="1.1023622047244095" bottom="0.51181102362204722" header="0.11811023622047245" footer="0.23622047244094491"/>
  <pageSetup paperSize="9" scale="64" firstPageNumber="83" orientation="landscape" useFirstPageNumber="1" r:id="rId1"/>
  <headerFooter scaleWithDoc="0">
    <oddHeader>&amp;C&amp;G</oddHeader>
    <oddFooter>&amp;C&amp;12 &amp;P</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90" zoomScaleNormal="90" zoomScalePageLayoutView="70" workbookViewId="0">
      <selection sqref="A1:Q1"/>
    </sheetView>
  </sheetViews>
  <sheetFormatPr baseColWidth="10" defaultColWidth="9.140625" defaultRowHeight="12.75"/>
  <cols>
    <col min="1" max="1" width="25.28515625" style="653" customWidth="1"/>
    <col min="2" max="4" width="10.5703125" style="653" customWidth="1"/>
    <col min="5" max="5" width="12.140625" style="653" bestFit="1" customWidth="1"/>
    <col min="6" max="9" width="10.85546875" style="653" bestFit="1" customWidth="1"/>
    <col min="10" max="16" width="11.5703125" style="653" customWidth="1"/>
    <col min="17" max="17" width="12.28515625" style="653" customWidth="1"/>
    <col min="18" max="16384" width="9.140625" style="653"/>
  </cols>
  <sheetData>
    <row r="1" spans="1:18" ht="48.75" customHeight="1">
      <c r="A1" s="1129" t="s">
        <v>1498</v>
      </c>
      <c r="B1" s="1129"/>
      <c r="C1" s="1129"/>
      <c r="D1" s="1129"/>
      <c r="E1" s="1129"/>
      <c r="F1" s="1129"/>
      <c r="G1" s="1129"/>
      <c r="H1" s="1129"/>
      <c r="I1" s="1129"/>
      <c r="J1" s="1129"/>
      <c r="K1" s="1129"/>
      <c r="L1" s="1129"/>
      <c r="M1" s="1129"/>
      <c r="N1" s="1129"/>
      <c r="O1" s="1129"/>
      <c r="P1" s="1129"/>
      <c r="Q1" s="1129"/>
      <c r="R1" s="264" t="s">
        <v>577</v>
      </c>
    </row>
    <row r="2" spans="1:18" ht="5.25" customHeight="1">
      <c r="A2" s="665"/>
      <c r="B2" s="664"/>
      <c r="C2" s="664"/>
      <c r="D2" s="664"/>
      <c r="E2" s="664"/>
      <c r="F2" s="664"/>
      <c r="G2" s="664"/>
      <c r="H2" s="664"/>
      <c r="I2" s="664"/>
      <c r="J2" s="664"/>
      <c r="K2" s="664"/>
      <c r="L2" s="664"/>
      <c r="M2" s="664"/>
      <c r="N2" s="664"/>
      <c r="O2" s="664"/>
      <c r="P2" s="664"/>
      <c r="Q2" s="664"/>
    </row>
    <row r="3" spans="1:18" s="651" customFormat="1">
      <c r="A3" s="1131" t="s">
        <v>81</v>
      </c>
      <c r="B3" s="1131" t="s">
        <v>256</v>
      </c>
      <c r="C3" s="1131"/>
      <c r="D3" s="1131"/>
      <c r="E3" s="1131"/>
      <c r="F3" s="1131"/>
      <c r="G3" s="1131"/>
      <c r="H3" s="1131"/>
      <c r="I3" s="1131"/>
      <c r="J3" s="1131"/>
      <c r="K3" s="1131"/>
      <c r="L3" s="1131"/>
      <c r="M3" s="1131"/>
      <c r="N3" s="1131"/>
      <c r="O3" s="1131" t="s">
        <v>266</v>
      </c>
      <c r="P3" s="1131" t="s">
        <v>677</v>
      </c>
      <c r="Q3" s="1131" t="s">
        <v>678</v>
      </c>
    </row>
    <row r="4" spans="1:18" s="701" customFormat="1" ht="39.75" customHeight="1">
      <c r="A4" s="1132"/>
      <c r="B4" s="960" t="s">
        <v>246</v>
      </c>
      <c r="C4" s="960" t="s">
        <v>66</v>
      </c>
      <c r="D4" s="960" t="s">
        <v>245</v>
      </c>
      <c r="E4" s="960" t="s">
        <v>299</v>
      </c>
      <c r="F4" s="960" t="s">
        <v>254</v>
      </c>
      <c r="G4" s="960" t="s">
        <v>253</v>
      </c>
      <c r="H4" s="960" t="s">
        <v>252</v>
      </c>
      <c r="I4" s="960" t="s">
        <v>251</v>
      </c>
      <c r="J4" s="960" t="s">
        <v>250</v>
      </c>
      <c r="K4" s="960" t="s">
        <v>249</v>
      </c>
      <c r="L4" s="960" t="s">
        <v>248</v>
      </c>
      <c r="M4" s="960" t="s">
        <v>236</v>
      </c>
      <c r="N4" s="960" t="s">
        <v>258</v>
      </c>
      <c r="O4" s="1133"/>
      <c r="P4" s="1133"/>
      <c r="Q4" s="1133"/>
    </row>
    <row r="5" spans="1:18" s="647" customFormat="1" ht="21" customHeight="1">
      <c r="A5" s="703" t="s">
        <v>11</v>
      </c>
      <c r="B5" s="721">
        <v>29499713</v>
      </c>
      <c r="C5" s="721">
        <v>23281804</v>
      </c>
      <c r="D5" s="721">
        <v>223262</v>
      </c>
      <c r="E5" s="721">
        <v>1145216</v>
      </c>
      <c r="F5" s="721">
        <v>3158356</v>
      </c>
      <c r="G5" s="721">
        <v>2315852</v>
      </c>
      <c r="H5" s="721">
        <v>1756881</v>
      </c>
      <c r="I5" s="721">
        <v>1462876</v>
      </c>
      <c r="J5" s="721">
        <v>3703959</v>
      </c>
      <c r="K5" s="721">
        <v>3000423</v>
      </c>
      <c r="L5" s="721">
        <v>2955792</v>
      </c>
      <c r="M5" s="721">
        <v>2793276</v>
      </c>
      <c r="N5" s="721">
        <v>765911</v>
      </c>
      <c r="O5" s="721">
        <v>6217909</v>
      </c>
      <c r="P5" s="721">
        <v>628308</v>
      </c>
      <c r="Q5" s="721">
        <v>562370</v>
      </c>
    </row>
    <row r="6" spans="1:18" s="647" customFormat="1" ht="17.25" customHeight="1">
      <c r="A6" s="704" t="s">
        <v>12</v>
      </c>
      <c r="B6" s="722">
        <v>12245947</v>
      </c>
      <c r="C6" s="722">
        <v>10177714</v>
      </c>
      <c r="D6" s="722">
        <v>89023</v>
      </c>
      <c r="E6" s="722">
        <v>490355</v>
      </c>
      <c r="F6" s="722">
        <v>1204698</v>
      </c>
      <c r="G6" s="722">
        <v>889604</v>
      </c>
      <c r="H6" s="722">
        <v>720620</v>
      </c>
      <c r="I6" s="722">
        <v>677683</v>
      </c>
      <c r="J6" s="722">
        <v>1804294</v>
      </c>
      <c r="K6" s="722">
        <v>1376312</v>
      </c>
      <c r="L6" s="722">
        <v>1311194</v>
      </c>
      <c r="M6" s="722">
        <v>1315423</v>
      </c>
      <c r="N6" s="722">
        <v>298508</v>
      </c>
      <c r="O6" s="722">
        <v>2068233</v>
      </c>
      <c r="P6" s="722">
        <v>227942</v>
      </c>
      <c r="Q6" s="722">
        <v>142643</v>
      </c>
    </row>
    <row r="7" spans="1:18" s="647" customFormat="1" ht="17.25" customHeight="1">
      <c r="A7" s="968" t="s">
        <v>13</v>
      </c>
      <c r="B7" s="721">
        <v>1572960</v>
      </c>
      <c r="C7" s="721">
        <v>1321486</v>
      </c>
      <c r="D7" s="721">
        <v>10434</v>
      </c>
      <c r="E7" s="721">
        <v>63319</v>
      </c>
      <c r="F7" s="721">
        <v>151453</v>
      </c>
      <c r="G7" s="721">
        <v>113334</v>
      </c>
      <c r="H7" s="721">
        <v>95892</v>
      </c>
      <c r="I7" s="721">
        <v>94901</v>
      </c>
      <c r="J7" s="721">
        <v>229420</v>
      </c>
      <c r="K7" s="721">
        <v>161318</v>
      </c>
      <c r="L7" s="721">
        <v>150419</v>
      </c>
      <c r="M7" s="721">
        <v>170873</v>
      </c>
      <c r="N7" s="721">
        <v>80123</v>
      </c>
      <c r="O7" s="721">
        <v>251474</v>
      </c>
      <c r="P7" s="721">
        <v>26812</v>
      </c>
      <c r="Q7" s="721">
        <v>100340</v>
      </c>
    </row>
    <row r="8" spans="1:18" s="647" customFormat="1" ht="15.75" customHeight="1">
      <c r="A8" s="666" t="s">
        <v>14</v>
      </c>
      <c r="B8" s="722">
        <v>303016</v>
      </c>
      <c r="C8" s="722">
        <v>246766</v>
      </c>
      <c r="D8" s="722">
        <v>2107</v>
      </c>
      <c r="E8" s="722">
        <v>11618</v>
      </c>
      <c r="F8" s="722">
        <v>34535</v>
      </c>
      <c r="G8" s="722">
        <v>23438</v>
      </c>
      <c r="H8" s="722">
        <v>17586</v>
      </c>
      <c r="I8" s="722">
        <v>16842</v>
      </c>
      <c r="J8" s="722">
        <v>47881</v>
      </c>
      <c r="K8" s="722">
        <v>34375</v>
      </c>
      <c r="L8" s="722">
        <v>27045</v>
      </c>
      <c r="M8" s="722">
        <v>29493</v>
      </c>
      <c r="N8" s="722">
        <v>1846</v>
      </c>
      <c r="O8" s="722">
        <v>56250</v>
      </c>
      <c r="P8" s="722">
        <v>4811</v>
      </c>
      <c r="Q8" s="722">
        <v>264</v>
      </c>
    </row>
    <row r="9" spans="1:18" s="647" customFormat="1" ht="16.5" customHeight="1">
      <c r="A9" s="968" t="s">
        <v>15</v>
      </c>
      <c r="B9" s="721">
        <v>564718</v>
      </c>
      <c r="C9" s="721">
        <v>478463</v>
      </c>
      <c r="D9" s="721">
        <v>2420</v>
      </c>
      <c r="E9" s="721">
        <v>18929</v>
      </c>
      <c r="F9" s="721">
        <v>55308</v>
      </c>
      <c r="G9" s="721">
        <v>42312</v>
      </c>
      <c r="H9" s="721">
        <v>32911</v>
      </c>
      <c r="I9" s="721">
        <v>30648</v>
      </c>
      <c r="J9" s="721">
        <v>88030</v>
      </c>
      <c r="K9" s="721">
        <v>64983</v>
      </c>
      <c r="L9" s="721">
        <v>62904</v>
      </c>
      <c r="M9" s="721">
        <v>78418</v>
      </c>
      <c r="N9" s="721">
        <v>1600</v>
      </c>
      <c r="O9" s="721">
        <v>86255</v>
      </c>
      <c r="P9" s="721">
        <v>7319</v>
      </c>
      <c r="Q9" s="721">
        <v>3726</v>
      </c>
    </row>
    <row r="10" spans="1:18" s="647" customFormat="1" ht="17.25" customHeight="1">
      <c r="A10" s="666" t="s">
        <v>16</v>
      </c>
      <c r="B10" s="722">
        <v>317472</v>
      </c>
      <c r="C10" s="722">
        <v>272987</v>
      </c>
      <c r="D10" s="722">
        <v>3215</v>
      </c>
      <c r="E10" s="722">
        <v>14495</v>
      </c>
      <c r="F10" s="722">
        <v>31853</v>
      </c>
      <c r="G10" s="722">
        <v>21934</v>
      </c>
      <c r="H10" s="722">
        <v>19520</v>
      </c>
      <c r="I10" s="722">
        <v>18345</v>
      </c>
      <c r="J10" s="722">
        <v>44058</v>
      </c>
      <c r="K10" s="722">
        <v>35300</v>
      </c>
      <c r="L10" s="722">
        <v>36051</v>
      </c>
      <c r="M10" s="722">
        <v>47049</v>
      </c>
      <c r="N10" s="722">
        <v>1167</v>
      </c>
      <c r="O10" s="722">
        <v>44485</v>
      </c>
      <c r="P10" s="722">
        <v>6715</v>
      </c>
      <c r="Q10" s="722">
        <v>1968</v>
      </c>
    </row>
    <row r="11" spans="1:18" s="647" customFormat="1" ht="17.25" customHeight="1">
      <c r="A11" s="968" t="s">
        <v>17</v>
      </c>
      <c r="B11" s="721">
        <v>545398</v>
      </c>
      <c r="C11" s="721">
        <v>446111</v>
      </c>
      <c r="D11" s="721">
        <v>3476</v>
      </c>
      <c r="E11" s="721">
        <v>24193</v>
      </c>
      <c r="F11" s="721">
        <v>62144</v>
      </c>
      <c r="G11" s="721">
        <v>43859</v>
      </c>
      <c r="H11" s="721">
        <v>37175</v>
      </c>
      <c r="I11" s="721">
        <v>29661</v>
      </c>
      <c r="J11" s="721">
        <v>79269</v>
      </c>
      <c r="K11" s="721">
        <v>51252</v>
      </c>
      <c r="L11" s="721">
        <v>42607</v>
      </c>
      <c r="M11" s="721">
        <v>51023</v>
      </c>
      <c r="N11" s="721">
        <v>21452</v>
      </c>
      <c r="O11" s="721">
        <v>99287</v>
      </c>
      <c r="P11" s="721">
        <v>12083</v>
      </c>
      <c r="Q11" s="721">
        <v>1471</v>
      </c>
    </row>
    <row r="12" spans="1:18" s="647" customFormat="1" ht="17.25" customHeight="1">
      <c r="A12" s="666" t="s">
        <v>18</v>
      </c>
      <c r="B12" s="722">
        <v>618571</v>
      </c>
      <c r="C12" s="722">
        <v>511830</v>
      </c>
      <c r="D12" s="722">
        <v>4938</v>
      </c>
      <c r="E12" s="722">
        <v>33117</v>
      </c>
      <c r="F12" s="722">
        <v>72266</v>
      </c>
      <c r="G12" s="722">
        <v>48653</v>
      </c>
      <c r="H12" s="722">
        <v>38588</v>
      </c>
      <c r="I12" s="722">
        <v>30504</v>
      </c>
      <c r="J12" s="722">
        <v>82044</v>
      </c>
      <c r="K12" s="722">
        <v>66600</v>
      </c>
      <c r="L12" s="722">
        <v>61249</v>
      </c>
      <c r="M12" s="722">
        <v>67415</v>
      </c>
      <c r="N12" s="722">
        <v>6456</v>
      </c>
      <c r="O12" s="722">
        <v>106741</v>
      </c>
      <c r="P12" s="722">
        <v>14346</v>
      </c>
      <c r="Q12" s="722">
        <v>2141</v>
      </c>
    </row>
    <row r="13" spans="1:18" s="647" customFormat="1" ht="17.25" customHeight="1">
      <c r="A13" s="968" t="s">
        <v>19</v>
      </c>
      <c r="B13" s="721">
        <v>558716</v>
      </c>
      <c r="C13" s="721">
        <v>522785</v>
      </c>
      <c r="D13" s="721">
        <v>3119</v>
      </c>
      <c r="E13" s="721">
        <v>35529</v>
      </c>
      <c r="F13" s="721">
        <v>80496</v>
      </c>
      <c r="G13" s="721">
        <v>51280</v>
      </c>
      <c r="H13" s="721">
        <v>34947</v>
      </c>
      <c r="I13" s="721">
        <v>31210</v>
      </c>
      <c r="J13" s="721">
        <v>86324</v>
      </c>
      <c r="K13" s="721">
        <v>65415</v>
      </c>
      <c r="L13" s="721">
        <v>61691</v>
      </c>
      <c r="M13" s="721">
        <v>71863</v>
      </c>
      <c r="N13" s="721">
        <v>911</v>
      </c>
      <c r="O13" s="721">
        <v>35931</v>
      </c>
      <c r="P13" s="721">
        <v>6887</v>
      </c>
      <c r="Q13" s="721">
        <v>1766</v>
      </c>
    </row>
    <row r="14" spans="1:18" s="647" customFormat="1" ht="16.5" customHeight="1">
      <c r="A14" s="666" t="s">
        <v>20</v>
      </c>
      <c r="B14" s="722">
        <v>967308</v>
      </c>
      <c r="C14" s="722">
        <v>867482</v>
      </c>
      <c r="D14" s="722">
        <v>6364</v>
      </c>
      <c r="E14" s="722">
        <v>38219</v>
      </c>
      <c r="F14" s="722">
        <v>107211</v>
      </c>
      <c r="G14" s="722">
        <v>77919</v>
      </c>
      <c r="H14" s="722">
        <v>57126</v>
      </c>
      <c r="I14" s="722">
        <v>56459</v>
      </c>
      <c r="J14" s="722">
        <v>170631</v>
      </c>
      <c r="K14" s="722">
        <v>114250</v>
      </c>
      <c r="L14" s="722">
        <v>113364</v>
      </c>
      <c r="M14" s="722">
        <v>122007</v>
      </c>
      <c r="N14" s="722">
        <v>3932</v>
      </c>
      <c r="O14" s="722">
        <v>99826</v>
      </c>
      <c r="P14" s="722">
        <v>17237</v>
      </c>
      <c r="Q14" s="722">
        <v>6515</v>
      </c>
    </row>
    <row r="15" spans="1:18" s="647" customFormat="1" ht="18" customHeight="1">
      <c r="A15" s="968" t="s">
        <v>21</v>
      </c>
      <c r="B15" s="721">
        <v>5365241</v>
      </c>
      <c r="C15" s="721">
        <v>4290587</v>
      </c>
      <c r="D15" s="721">
        <v>42840</v>
      </c>
      <c r="E15" s="721">
        <v>189191</v>
      </c>
      <c r="F15" s="721">
        <v>442843</v>
      </c>
      <c r="G15" s="721">
        <v>346849</v>
      </c>
      <c r="H15" s="721">
        <v>295467</v>
      </c>
      <c r="I15" s="721">
        <v>286691</v>
      </c>
      <c r="J15" s="721">
        <v>754934</v>
      </c>
      <c r="K15" s="721">
        <v>618412</v>
      </c>
      <c r="L15" s="721">
        <v>608046</v>
      </c>
      <c r="M15" s="721">
        <v>535197</v>
      </c>
      <c r="N15" s="721">
        <v>170117</v>
      </c>
      <c r="O15" s="721">
        <v>1074654</v>
      </c>
      <c r="P15" s="721">
        <v>96730</v>
      </c>
      <c r="Q15" s="721">
        <v>16064</v>
      </c>
    </row>
    <row r="16" spans="1:18" s="647" customFormat="1" ht="14.25" customHeight="1">
      <c r="A16" s="666" t="s">
        <v>22</v>
      </c>
      <c r="B16" s="722">
        <v>774028</v>
      </c>
      <c r="C16" s="722">
        <v>664667</v>
      </c>
      <c r="D16" s="722">
        <v>4364</v>
      </c>
      <c r="E16" s="722">
        <v>36806</v>
      </c>
      <c r="F16" s="722">
        <v>92143</v>
      </c>
      <c r="G16" s="722">
        <v>63557</v>
      </c>
      <c r="H16" s="722">
        <v>47347</v>
      </c>
      <c r="I16" s="722">
        <v>43111</v>
      </c>
      <c r="J16" s="722">
        <v>130596</v>
      </c>
      <c r="K16" s="722">
        <v>93802</v>
      </c>
      <c r="L16" s="722">
        <v>77382</v>
      </c>
      <c r="M16" s="722">
        <v>73396</v>
      </c>
      <c r="N16" s="722">
        <v>2163</v>
      </c>
      <c r="O16" s="722">
        <v>109361</v>
      </c>
      <c r="P16" s="722">
        <v>12326</v>
      </c>
      <c r="Q16" s="722">
        <v>2932</v>
      </c>
    </row>
    <row r="17" spans="1:17" s="647" customFormat="1" ht="18" customHeight="1">
      <c r="A17" s="968" t="s">
        <v>23</v>
      </c>
      <c r="B17" s="721">
        <v>658519</v>
      </c>
      <c r="C17" s="721">
        <v>554550</v>
      </c>
      <c r="D17" s="721">
        <v>5746</v>
      </c>
      <c r="E17" s="721">
        <v>24939</v>
      </c>
      <c r="F17" s="721">
        <v>74446</v>
      </c>
      <c r="G17" s="721">
        <v>56469</v>
      </c>
      <c r="H17" s="721">
        <v>44061</v>
      </c>
      <c r="I17" s="721">
        <v>39311</v>
      </c>
      <c r="J17" s="721">
        <v>91107</v>
      </c>
      <c r="K17" s="721">
        <v>70605</v>
      </c>
      <c r="L17" s="721">
        <v>70436</v>
      </c>
      <c r="M17" s="721">
        <v>68689</v>
      </c>
      <c r="N17" s="721">
        <v>8741</v>
      </c>
      <c r="O17" s="721">
        <v>103969</v>
      </c>
      <c r="P17" s="721">
        <v>22676</v>
      </c>
      <c r="Q17" s="721">
        <v>5456</v>
      </c>
    </row>
    <row r="18" spans="1:17" s="647" customFormat="1" ht="17.25" customHeight="1">
      <c r="A18" s="704" t="s">
        <v>24</v>
      </c>
      <c r="B18" s="722">
        <v>15204336</v>
      </c>
      <c r="C18" s="722">
        <v>11304955</v>
      </c>
      <c r="D18" s="722">
        <v>120987</v>
      </c>
      <c r="E18" s="722">
        <v>545267</v>
      </c>
      <c r="F18" s="722">
        <v>1630254</v>
      </c>
      <c r="G18" s="722">
        <v>1227171</v>
      </c>
      <c r="H18" s="722">
        <v>899763</v>
      </c>
      <c r="I18" s="722">
        <v>659277</v>
      </c>
      <c r="J18" s="722">
        <v>1542722</v>
      </c>
      <c r="K18" s="722">
        <v>1401513</v>
      </c>
      <c r="L18" s="722">
        <v>1476451</v>
      </c>
      <c r="M18" s="722">
        <v>1344410</v>
      </c>
      <c r="N18" s="722">
        <v>457140</v>
      </c>
      <c r="O18" s="722">
        <v>3899381</v>
      </c>
      <c r="P18" s="722">
        <v>365941</v>
      </c>
      <c r="Q18" s="722">
        <v>358942</v>
      </c>
    </row>
    <row r="19" spans="1:17" s="647" customFormat="1" ht="16.5" customHeight="1">
      <c r="A19" s="968" t="s">
        <v>25</v>
      </c>
      <c r="B19" s="721">
        <v>1317548</v>
      </c>
      <c r="C19" s="721">
        <v>1068115</v>
      </c>
      <c r="D19" s="721">
        <v>7611</v>
      </c>
      <c r="E19" s="721">
        <v>47708</v>
      </c>
      <c r="F19" s="721">
        <v>134713</v>
      </c>
      <c r="G19" s="721">
        <v>94503</v>
      </c>
      <c r="H19" s="721">
        <v>73077</v>
      </c>
      <c r="I19" s="721">
        <v>70736</v>
      </c>
      <c r="J19" s="721">
        <v>182287</v>
      </c>
      <c r="K19" s="721">
        <v>153932</v>
      </c>
      <c r="L19" s="721">
        <v>152266</v>
      </c>
      <c r="M19" s="721">
        <v>136761</v>
      </c>
      <c r="N19" s="721">
        <v>14521</v>
      </c>
      <c r="O19" s="721">
        <v>249433</v>
      </c>
      <c r="P19" s="721">
        <v>93207</v>
      </c>
      <c r="Q19" s="721">
        <v>19075</v>
      </c>
    </row>
    <row r="20" spans="1:17" s="647" customFormat="1" ht="16.5" customHeight="1">
      <c r="A20" s="666" t="s">
        <v>26</v>
      </c>
      <c r="B20" s="722">
        <v>681300</v>
      </c>
      <c r="C20" s="722">
        <v>536203</v>
      </c>
      <c r="D20" s="722">
        <v>4745</v>
      </c>
      <c r="E20" s="722">
        <v>33882</v>
      </c>
      <c r="F20" s="722">
        <v>92965</v>
      </c>
      <c r="G20" s="722">
        <v>57629</v>
      </c>
      <c r="H20" s="722">
        <v>38796</v>
      </c>
      <c r="I20" s="722">
        <v>31007</v>
      </c>
      <c r="J20" s="722">
        <v>88097</v>
      </c>
      <c r="K20" s="722">
        <v>62716</v>
      </c>
      <c r="L20" s="722">
        <v>64638</v>
      </c>
      <c r="M20" s="722">
        <v>49581</v>
      </c>
      <c r="N20" s="722">
        <v>12147</v>
      </c>
      <c r="O20" s="722">
        <v>145097</v>
      </c>
      <c r="P20" s="722">
        <v>14317</v>
      </c>
      <c r="Q20" s="722">
        <v>3657</v>
      </c>
    </row>
    <row r="21" spans="1:17" s="647" customFormat="1" ht="17.25" customHeight="1">
      <c r="A21" s="968" t="s">
        <v>27</v>
      </c>
      <c r="B21" s="721">
        <v>8360664</v>
      </c>
      <c r="C21" s="721">
        <v>6063235</v>
      </c>
      <c r="D21" s="721">
        <v>83083</v>
      </c>
      <c r="E21" s="721">
        <v>278498</v>
      </c>
      <c r="F21" s="721">
        <v>829946</v>
      </c>
      <c r="G21" s="721">
        <v>659632</v>
      </c>
      <c r="H21" s="721">
        <v>485132</v>
      </c>
      <c r="I21" s="721">
        <v>341221</v>
      </c>
      <c r="J21" s="721">
        <v>740194</v>
      </c>
      <c r="K21" s="721">
        <v>695572</v>
      </c>
      <c r="L21" s="721">
        <v>798161</v>
      </c>
      <c r="M21" s="721">
        <v>748742</v>
      </c>
      <c r="N21" s="721">
        <v>403054</v>
      </c>
      <c r="O21" s="721">
        <v>2297429</v>
      </c>
      <c r="P21" s="721">
        <v>145068</v>
      </c>
      <c r="Q21" s="721">
        <v>299019</v>
      </c>
    </row>
    <row r="22" spans="1:17" s="647" customFormat="1" ht="17.25" customHeight="1">
      <c r="A22" s="666" t="s">
        <v>28</v>
      </c>
      <c r="B22" s="722">
        <v>1571780</v>
      </c>
      <c r="C22" s="722">
        <v>1143638</v>
      </c>
      <c r="D22" s="722">
        <v>9200</v>
      </c>
      <c r="E22" s="722">
        <v>62429</v>
      </c>
      <c r="F22" s="722">
        <v>181231</v>
      </c>
      <c r="G22" s="722">
        <v>132429</v>
      </c>
      <c r="H22" s="722">
        <v>98587</v>
      </c>
      <c r="I22" s="722">
        <v>64071</v>
      </c>
      <c r="J22" s="722">
        <v>168514</v>
      </c>
      <c r="K22" s="722">
        <v>144874</v>
      </c>
      <c r="L22" s="722">
        <v>143880</v>
      </c>
      <c r="M22" s="722">
        <v>131070</v>
      </c>
      <c r="N22" s="722">
        <v>7353</v>
      </c>
      <c r="O22" s="722">
        <v>428142</v>
      </c>
      <c r="P22" s="722">
        <v>27098</v>
      </c>
      <c r="Q22" s="722">
        <v>9216</v>
      </c>
    </row>
    <row r="23" spans="1:17" s="647" customFormat="1">
      <c r="A23" s="968" t="s">
        <v>29</v>
      </c>
      <c r="B23" s="721">
        <v>2581247</v>
      </c>
      <c r="C23" s="721">
        <v>1953237</v>
      </c>
      <c r="D23" s="721">
        <v>12282</v>
      </c>
      <c r="E23" s="721">
        <v>88532</v>
      </c>
      <c r="F23" s="721">
        <v>283320</v>
      </c>
      <c r="G23" s="721">
        <v>221137</v>
      </c>
      <c r="H23" s="721">
        <v>165748</v>
      </c>
      <c r="I23" s="721">
        <v>123758</v>
      </c>
      <c r="J23" s="721">
        <v>288071</v>
      </c>
      <c r="K23" s="721">
        <v>281547</v>
      </c>
      <c r="L23" s="721">
        <v>252770</v>
      </c>
      <c r="M23" s="721">
        <v>216651</v>
      </c>
      <c r="N23" s="721">
        <v>19421</v>
      </c>
      <c r="O23" s="721">
        <v>628010</v>
      </c>
      <c r="P23" s="721">
        <v>66776</v>
      </c>
      <c r="Q23" s="721">
        <v>23123</v>
      </c>
    </row>
    <row r="24" spans="1:17" s="647" customFormat="1" ht="18.75" customHeight="1">
      <c r="A24" s="666" t="s">
        <v>30</v>
      </c>
      <c r="B24" s="722">
        <v>691797</v>
      </c>
      <c r="C24" s="722">
        <v>540527</v>
      </c>
      <c r="D24" s="722">
        <v>4066</v>
      </c>
      <c r="E24" s="722">
        <v>34218</v>
      </c>
      <c r="F24" s="722">
        <v>108079</v>
      </c>
      <c r="G24" s="722">
        <v>61841</v>
      </c>
      <c r="H24" s="722">
        <v>38423</v>
      </c>
      <c r="I24" s="722">
        <v>28484</v>
      </c>
      <c r="J24" s="722">
        <v>75559</v>
      </c>
      <c r="K24" s="722">
        <v>62872</v>
      </c>
      <c r="L24" s="722">
        <v>64736</v>
      </c>
      <c r="M24" s="722">
        <v>61605</v>
      </c>
      <c r="N24" s="722">
        <v>644</v>
      </c>
      <c r="O24" s="722">
        <v>151270</v>
      </c>
      <c r="P24" s="722">
        <v>19475</v>
      </c>
      <c r="Q24" s="722">
        <v>4852</v>
      </c>
    </row>
    <row r="25" spans="1:17" s="647" customFormat="1" ht="15" customHeight="1">
      <c r="A25" s="703" t="s">
        <v>31</v>
      </c>
      <c r="B25" s="721">
        <v>1945733</v>
      </c>
      <c r="C25" s="721">
        <v>1717716</v>
      </c>
      <c r="D25" s="721">
        <v>12473</v>
      </c>
      <c r="E25" s="721">
        <v>106336</v>
      </c>
      <c r="F25" s="721">
        <v>313671</v>
      </c>
      <c r="G25" s="721">
        <v>192293</v>
      </c>
      <c r="H25" s="721">
        <v>131854</v>
      </c>
      <c r="I25" s="721">
        <v>121390</v>
      </c>
      <c r="J25" s="721">
        <v>337453</v>
      </c>
      <c r="K25" s="721">
        <v>208090</v>
      </c>
      <c r="L25" s="721">
        <v>157443</v>
      </c>
      <c r="M25" s="721">
        <v>126764</v>
      </c>
      <c r="N25" s="721">
        <v>9949</v>
      </c>
      <c r="O25" s="721">
        <v>228017</v>
      </c>
      <c r="P25" s="721">
        <v>33470</v>
      </c>
      <c r="Q25" s="721">
        <v>60785</v>
      </c>
    </row>
    <row r="26" spans="1:17" s="647" customFormat="1" ht="15" customHeight="1">
      <c r="A26" s="666" t="s">
        <v>78</v>
      </c>
      <c r="B26" s="722">
        <v>449687</v>
      </c>
      <c r="C26" s="722">
        <v>388018</v>
      </c>
      <c r="D26" s="722">
        <v>2686</v>
      </c>
      <c r="E26" s="722">
        <v>23902</v>
      </c>
      <c r="F26" s="722">
        <v>73086</v>
      </c>
      <c r="G26" s="722">
        <v>41837</v>
      </c>
      <c r="H26" s="722">
        <v>27722</v>
      </c>
      <c r="I26" s="722">
        <v>31250</v>
      </c>
      <c r="J26" s="722">
        <v>75355</v>
      </c>
      <c r="K26" s="722">
        <v>46074</v>
      </c>
      <c r="L26" s="722">
        <v>34429</v>
      </c>
      <c r="M26" s="722">
        <v>31073</v>
      </c>
      <c r="N26" s="722">
        <v>604</v>
      </c>
      <c r="O26" s="722">
        <v>61669</v>
      </c>
      <c r="P26" s="722">
        <v>9928</v>
      </c>
      <c r="Q26" s="722">
        <v>1687</v>
      </c>
    </row>
    <row r="27" spans="1:17" s="647" customFormat="1" ht="15" customHeight="1">
      <c r="A27" s="968" t="s">
        <v>84</v>
      </c>
      <c r="B27" s="721">
        <v>375544</v>
      </c>
      <c r="C27" s="721">
        <v>347430</v>
      </c>
      <c r="D27" s="721">
        <v>3052</v>
      </c>
      <c r="E27" s="721">
        <v>23660</v>
      </c>
      <c r="F27" s="721">
        <v>71460</v>
      </c>
      <c r="G27" s="721">
        <v>40439</v>
      </c>
      <c r="H27" s="721">
        <v>25815</v>
      </c>
      <c r="I27" s="721">
        <v>22670</v>
      </c>
      <c r="J27" s="721">
        <v>64123</v>
      </c>
      <c r="K27" s="721">
        <v>40152</v>
      </c>
      <c r="L27" s="721">
        <v>31852</v>
      </c>
      <c r="M27" s="721">
        <v>22971</v>
      </c>
      <c r="N27" s="721">
        <v>1236</v>
      </c>
      <c r="O27" s="721">
        <v>28114</v>
      </c>
      <c r="P27" s="721">
        <v>3112</v>
      </c>
      <c r="Q27" s="721">
        <v>20484</v>
      </c>
    </row>
    <row r="28" spans="1:17" s="647" customFormat="1" ht="15.75" customHeight="1">
      <c r="A28" s="666" t="s">
        <v>77</v>
      </c>
      <c r="B28" s="722">
        <v>247999</v>
      </c>
      <c r="C28" s="722">
        <v>222984</v>
      </c>
      <c r="D28" s="722">
        <v>1743</v>
      </c>
      <c r="E28" s="722">
        <v>13853</v>
      </c>
      <c r="F28" s="722">
        <v>42331</v>
      </c>
      <c r="G28" s="722">
        <v>25154</v>
      </c>
      <c r="H28" s="722">
        <v>17288</v>
      </c>
      <c r="I28" s="722">
        <v>13645</v>
      </c>
      <c r="J28" s="722">
        <v>38886</v>
      </c>
      <c r="K28" s="722">
        <v>27888</v>
      </c>
      <c r="L28" s="722">
        <v>21623</v>
      </c>
      <c r="M28" s="722">
        <v>19871</v>
      </c>
      <c r="N28" s="722">
        <v>702</v>
      </c>
      <c r="O28" s="722">
        <v>25015</v>
      </c>
      <c r="P28" s="722">
        <v>3963</v>
      </c>
      <c r="Q28" s="722">
        <v>33753</v>
      </c>
    </row>
    <row r="29" spans="1:17" s="647" customFormat="1" ht="15.75" customHeight="1">
      <c r="A29" s="968" t="s">
        <v>83</v>
      </c>
      <c r="B29" s="721">
        <v>266176</v>
      </c>
      <c r="C29" s="721">
        <v>225446</v>
      </c>
      <c r="D29" s="721">
        <v>927</v>
      </c>
      <c r="E29" s="721">
        <v>10814</v>
      </c>
      <c r="F29" s="721">
        <v>35622</v>
      </c>
      <c r="G29" s="721">
        <v>24470</v>
      </c>
      <c r="H29" s="721">
        <v>19351</v>
      </c>
      <c r="I29" s="721">
        <v>17071</v>
      </c>
      <c r="J29" s="721">
        <v>49047</v>
      </c>
      <c r="K29" s="721">
        <v>26946</v>
      </c>
      <c r="L29" s="721">
        <v>20745</v>
      </c>
      <c r="M29" s="721">
        <v>20130</v>
      </c>
      <c r="N29" s="721">
        <v>323</v>
      </c>
      <c r="O29" s="721">
        <v>40730</v>
      </c>
      <c r="P29" s="721">
        <v>4603</v>
      </c>
      <c r="Q29" s="721">
        <v>481</v>
      </c>
    </row>
    <row r="30" spans="1:17" s="647" customFormat="1">
      <c r="A30" s="666" t="s">
        <v>76</v>
      </c>
      <c r="B30" s="722">
        <v>325981</v>
      </c>
      <c r="C30" s="722">
        <v>276831</v>
      </c>
      <c r="D30" s="722">
        <v>1897</v>
      </c>
      <c r="E30" s="722">
        <v>15870</v>
      </c>
      <c r="F30" s="722">
        <v>43114</v>
      </c>
      <c r="G30" s="722">
        <v>31773</v>
      </c>
      <c r="H30" s="722">
        <v>21649</v>
      </c>
      <c r="I30" s="722">
        <v>19421</v>
      </c>
      <c r="J30" s="722">
        <v>59778</v>
      </c>
      <c r="K30" s="722">
        <v>37238</v>
      </c>
      <c r="L30" s="722">
        <v>27289</v>
      </c>
      <c r="M30" s="722">
        <v>18324</v>
      </c>
      <c r="N30" s="722">
        <v>478</v>
      </c>
      <c r="O30" s="722">
        <v>49150</v>
      </c>
      <c r="P30" s="722">
        <v>7842</v>
      </c>
      <c r="Q30" s="722">
        <v>3678</v>
      </c>
    </row>
    <row r="31" spans="1:17" s="647" customFormat="1" ht="20.25" customHeight="1">
      <c r="A31" s="968" t="s">
        <v>75</v>
      </c>
      <c r="B31" s="721">
        <v>280346</v>
      </c>
      <c r="C31" s="721">
        <v>257007</v>
      </c>
      <c r="D31" s="721">
        <v>2168</v>
      </c>
      <c r="E31" s="721">
        <v>18237</v>
      </c>
      <c r="F31" s="721">
        <v>48058</v>
      </c>
      <c r="G31" s="721">
        <v>28620</v>
      </c>
      <c r="H31" s="721">
        <v>20029</v>
      </c>
      <c r="I31" s="721">
        <v>17333</v>
      </c>
      <c r="J31" s="721">
        <v>50264</v>
      </c>
      <c r="K31" s="721">
        <v>29792</v>
      </c>
      <c r="L31" s="721">
        <v>21505</v>
      </c>
      <c r="M31" s="721">
        <v>14395</v>
      </c>
      <c r="N31" s="721">
        <v>6606</v>
      </c>
      <c r="O31" s="721">
        <v>23339</v>
      </c>
      <c r="P31" s="721">
        <v>4022</v>
      </c>
      <c r="Q31" s="721">
        <v>702</v>
      </c>
    </row>
    <row r="32" spans="1:17" s="647" customFormat="1" ht="17.25" customHeight="1">
      <c r="A32" s="704" t="s">
        <v>38</v>
      </c>
      <c r="B32" s="722">
        <v>103697</v>
      </c>
      <c r="C32" s="722">
        <v>81419</v>
      </c>
      <c r="D32" s="722">
        <v>779</v>
      </c>
      <c r="E32" s="722">
        <v>3258</v>
      </c>
      <c r="F32" s="722">
        <v>9733</v>
      </c>
      <c r="G32" s="722">
        <v>6784</v>
      </c>
      <c r="H32" s="722">
        <v>4644</v>
      </c>
      <c r="I32" s="722">
        <v>4526</v>
      </c>
      <c r="J32" s="722">
        <v>19490</v>
      </c>
      <c r="K32" s="722">
        <v>14508</v>
      </c>
      <c r="L32" s="722">
        <v>10704</v>
      </c>
      <c r="M32" s="722">
        <v>6679</v>
      </c>
      <c r="N32" s="722">
        <v>314</v>
      </c>
      <c r="O32" s="722">
        <v>22278</v>
      </c>
      <c r="P32" s="722">
        <v>955</v>
      </c>
      <c r="Q32" s="722" t="s">
        <v>39</v>
      </c>
    </row>
    <row r="33" spans="1:17" s="647" customFormat="1" ht="10.5" customHeight="1">
      <c r="A33" s="968" t="s">
        <v>82</v>
      </c>
      <c r="B33" s="721">
        <v>103697</v>
      </c>
      <c r="C33" s="721">
        <v>81419</v>
      </c>
      <c r="D33" s="721">
        <v>779</v>
      </c>
      <c r="E33" s="721">
        <v>3258</v>
      </c>
      <c r="F33" s="721">
        <v>9733</v>
      </c>
      <c r="G33" s="721">
        <v>6784</v>
      </c>
      <c r="H33" s="721">
        <v>4644</v>
      </c>
      <c r="I33" s="721">
        <v>4526</v>
      </c>
      <c r="J33" s="721">
        <v>19490</v>
      </c>
      <c r="K33" s="721">
        <v>14508</v>
      </c>
      <c r="L33" s="721">
        <v>10704</v>
      </c>
      <c r="M33" s="721">
        <v>6679</v>
      </c>
      <c r="N33" s="721">
        <v>314</v>
      </c>
      <c r="O33" s="721">
        <v>22278</v>
      </c>
      <c r="P33" s="721">
        <v>955</v>
      </c>
      <c r="Q33" s="721" t="s">
        <v>39</v>
      </c>
    </row>
    <row r="34" spans="1:17" s="647" customFormat="1" ht="10.5" customHeight="1">
      <c r="A34" s="959"/>
      <c r="B34" s="723"/>
      <c r="C34" s="723"/>
      <c r="D34" s="723"/>
      <c r="E34" s="723"/>
      <c r="F34" s="723"/>
      <c r="G34" s="723"/>
      <c r="H34" s="723"/>
      <c r="I34" s="723"/>
      <c r="J34" s="723"/>
      <c r="K34" s="723"/>
      <c r="L34" s="723"/>
      <c r="M34" s="723"/>
      <c r="N34" s="723"/>
      <c r="O34" s="723"/>
      <c r="P34" s="723"/>
      <c r="Q34" s="723"/>
    </row>
    <row r="35" spans="1:17" s="647" customFormat="1" ht="23.25" customHeight="1">
      <c r="A35" s="1130" t="s">
        <v>298</v>
      </c>
      <c r="B35" s="1130"/>
      <c r="C35" s="1130"/>
      <c r="D35" s="1130"/>
      <c r="E35" s="1130"/>
      <c r="F35" s="1130"/>
      <c r="G35" s="1130"/>
      <c r="H35" s="1130"/>
      <c r="I35" s="1130"/>
      <c r="J35" s="1130"/>
      <c r="K35" s="1130"/>
      <c r="L35" s="1130"/>
      <c r="M35" s="1130"/>
      <c r="N35" s="1130"/>
      <c r="O35" s="1130"/>
      <c r="P35" s="1130"/>
      <c r="Q35" s="1130"/>
    </row>
  </sheetData>
  <mergeCells count="7">
    <mergeCell ref="A35:Q35"/>
    <mergeCell ref="A1:Q1"/>
    <mergeCell ref="A3:A4"/>
    <mergeCell ref="B3:N3"/>
    <mergeCell ref="O3:O4"/>
    <mergeCell ref="P3:P4"/>
    <mergeCell ref="Q3:Q4"/>
  </mergeCells>
  <hyperlinks>
    <hyperlink ref="R1" location="INDICE!A32" display="INDICE"/>
  </hyperlinks>
  <printOptions horizontalCentered="1"/>
  <pageMargins left="0.51181102362204722" right="0.51181102362204722" top="1.1023622047244095" bottom="0.51181102362204722" header="0.11811023622047245" footer="0.23622047244094491"/>
  <pageSetup paperSize="9" scale="66" firstPageNumber="84" orientation="landscape" useFirstPageNumber="1" r:id="rId1"/>
  <headerFooter scaleWithDoc="0">
    <oddHeader>&amp;C&amp;G</oddHeader>
    <oddFooter>&amp;C&amp;12 &amp;P</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showGridLines="0" zoomScale="90" zoomScaleNormal="90" workbookViewId="0">
      <selection sqref="A1:G1"/>
    </sheetView>
  </sheetViews>
  <sheetFormatPr baseColWidth="10" defaultColWidth="9.140625" defaultRowHeight="12.75"/>
  <cols>
    <col min="1" max="1" width="36.140625" style="659" customWidth="1"/>
    <col min="2" max="2" width="20.140625" style="659" customWidth="1"/>
    <col min="3" max="3" width="18.140625" style="659" customWidth="1"/>
    <col min="4" max="4" width="21.140625" style="659" customWidth="1"/>
    <col min="5" max="5" width="17.5703125" style="659" customWidth="1"/>
    <col min="6" max="6" width="16.5703125" style="659" customWidth="1"/>
    <col min="7" max="7" width="18.5703125" style="659" customWidth="1"/>
    <col min="8" max="8" width="9.7109375" style="665" customWidth="1"/>
    <col min="9" max="16384" width="9.140625" style="665"/>
  </cols>
  <sheetData>
    <row r="1" spans="1:8" ht="58.5" customHeight="1">
      <c r="A1" s="1129" t="s">
        <v>1499</v>
      </c>
      <c r="B1" s="1129"/>
      <c r="C1" s="1129"/>
      <c r="D1" s="1129"/>
      <c r="E1" s="1129"/>
      <c r="F1" s="1129"/>
      <c r="G1" s="1129"/>
      <c r="H1" s="264" t="s">
        <v>577</v>
      </c>
    </row>
    <row r="2" spans="1:8" s="659" customFormat="1" ht="5.25" customHeight="1">
      <c r="B2" s="660"/>
      <c r="C2" s="660"/>
      <c r="D2" s="660"/>
      <c r="E2" s="660"/>
      <c r="F2" s="660"/>
      <c r="G2" s="660"/>
    </row>
    <row r="3" spans="1:8" s="695" customFormat="1" ht="15" customHeight="1">
      <c r="A3" s="1137" t="s">
        <v>306</v>
      </c>
      <c r="B3" s="1137" t="s">
        <v>679</v>
      </c>
      <c r="C3" s="1137" t="s">
        <v>305</v>
      </c>
      <c r="D3" s="1137"/>
      <c r="E3" s="1137" t="s">
        <v>304</v>
      </c>
      <c r="F3" s="1137" t="s">
        <v>303</v>
      </c>
      <c r="G3" s="1137" t="s">
        <v>680</v>
      </c>
    </row>
    <row r="4" spans="1:8" s="695" customFormat="1" ht="5.25" customHeight="1">
      <c r="A4" s="1137"/>
      <c r="B4" s="1151"/>
      <c r="C4" s="1137"/>
      <c r="D4" s="1137"/>
      <c r="E4" s="1151"/>
      <c r="F4" s="1151"/>
      <c r="G4" s="1151"/>
    </row>
    <row r="5" spans="1:8" s="695" customFormat="1" ht="31.5" customHeight="1">
      <c r="A5" s="1149"/>
      <c r="B5" s="1152"/>
      <c r="C5" s="963" t="s">
        <v>301</v>
      </c>
      <c r="D5" s="963" t="s">
        <v>266</v>
      </c>
      <c r="E5" s="1152"/>
      <c r="F5" s="1152"/>
      <c r="G5" s="1152"/>
    </row>
    <row r="6" spans="1:8" ht="12.75" customHeight="1">
      <c r="A6" s="703" t="s">
        <v>11</v>
      </c>
      <c r="B6" s="608">
        <v>39873437</v>
      </c>
      <c r="C6" s="608">
        <v>23281804</v>
      </c>
      <c r="D6" s="608">
        <v>6217909</v>
      </c>
      <c r="E6" s="608">
        <v>1750205</v>
      </c>
      <c r="F6" s="608">
        <v>442267</v>
      </c>
      <c r="G6" s="608">
        <v>8181252</v>
      </c>
    </row>
    <row r="7" spans="1:8" ht="12.75" customHeight="1">
      <c r="A7" s="652" t="s">
        <v>110</v>
      </c>
      <c r="B7" s="604">
        <v>33857386</v>
      </c>
      <c r="C7" s="604">
        <v>18792312</v>
      </c>
      <c r="D7" s="604">
        <v>6059229</v>
      </c>
      <c r="E7" s="604">
        <v>1425233</v>
      </c>
      <c r="F7" s="604">
        <v>408320</v>
      </c>
      <c r="G7" s="604">
        <v>7172292</v>
      </c>
    </row>
    <row r="8" spans="1:8" ht="12.75" customHeight="1">
      <c r="A8" s="650" t="s">
        <v>109</v>
      </c>
      <c r="B8" s="608">
        <v>6016051</v>
      </c>
      <c r="C8" s="608">
        <v>4489492</v>
      </c>
      <c r="D8" s="608">
        <v>158680</v>
      </c>
      <c r="E8" s="608">
        <v>324972</v>
      </c>
      <c r="F8" s="608">
        <v>33947</v>
      </c>
      <c r="G8" s="608">
        <v>1008960</v>
      </c>
    </row>
    <row r="9" spans="1:8" ht="12.75" customHeight="1">
      <c r="A9" s="652" t="s">
        <v>114</v>
      </c>
      <c r="B9" s="604">
        <v>14015211</v>
      </c>
      <c r="C9" s="604">
        <v>10177714</v>
      </c>
      <c r="D9" s="604">
        <v>2068233</v>
      </c>
      <c r="E9" s="604">
        <v>621883</v>
      </c>
      <c r="F9" s="604">
        <v>254779</v>
      </c>
      <c r="G9" s="604">
        <v>892602</v>
      </c>
    </row>
    <row r="10" spans="1:8" ht="12.75" customHeight="1">
      <c r="A10" s="650" t="s">
        <v>110</v>
      </c>
      <c r="B10" s="608">
        <v>11276993</v>
      </c>
      <c r="C10" s="608">
        <v>7880594</v>
      </c>
      <c r="D10" s="608">
        <v>2011379</v>
      </c>
      <c r="E10" s="608">
        <v>481528</v>
      </c>
      <c r="F10" s="608">
        <v>225709</v>
      </c>
      <c r="G10" s="608">
        <v>677783</v>
      </c>
    </row>
    <row r="11" spans="1:8">
      <c r="A11" s="652" t="s">
        <v>109</v>
      </c>
      <c r="B11" s="604">
        <v>2738218</v>
      </c>
      <c r="C11" s="604">
        <v>2297120</v>
      </c>
      <c r="D11" s="604">
        <v>56854</v>
      </c>
      <c r="E11" s="604">
        <v>140355</v>
      </c>
      <c r="F11" s="604">
        <v>29070</v>
      </c>
      <c r="G11" s="604">
        <v>214819</v>
      </c>
    </row>
    <row r="12" spans="1:8">
      <c r="A12" s="650" t="s">
        <v>13</v>
      </c>
      <c r="B12" s="608">
        <v>1627596</v>
      </c>
      <c r="C12" s="608">
        <v>1321486</v>
      </c>
      <c r="D12" s="608">
        <v>251474</v>
      </c>
      <c r="E12" s="608">
        <v>17281</v>
      </c>
      <c r="F12" s="608">
        <v>34587</v>
      </c>
      <c r="G12" s="608">
        <v>2768</v>
      </c>
    </row>
    <row r="13" spans="1:8">
      <c r="A13" s="676" t="s">
        <v>110</v>
      </c>
      <c r="B13" s="604">
        <v>1305174</v>
      </c>
      <c r="C13" s="604">
        <v>1001064</v>
      </c>
      <c r="D13" s="604">
        <v>251389</v>
      </c>
      <c r="E13" s="604">
        <v>15493</v>
      </c>
      <c r="F13" s="604">
        <v>34460</v>
      </c>
      <c r="G13" s="604">
        <v>2768</v>
      </c>
    </row>
    <row r="14" spans="1:8">
      <c r="A14" s="673" t="s">
        <v>109</v>
      </c>
      <c r="B14" s="608">
        <v>322422</v>
      </c>
      <c r="C14" s="608">
        <v>320422</v>
      </c>
      <c r="D14" s="608">
        <v>85</v>
      </c>
      <c r="E14" s="608">
        <v>1788</v>
      </c>
      <c r="F14" s="608">
        <v>127</v>
      </c>
      <c r="G14" s="608" t="s">
        <v>39</v>
      </c>
    </row>
    <row r="15" spans="1:8">
      <c r="A15" s="652" t="s">
        <v>14</v>
      </c>
      <c r="B15" s="604">
        <v>339446</v>
      </c>
      <c r="C15" s="604">
        <v>246766</v>
      </c>
      <c r="D15" s="604">
        <v>56250</v>
      </c>
      <c r="E15" s="604">
        <v>13079</v>
      </c>
      <c r="F15" s="604">
        <v>4104</v>
      </c>
      <c r="G15" s="604">
        <v>19247</v>
      </c>
    </row>
    <row r="16" spans="1:8">
      <c r="A16" s="673" t="s">
        <v>110</v>
      </c>
      <c r="B16" s="608">
        <v>262862</v>
      </c>
      <c r="C16" s="608">
        <v>178790</v>
      </c>
      <c r="D16" s="608">
        <v>50320</v>
      </c>
      <c r="E16" s="608">
        <v>10620</v>
      </c>
      <c r="F16" s="608">
        <v>3885</v>
      </c>
      <c r="G16" s="608">
        <v>19247</v>
      </c>
    </row>
    <row r="17" spans="1:7">
      <c r="A17" s="676" t="s">
        <v>109</v>
      </c>
      <c r="B17" s="604">
        <v>76584</v>
      </c>
      <c r="C17" s="604">
        <v>67976</v>
      </c>
      <c r="D17" s="604">
        <v>5930</v>
      </c>
      <c r="E17" s="604">
        <v>2459</v>
      </c>
      <c r="F17" s="604">
        <v>219</v>
      </c>
      <c r="G17" s="604" t="s">
        <v>39</v>
      </c>
    </row>
    <row r="18" spans="1:7">
      <c r="A18" s="650" t="s">
        <v>15</v>
      </c>
      <c r="B18" s="608">
        <v>589918</v>
      </c>
      <c r="C18" s="608">
        <v>478463</v>
      </c>
      <c r="D18" s="608">
        <v>86255</v>
      </c>
      <c r="E18" s="608">
        <v>8735</v>
      </c>
      <c r="F18" s="608">
        <v>11046</v>
      </c>
      <c r="G18" s="608">
        <v>5419</v>
      </c>
    </row>
    <row r="19" spans="1:7">
      <c r="A19" s="676" t="s">
        <v>110</v>
      </c>
      <c r="B19" s="604">
        <v>419888</v>
      </c>
      <c r="C19" s="604">
        <v>313169</v>
      </c>
      <c r="D19" s="604">
        <v>86252</v>
      </c>
      <c r="E19" s="604">
        <v>6581</v>
      </c>
      <c r="F19" s="604">
        <v>8467</v>
      </c>
      <c r="G19" s="604">
        <v>5419</v>
      </c>
    </row>
    <row r="20" spans="1:7">
      <c r="A20" s="673" t="s">
        <v>109</v>
      </c>
      <c r="B20" s="608">
        <v>170030</v>
      </c>
      <c r="C20" s="608">
        <v>165294</v>
      </c>
      <c r="D20" s="608">
        <v>3</v>
      </c>
      <c r="E20" s="608">
        <v>2154</v>
      </c>
      <c r="F20" s="608">
        <v>2579</v>
      </c>
      <c r="G20" s="608" t="s">
        <v>39</v>
      </c>
    </row>
    <row r="21" spans="1:7">
      <c r="A21" s="652" t="s">
        <v>16</v>
      </c>
      <c r="B21" s="604">
        <v>384951</v>
      </c>
      <c r="C21" s="604">
        <v>272987</v>
      </c>
      <c r="D21" s="604">
        <v>44485</v>
      </c>
      <c r="E21" s="604">
        <v>35891</v>
      </c>
      <c r="F21" s="604">
        <v>9050</v>
      </c>
      <c r="G21" s="604">
        <v>22538</v>
      </c>
    </row>
    <row r="22" spans="1:7">
      <c r="A22" s="673" t="s">
        <v>110</v>
      </c>
      <c r="B22" s="608">
        <v>250976</v>
      </c>
      <c r="C22" s="608">
        <v>158572</v>
      </c>
      <c r="D22" s="608">
        <v>42163</v>
      </c>
      <c r="E22" s="608">
        <v>26460</v>
      </c>
      <c r="F22" s="608">
        <v>8889</v>
      </c>
      <c r="G22" s="608">
        <v>14892</v>
      </c>
    </row>
    <row r="23" spans="1:7">
      <c r="A23" s="676" t="s">
        <v>109</v>
      </c>
      <c r="B23" s="604">
        <v>133975</v>
      </c>
      <c r="C23" s="604">
        <v>114415</v>
      </c>
      <c r="D23" s="604">
        <v>2322</v>
      </c>
      <c r="E23" s="604">
        <v>9431</v>
      </c>
      <c r="F23" s="604">
        <v>161</v>
      </c>
      <c r="G23" s="604">
        <v>7646</v>
      </c>
    </row>
    <row r="24" spans="1:7">
      <c r="A24" s="650" t="s">
        <v>17</v>
      </c>
      <c r="B24" s="608">
        <v>717291</v>
      </c>
      <c r="C24" s="608">
        <v>446111</v>
      </c>
      <c r="D24" s="608">
        <v>99287</v>
      </c>
      <c r="E24" s="608">
        <v>65386</v>
      </c>
      <c r="F24" s="608">
        <v>5439</v>
      </c>
      <c r="G24" s="608">
        <v>101068</v>
      </c>
    </row>
    <row r="25" spans="1:7">
      <c r="A25" s="676" t="s">
        <v>110</v>
      </c>
      <c r="B25" s="604">
        <v>496381</v>
      </c>
      <c r="C25" s="604">
        <v>299235</v>
      </c>
      <c r="D25" s="604">
        <v>96434</v>
      </c>
      <c r="E25" s="604">
        <v>50907</v>
      </c>
      <c r="F25" s="604">
        <v>5439</v>
      </c>
      <c r="G25" s="604">
        <v>44366</v>
      </c>
    </row>
    <row r="26" spans="1:7">
      <c r="A26" s="673" t="s">
        <v>109</v>
      </c>
      <c r="B26" s="608">
        <v>220910</v>
      </c>
      <c r="C26" s="608">
        <v>146876</v>
      </c>
      <c r="D26" s="608">
        <v>2853</v>
      </c>
      <c r="E26" s="608">
        <v>14479</v>
      </c>
      <c r="F26" s="608" t="s">
        <v>39</v>
      </c>
      <c r="G26" s="608">
        <v>56702</v>
      </c>
    </row>
    <row r="27" spans="1:7">
      <c r="A27" s="652" t="s">
        <v>18</v>
      </c>
      <c r="B27" s="604">
        <v>787964</v>
      </c>
      <c r="C27" s="604">
        <v>511830</v>
      </c>
      <c r="D27" s="604">
        <v>106741</v>
      </c>
      <c r="E27" s="604">
        <v>27261</v>
      </c>
      <c r="F27" s="604">
        <v>4113</v>
      </c>
      <c r="G27" s="604">
        <v>138019</v>
      </c>
    </row>
    <row r="28" spans="1:7">
      <c r="A28" s="673" t="s">
        <v>110</v>
      </c>
      <c r="B28" s="608">
        <v>588429</v>
      </c>
      <c r="C28" s="608">
        <v>382904</v>
      </c>
      <c r="D28" s="608">
        <v>105217</v>
      </c>
      <c r="E28" s="608">
        <v>20349</v>
      </c>
      <c r="F28" s="608">
        <v>3208</v>
      </c>
      <c r="G28" s="608">
        <v>76751</v>
      </c>
    </row>
    <row r="29" spans="1:7">
      <c r="A29" s="676" t="s">
        <v>109</v>
      </c>
      <c r="B29" s="604">
        <v>199535</v>
      </c>
      <c r="C29" s="604">
        <v>128926</v>
      </c>
      <c r="D29" s="604">
        <v>1524</v>
      </c>
      <c r="E29" s="604">
        <v>6912</v>
      </c>
      <c r="F29" s="604">
        <v>905</v>
      </c>
      <c r="G29" s="604">
        <v>61268</v>
      </c>
    </row>
    <row r="30" spans="1:7">
      <c r="A30" s="650" t="s">
        <v>19</v>
      </c>
      <c r="B30" s="608">
        <v>611304</v>
      </c>
      <c r="C30" s="608">
        <v>522785</v>
      </c>
      <c r="D30" s="608">
        <v>35931</v>
      </c>
      <c r="E30" s="608">
        <v>39073</v>
      </c>
      <c r="F30" s="608">
        <v>8651</v>
      </c>
      <c r="G30" s="608">
        <v>4864</v>
      </c>
    </row>
    <row r="31" spans="1:7">
      <c r="A31" s="676" t="s">
        <v>110</v>
      </c>
      <c r="B31" s="604">
        <v>410822</v>
      </c>
      <c r="C31" s="604">
        <v>332285</v>
      </c>
      <c r="D31" s="604">
        <v>35358</v>
      </c>
      <c r="E31" s="604">
        <v>29805</v>
      </c>
      <c r="F31" s="604">
        <v>8510</v>
      </c>
      <c r="G31" s="604">
        <v>4864</v>
      </c>
    </row>
    <row r="32" spans="1:7">
      <c r="A32" s="673" t="s">
        <v>109</v>
      </c>
      <c r="B32" s="608">
        <v>200482</v>
      </c>
      <c r="C32" s="608">
        <v>190500</v>
      </c>
      <c r="D32" s="608">
        <v>573</v>
      </c>
      <c r="E32" s="608">
        <v>9268</v>
      </c>
      <c r="F32" s="608">
        <v>141</v>
      </c>
      <c r="G32" s="608" t="s">
        <v>39</v>
      </c>
    </row>
    <row r="33" spans="1:7">
      <c r="A33" s="652" t="s">
        <v>20</v>
      </c>
      <c r="B33" s="604">
        <v>1008480</v>
      </c>
      <c r="C33" s="604">
        <v>867482</v>
      </c>
      <c r="D33" s="604">
        <v>99826</v>
      </c>
      <c r="E33" s="604">
        <v>16248</v>
      </c>
      <c r="F33" s="604">
        <v>6798</v>
      </c>
      <c r="G33" s="604">
        <v>18126</v>
      </c>
    </row>
    <row r="34" spans="1:7">
      <c r="A34" s="673" t="s">
        <v>110</v>
      </c>
      <c r="B34" s="608">
        <v>783645</v>
      </c>
      <c r="C34" s="608">
        <v>663774</v>
      </c>
      <c r="D34" s="608">
        <v>95154</v>
      </c>
      <c r="E34" s="608">
        <v>15120</v>
      </c>
      <c r="F34" s="608">
        <v>6766</v>
      </c>
      <c r="G34" s="608">
        <v>2831</v>
      </c>
    </row>
    <row r="35" spans="1:7">
      <c r="A35" s="676" t="s">
        <v>109</v>
      </c>
      <c r="B35" s="604">
        <v>224835</v>
      </c>
      <c r="C35" s="604">
        <v>203708</v>
      </c>
      <c r="D35" s="604">
        <v>4672</v>
      </c>
      <c r="E35" s="604">
        <v>1128</v>
      </c>
      <c r="F35" s="604">
        <v>32</v>
      </c>
      <c r="G35" s="604">
        <v>15295</v>
      </c>
    </row>
    <row r="36" spans="1:7">
      <c r="A36" s="650" t="s">
        <v>21</v>
      </c>
      <c r="B36" s="608">
        <v>6327058</v>
      </c>
      <c r="C36" s="608">
        <v>4290587</v>
      </c>
      <c r="D36" s="608">
        <v>1074654</v>
      </c>
      <c r="E36" s="608">
        <v>291819</v>
      </c>
      <c r="F36" s="608">
        <v>149301</v>
      </c>
      <c r="G36" s="608">
        <v>520697</v>
      </c>
    </row>
    <row r="37" spans="1:7">
      <c r="A37" s="676" t="s">
        <v>110</v>
      </c>
      <c r="B37" s="604">
        <v>5503430</v>
      </c>
      <c r="C37" s="604">
        <v>3653377</v>
      </c>
      <c r="D37" s="604">
        <v>1041166</v>
      </c>
      <c r="E37" s="604">
        <v>226024</v>
      </c>
      <c r="F37" s="604">
        <v>124426</v>
      </c>
      <c r="G37" s="604">
        <v>458437</v>
      </c>
    </row>
    <row r="38" spans="1:7">
      <c r="A38" s="673" t="s">
        <v>109</v>
      </c>
      <c r="B38" s="608">
        <v>823628</v>
      </c>
      <c r="C38" s="608">
        <v>637210</v>
      </c>
      <c r="D38" s="608">
        <v>33488</v>
      </c>
      <c r="E38" s="608">
        <v>65795</v>
      </c>
      <c r="F38" s="608">
        <v>24875</v>
      </c>
      <c r="G38" s="608">
        <v>62260</v>
      </c>
    </row>
    <row r="39" spans="1:7">
      <c r="A39" s="652" t="s">
        <v>22</v>
      </c>
      <c r="B39" s="604">
        <v>856233</v>
      </c>
      <c r="C39" s="604">
        <v>664667</v>
      </c>
      <c r="D39" s="604">
        <v>109361</v>
      </c>
      <c r="E39" s="604">
        <v>47044</v>
      </c>
      <c r="F39" s="604">
        <v>15110</v>
      </c>
      <c r="G39" s="604">
        <v>20051</v>
      </c>
    </row>
    <row r="40" spans="1:7">
      <c r="A40" s="673" t="s">
        <v>110</v>
      </c>
      <c r="B40" s="608">
        <v>592182</v>
      </c>
      <c r="C40" s="608">
        <v>426330</v>
      </c>
      <c r="D40" s="608">
        <v>104112</v>
      </c>
      <c r="E40" s="608">
        <v>26579</v>
      </c>
      <c r="F40" s="608">
        <v>15110</v>
      </c>
      <c r="G40" s="608">
        <v>20051</v>
      </c>
    </row>
    <row r="41" spans="1:7">
      <c r="A41" s="676" t="s">
        <v>109</v>
      </c>
      <c r="B41" s="604">
        <v>264051</v>
      </c>
      <c r="C41" s="604">
        <v>238337</v>
      </c>
      <c r="D41" s="604">
        <v>5249</v>
      </c>
      <c r="E41" s="604">
        <v>20465</v>
      </c>
      <c r="F41" s="604" t="s">
        <v>39</v>
      </c>
      <c r="G41" s="604" t="s">
        <v>39</v>
      </c>
    </row>
    <row r="42" spans="1:7">
      <c r="A42" s="650" t="s">
        <v>23</v>
      </c>
      <c r="B42" s="608">
        <v>764970</v>
      </c>
      <c r="C42" s="608">
        <v>554550</v>
      </c>
      <c r="D42" s="608">
        <v>103969</v>
      </c>
      <c r="E42" s="608">
        <v>60066</v>
      </c>
      <c r="F42" s="608">
        <v>6580</v>
      </c>
      <c r="G42" s="608">
        <v>39805</v>
      </c>
    </row>
    <row r="43" spans="1:7">
      <c r="A43" s="676" t="s">
        <v>110</v>
      </c>
      <c r="B43" s="604">
        <v>663204</v>
      </c>
      <c r="C43" s="604">
        <v>471094</v>
      </c>
      <c r="D43" s="604">
        <v>103814</v>
      </c>
      <c r="E43" s="604">
        <v>53590</v>
      </c>
      <c r="F43" s="604">
        <v>6549</v>
      </c>
      <c r="G43" s="604">
        <v>28157</v>
      </c>
    </row>
    <row r="44" spans="1:7" ht="15" customHeight="1">
      <c r="A44" s="673" t="s">
        <v>109</v>
      </c>
      <c r="B44" s="608">
        <v>101766</v>
      </c>
      <c r="C44" s="608">
        <v>83456</v>
      </c>
      <c r="D44" s="608">
        <v>155</v>
      </c>
      <c r="E44" s="608">
        <v>6476</v>
      </c>
      <c r="F44" s="608">
        <v>31</v>
      </c>
      <c r="G44" s="608">
        <v>11648</v>
      </c>
    </row>
    <row r="45" spans="1:7">
      <c r="A45" s="652" t="s">
        <v>113</v>
      </c>
      <c r="B45" s="604">
        <v>23475334</v>
      </c>
      <c r="C45" s="604">
        <v>11304955</v>
      </c>
      <c r="D45" s="604">
        <v>3899381</v>
      </c>
      <c r="E45" s="604">
        <v>1029339</v>
      </c>
      <c r="F45" s="604">
        <v>152514</v>
      </c>
      <c r="G45" s="604">
        <v>7089145</v>
      </c>
    </row>
    <row r="46" spans="1:7">
      <c r="A46" s="650" t="s">
        <v>110</v>
      </c>
      <c r="B46" s="608">
        <v>20973024</v>
      </c>
      <c r="C46" s="608">
        <v>9749747</v>
      </c>
      <c r="D46" s="608">
        <v>3808565</v>
      </c>
      <c r="E46" s="608">
        <v>867521</v>
      </c>
      <c r="F46" s="608">
        <v>147950</v>
      </c>
      <c r="G46" s="608">
        <v>6399241</v>
      </c>
    </row>
    <row r="47" spans="1:7">
      <c r="A47" s="652" t="s">
        <v>109</v>
      </c>
      <c r="B47" s="604">
        <v>2502310</v>
      </c>
      <c r="C47" s="604">
        <v>1555208</v>
      </c>
      <c r="D47" s="604">
        <v>90816</v>
      </c>
      <c r="E47" s="604">
        <v>161818</v>
      </c>
      <c r="F47" s="604">
        <v>4564</v>
      </c>
      <c r="G47" s="604">
        <v>689904</v>
      </c>
    </row>
    <row r="48" spans="1:7">
      <c r="A48" s="650" t="s">
        <v>25</v>
      </c>
      <c r="B48" s="608">
        <v>1671619</v>
      </c>
      <c r="C48" s="608">
        <v>1068115</v>
      </c>
      <c r="D48" s="608">
        <v>249433</v>
      </c>
      <c r="E48" s="608">
        <v>89849</v>
      </c>
      <c r="F48" s="608">
        <v>22719</v>
      </c>
      <c r="G48" s="608">
        <v>241503</v>
      </c>
    </row>
    <row r="49" spans="1:7">
      <c r="A49" s="676" t="s">
        <v>110</v>
      </c>
      <c r="B49" s="604">
        <v>1397847</v>
      </c>
      <c r="C49" s="604">
        <v>883164</v>
      </c>
      <c r="D49" s="604">
        <v>248483</v>
      </c>
      <c r="E49" s="604">
        <v>78654</v>
      </c>
      <c r="F49" s="604">
        <v>21150</v>
      </c>
      <c r="G49" s="604">
        <v>166396</v>
      </c>
    </row>
    <row r="50" spans="1:7">
      <c r="A50" s="673" t="s">
        <v>109</v>
      </c>
      <c r="B50" s="608">
        <v>273772</v>
      </c>
      <c r="C50" s="608">
        <v>184951</v>
      </c>
      <c r="D50" s="608">
        <v>950</v>
      </c>
      <c r="E50" s="608">
        <v>11195</v>
      </c>
      <c r="F50" s="608">
        <v>1569</v>
      </c>
      <c r="G50" s="608">
        <v>75107</v>
      </c>
    </row>
    <row r="51" spans="1:7">
      <c r="A51" s="652" t="s">
        <v>26</v>
      </c>
      <c r="B51" s="604">
        <v>833683</v>
      </c>
      <c r="C51" s="604">
        <v>536203</v>
      </c>
      <c r="D51" s="604">
        <v>145097</v>
      </c>
      <c r="E51" s="604">
        <v>79457</v>
      </c>
      <c r="F51" s="604">
        <v>6779</v>
      </c>
      <c r="G51" s="604">
        <v>66147</v>
      </c>
    </row>
    <row r="52" spans="1:7">
      <c r="A52" s="673" t="s">
        <v>110</v>
      </c>
      <c r="B52" s="608">
        <v>491567</v>
      </c>
      <c r="C52" s="608">
        <v>273222</v>
      </c>
      <c r="D52" s="608">
        <v>135578</v>
      </c>
      <c r="E52" s="608">
        <v>37248</v>
      </c>
      <c r="F52" s="608">
        <v>4960</v>
      </c>
      <c r="G52" s="608">
        <v>40559</v>
      </c>
    </row>
    <row r="53" spans="1:7">
      <c r="A53" s="676" t="s">
        <v>109</v>
      </c>
      <c r="B53" s="604">
        <v>342116</v>
      </c>
      <c r="C53" s="604">
        <v>262981</v>
      </c>
      <c r="D53" s="604">
        <v>9519</v>
      </c>
      <c r="E53" s="604">
        <v>42209</v>
      </c>
      <c r="F53" s="604">
        <v>1819</v>
      </c>
      <c r="G53" s="604">
        <v>25588</v>
      </c>
    </row>
    <row r="54" spans="1:7">
      <c r="A54" s="650" t="s">
        <v>27</v>
      </c>
      <c r="B54" s="608">
        <v>13459460</v>
      </c>
      <c r="C54" s="608">
        <v>6063235</v>
      </c>
      <c r="D54" s="608">
        <v>2297429</v>
      </c>
      <c r="E54" s="608">
        <v>590446</v>
      </c>
      <c r="F54" s="608">
        <v>93204</v>
      </c>
      <c r="G54" s="608">
        <v>4415146</v>
      </c>
    </row>
    <row r="55" spans="1:7">
      <c r="A55" s="676" t="s">
        <v>110</v>
      </c>
      <c r="B55" s="604">
        <v>13016923</v>
      </c>
      <c r="C55" s="604">
        <v>5808246</v>
      </c>
      <c r="D55" s="604">
        <v>2265999</v>
      </c>
      <c r="E55" s="604">
        <v>537467</v>
      </c>
      <c r="F55" s="604">
        <v>93204</v>
      </c>
      <c r="G55" s="604">
        <v>4312007</v>
      </c>
    </row>
    <row r="56" spans="1:7">
      <c r="A56" s="673" t="s">
        <v>109</v>
      </c>
      <c r="B56" s="608">
        <v>442537</v>
      </c>
      <c r="C56" s="608">
        <v>254989</v>
      </c>
      <c r="D56" s="608">
        <v>31430</v>
      </c>
      <c r="E56" s="608">
        <v>52979</v>
      </c>
      <c r="F56" s="608" t="s">
        <v>39</v>
      </c>
      <c r="G56" s="608">
        <v>103139</v>
      </c>
    </row>
    <row r="57" spans="1:7">
      <c r="A57" s="652" t="s">
        <v>28</v>
      </c>
      <c r="B57" s="604">
        <v>2519038</v>
      </c>
      <c r="C57" s="604">
        <v>1143638</v>
      </c>
      <c r="D57" s="604">
        <v>428142</v>
      </c>
      <c r="E57" s="604">
        <v>123073</v>
      </c>
      <c r="F57" s="604">
        <v>8782</v>
      </c>
      <c r="G57" s="604">
        <v>815403</v>
      </c>
    </row>
    <row r="58" spans="1:7">
      <c r="A58" s="673" t="s">
        <v>110</v>
      </c>
      <c r="B58" s="608">
        <v>2047439</v>
      </c>
      <c r="C58" s="608">
        <v>903205</v>
      </c>
      <c r="D58" s="608">
        <v>381069</v>
      </c>
      <c r="E58" s="608">
        <v>102825</v>
      </c>
      <c r="F58" s="608">
        <v>7708</v>
      </c>
      <c r="G58" s="608">
        <v>652632</v>
      </c>
    </row>
    <row r="59" spans="1:7">
      <c r="A59" s="676" t="s">
        <v>109</v>
      </c>
      <c r="B59" s="604">
        <v>471599</v>
      </c>
      <c r="C59" s="604">
        <v>240433</v>
      </c>
      <c r="D59" s="604">
        <v>47073</v>
      </c>
      <c r="E59" s="604">
        <v>20248</v>
      </c>
      <c r="F59" s="604">
        <v>1074</v>
      </c>
      <c r="G59" s="604">
        <v>162771</v>
      </c>
    </row>
    <row r="60" spans="1:7">
      <c r="A60" s="650" t="s">
        <v>29</v>
      </c>
      <c r="B60" s="608">
        <v>4112644</v>
      </c>
      <c r="C60" s="608">
        <v>1953237</v>
      </c>
      <c r="D60" s="608">
        <v>628010</v>
      </c>
      <c r="E60" s="608">
        <v>71200</v>
      </c>
      <c r="F60" s="608">
        <v>17293</v>
      </c>
      <c r="G60" s="608">
        <v>1442904</v>
      </c>
    </row>
    <row r="61" spans="1:7">
      <c r="A61" s="676" t="s">
        <v>110</v>
      </c>
      <c r="B61" s="604">
        <v>3421031</v>
      </c>
      <c r="C61" s="604">
        <v>1546228</v>
      </c>
      <c r="D61" s="604">
        <v>626166</v>
      </c>
      <c r="E61" s="604">
        <v>67938</v>
      </c>
      <c r="F61" s="604">
        <v>17293</v>
      </c>
      <c r="G61" s="604">
        <v>1163406</v>
      </c>
    </row>
    <row r="62" spans="1:7">
      <c r="A62" s="673" t="s">
        <v>109</v>
      </c>
      <c r="B62" s="608">
        <v>691613</v>
      </c>
      <c r="C62" s="608">
        <v>407009</v>
      </c>
      <c r="D62" s="608">
        <v>1844</v>
      </c>
      <c r="E62" s="608">
        <v>3262</v>
      </c>
      <c r="F62" s="608" t="s">
        <v>39</v>
      </c>
      <c r="G62" s="608">
        <v>279498</v>
      </c>
    </row>
    <row r="63" spans="1:7">
      <c r="A63" s="652" t="s">
        <v>30</v>
      </c>
      <c r="B63" s="604">
        <v>878890</v>
      </c>
      <c r="C63" s="604">
        <v>540527</v>
      </c>
      <c r="D63" s="604">
        <v>151270</v>
      </c>
      <c r="E63" s="604">
        <v>75314</v>
      </c>
      <c r="F63" s="604">
        <v>3737</v>
      </c>
      <c r="G63" s="604">
        <v>108042</v>
      </c>
    </row>
    <row r="64" spans="1:7">
      <c r="A64" s="673" t="s">
        <v>110</v>
      </c>
      <c r="B64" s="608">
        <v>598217</v>
      </c>
      <c r="C64" s="608">
        <v>335682</v>
      </c>
      <c r="D64" s="608">
        <v>151270</v>
      </c>
      <c r="E64" s="608">
        <v>43389</v>
      </c>
      <c r="F64" s="608">
        <v>3635</v>
      </c>
      <c r="G64" s="608">
        <v>64241</v>
      </c>
    </row>
    <row r="65" spans="1:7" ht="13.5" customHeight="1">
      <c r="A65" s="676" t="s">
        <v>109</v>
      </c>
      <c r="B65" s="604">
        <v>280673</v>
      </c>
      <c r="C65" s="604">
        <v>204845</v>
      </c>
      <c r="D65" s="604" t="s">
        <v>39</v>
      </c>
      <c r="E65" s="604">
        <v>31925</v>
      </c>
      <c r="F65" s="604">
        <v>102</v>
      </c>
      <c r="G65" s="604">
        <v>43801</v>
      </c>
    </row>
    <row r="66" spans="1:7">
      <c r="A66" s="650" t="s">
        <v>112</v>
      </c>
      <c r="B66" s="608">
        <v>2277178</v>
      </c>
      <c r="C66" s="608">
        <v>1717716</v>
      </c>
      <c r="D66" s="608">
        <v>228017</v>
      </c>
      <c r="E66" s="608">
        <v>97168</v>
      </c>
      <c r="F66" s="608">
        <v>34772</v>
      </c>
      <c r="G66" s="608">
        <v>199505</v>
      </c>
    </row>
    <row r="67" spans="1:7">
      <c r="A67" s="652" t="s">
        <v>110</v>
      </c>
      <c r="B67" s="604">
        <v>1511792</v>
      </c>
      <c r="C67" s="604">
        <v>1090689</v>
      </c>
      <c r="D67" s="604">
        <v>217007</v>
      </c>
      <c r="E67" s="604">
        <v>74369</v>
      </c>
      <c r="F67" s="604">
        <v>34459</v>
      </c>
      <c r="G67" s="604">
        <v>95268</v>
      </c>
    </row>
    <row r="68" spans="1:7" ht="13.5" customHeight="1">
      <c r="A68" s="650" t="s">
        <v>109</v>
      </c>
      <c r="B68" s="608">
        <v>765386</v>
      </c>
      <c r="C68" s="608">
        <v>627027</v>
      </c>
      <c r="D68" s="608">
        <v>11010</v>
      </c>
      <c r="E68" s="608">
        <v>22799</v>
      </c>
      <c r="F68" s="608">
        <v>313</v>
      </c>
      <c r="G68" s="608">
        <v>104237</v>
      </c>
    </row>
    <row r="69" spans="1:7">
      <c r="A69" s="652" t="s">
        <v>78</v>
      </c>
      <c r="B69" s="604">
        <v>462287</v>
      </c>
      <c r="C69" s="604">
        <v>388018</v>
      </c>
      <c r="D69" s="604">
        <v>61669</v>
      </c>
      <c r="E69" s="604">
        <v>8027</v>
      </c>
      <c r="F69" s="604">
        <v>3893</v>
      </c>
      <c r="G69" s="604">
        <v>680</v>
      </c>
    </row>
    <row r="70" spans="1:7">
      <c r="A70" s="673" t="s">
        <v>110</v>
      </c>
      <c r="B70" s="608">
        <v>321241</v>
      </c>
      <c r="C70" s="608">
        <v>248734</v>
      </c>
      <c r="D70" s="608">
        <v>61315</v>
      </c>
      <c r="E70" s="608">
        <v>7299</v>
      </c>
      <c r="F70" s="608">
        <v>3893</v>
      </c>
      <c r="G70" s="608" t="s">
        <v>39</v>
      </c>
    </row>
    <row r="71" spans="1:7" ht="13.5" customHeight="1">
      <c r="A71" s="676" t="s">
        <v>109</v>
      </c>
      <c r="B71" s="604">
        <v>141046</v>
      </c>
      <c r="C71" s="604">
        <v>139284</v>
      </c>
      <c r="D71" s="604">
        <v>354</v>
      </c>
      <c r="E71" s="604">
        <v>728</v>
      </c>
      <c r="F71" s="604" t="s">
        <v>39</v>
      </c>
      <c r="G71" s="604">
        <v>680</v>
      </c>
    </row>
    <row r="72" spans="1:7">
      <c r="A72" s="650" t="s">
        <v>84</v>
      </c>
      <c r="B72" s="608">
        <v>513185</v>
      </c>
      <c r="C72" s="608">
        <v>347430</v>
      </c>
      <c r="D72" s="608">
        <v>28114</v>
      </c>
      <c r="E72" s="608">
        <v>22334</v>
      </c>
      <c r="F72" s="608">
        <v>3297</v>
      </c>
      <c r="G72" s="608">
        <v>112010</v>
      </c>
    </row>
    <row r="73" spans="1:7">
      <c r="A73" s="676" t="s">
        <v>110</v>
      </c>
      <c r="B73" s="604">
        <v>306255</v>
      </c>
      <c r="C73" s="604">
        <v>224004</v>
      </c>
      <c r="D73" s="604">
        <v>25103</v>
      </c>
      <c r="E73" s="604">
        <v>15741</v>
      </c>
      <c r="F73" s="604">
        <v>3297</v>
      </c>
      <c r="G73" s="604">
        <v>38110</v>
      </c>
    </row>
    <row r="74" spans="1:7">
      <c r="A74" s="673" t="s">
        <v>109</v>
      </c>
      <c r="B74" s="608">
        <v>206930</v>
      </c>
      <c r="C74" s="608">
        <v>123426</v>
      </c>
      <c r="D74" s="608">
        <v>3011</v>
      </c>
      <c r="E74" s="608">
        <v>6593</v>
      </c>
      <c r="F74" s="608" t="s">
        <v>39</v>
      </c>
      <c r="G74" s="608">
        <v>73900</v>
      </c>
    </row>
    <row r="75" spans="1:7">
      <c r="A75" s="652" t="s">
        <v>77</v>
      </c>
      <c r="B75" s="604">
        <v>316876</v>
      </c>
      <c r="C75" s="604">
        <v>222984</v>
      </c>
      <c r="D75" s="604">
        <v>25015</v>
      </c>
      <c r="E75" s="604">
        <v>20323</v>
      </c>
      <c r="F75" s="604">
        <v>2825</v>
      </c>
      <c r="G75" s="604">
        <v>45729</v>
      </c>
    </row>
    <row r="76" spans="1:7">
      <c r="A76" s="673" t="s">
        <v>110</v>
      </c>
      <c r="B76" s="608">
        <v>217547</v>
      </c>
      <c r="C76" s="608">
        <v>142671</v>
      </c>
      <c r="D76" s="608">
        <v>24941</v>
      </c>
      <c r="E76" s="608">
        <v>13450</v>
      </c>
      <c r="F76" s="608">
        <v>2825</v>
      </c>
      <c r="G76" s="608">
        <v>33660</v>
      </c>
    </row>
    <row r="77" spans="1:7" ht="14.25" customHeight="1">
      <c r="A77" s="676" t="s">
        <v>109</v>
      </c>
      <c r="B77" s="604">
        <v>99329</v>
      </c>
      <c r="C77" s="604">
        <v>80313</v>
      </c>
      <c r="D77" s="604">
        <v>74</v>
      </c>
      <c r="E77" s="604">
        <v>6873</v>
      </c>
      <c r="F77" s="604" t="s">
        <v>39</v>
      </c>
      <c r="G77" s="604">
        <v>12069</v>
      </c>
    </row>
    <row r="78" spans="1:7">
      <c r="A78" s="650" t="s">
        <v>83</v>
      </c>
      <c r="B78" s="608">
        <v>272340</v>
      </c>
      <c r="C78" s="608">
        <v>225446</v>
      </c>
      <c r="D78" s="608">
        <v>40730</v>
      </c>
      <c r="E78" s="608">
        <v>3839</v>
      </c>
      <c r="F78" s="608">
        <v>1956</v>
      </c>
      <c r="G78" s="608">
        <v>369</v>
      </c>
    </row>
    <row r="79" spans="1:7">
      <c r="A79" s="676" t="s">
        <v>110</v>
      </c>
      <c r="B79" s="604">
        <v>195980</v>
      </c>
      <c r="C79" s="604">
        <v>155111</v>
      </c>
      <c r="D79" s="604">
        <v>35162</v>
      </c>
      <c r="E79" s="604">
        <v>3382</v>
      </c>
      <c r="F79" s="604">
        <v>1956</v>
      </c>
      <c r="G79" s="604">
        <v>369</v>
      </c>
    </row>
    <row r="80" spans="1:7" ht="13.5" customHeight="1">
      <c r="A80" s="673" t="s">
        <v>109</v>
      </c>
      <c r="B80" s="608">
        <v>76360</v>
      </c>
      <c r="C80" s="608">
        <v>70335</v>
      </c>
      <c r="D80" s="608">
        <v>5568</v>
      </c>
      <c r="E80" s="608">
        <v>457</v>
      </c>
      <c r="F80" s="608" t="s">
        <v>39</v>
      </c>
      <c r="G80" s="608" t="s">
        <v>39</v>
      </c>
    </row>
    <row r="81" spans="1:7">
      <c r="A81" s="652" t="s">
        <v>76</v>
      </c>
      <c r="B81" s="604">
        <v>388938</v>
      </c>
      <c r="C81" s="604">
        <v>276831</v>
      </c>
      <c r="D81" s="604">
        <v>49150</v>
      </c>
      <c r="E81" s="604">
        <v>24828</v>
      </c>
      <c r="F81" s="604">
        <v>4592</v>
      </c>
      <c r="G81" s="604">
        <v>33537</v>
      </c>
    </row>
    <row r="82" spans="1:7">
      <c r="A82" s="673" t="s">
        <v>110</v>
      </c>
      <c r="B82" s="608">
        <v>265537</v>
      </c>
      <c r="C82" s="608">
        <v>178139</v>
      </c>
      <c r="D82" s="608">
        <v>48390</v>
      </c>
      <c r="E82" s="608">
        <v>18467</v>
      </c>
      <c r="F82" s="608">
        <v>4592</v>
      </c>
      <c r="G82" s="608">
        <v>15949</v>
      </c>
    </row>
    <row r="83" spans="1:7">
      <c r="A83" s="676" t="s">
        <v>109</v>
      </c>
      <c r="B83" s="604">
        <v>123401</v>
      </c>
      <c r="C83" s="604">
        <v>98692</v>
      </c>
      <c r="D83" s="604">
        <v>760</v>
      </c>
      <c r="E83" s="604">
        <v>6361</v>
      </c>
      <c r="F83" s="604" t="s">
        <v>39</v>
      </c>
      <c r="G83" s="604">
        <v>17588</v>
      </c>
    </row>
    <row r="84" spans="1:7">
      <c r="A84" s="650" t="s">
        <v>75</v>
      </c>
      <c r="B84" s="608">
        <v>323552</v>
      </c>
      <c r="C84" s="608">
        <v>257007</v>
      </c>
      <c r="D84" s="608">
        <v>23339</v>
      </c>
      <c r="E84" s="608">
        <v>17817</v>
      </c>
      <c r="F84" s="608">
        <v>18209</v>
      </c>
      <c r="G84" s="608">
        <v>7180</v>
      </c>
    </row>
    <row r="85" spans="1:7">
      <c r="A85" s="676" t="s">
        <v>110</v>
      </c>
      <c r="B85" s="604">
        <v>205232</v>
      </c>
      <c r="C85" s="604">
        <v>142030</v>
      </c>
      <c r="D85" s="604">
        <v>22096</v>
      </c>
      <c r="E85" s="604">
        <v>16030</v>
      </c>
      <c r="F85" s="604">
        <v>17896</v>
      </c>
      <c r="G85" s="604">
        <v>7180</v>
      </c>
    </row>
    <row r="86" spans="1:7" ht="13.5" customHeight="1">
      <c r="A86" s="673" t="s">
        <v>109</v>
      </c>
      <c r="B86" s="608">
        <v>118320</v>
      </c>
      <c r="C86" s="608">
        <v>114977</v>
      </c>
      <c r="D86" s="608">
        <v>1243</v>
      </c>
      <c r="E86" s="608">
        <v>1787</v>
      </c>
      <c r="F86" s="608">
        <v>313</v>
      </c>
      <c r="G86" s="608" t="s">
        <v>39</v>
      </c>
    </row>
    <row r="87" spans="1:7">
      <c r="A87" s="652" t="s">
        <v>111</v>
      </c>
      <c r="B87" s="604">
        <v>105714</v>
      </c>
      <c r="C87" s="604">
        <v>81419</v>
      </c>
      <c r="D87" s="604">
        <v>22278</v>
      </c>
      <c r="E87" s="604">
        <v>1815</v>
      </c>
      <c r="F87" s="604">
        <v>202</v>
      </c>
      <c r="G87" s="604" t="s">
        <v>39</v>
      </c>
    </row>
    <row r="88" spans="1:7">
      <c r="A88" s="650" t="s">
        <v>110</v>
      </c>
      <c r="B88" s="608">
        <v>95577</v>
      </c>
      <c r="C88" s="608">
        <v>71282</v>
      </c>
      <c r="D88" s="608">
        <v>22278</v>
      </c>
      <c r="E88" s="608">
        <v>1815</v>
      </c>
      <c r="F88" s="608">
        <v>202</v>
      </c>
      <c r="G88" s="608" t="s">
        <v>39</v>
      </c>
    </row>
    <row r="89" spans="1:7">
      <c r="A89" s="652" t="s">
        <v>109</v>
      </c>
      <c r="B89" s="604">
        <v>10137</v>
      </c>
      <c r="C89" s="604">
        <v>10137</v>
      </c>
      <c r="D89" s="604" t="s">
        <v>39</v>
      </c>
      <c r="E89" s="604" t="s">
        <v>39</v>
      </c>
      <c r="F89" s="604" t="s">
        <v>39</v>
      </c>
      <c r="G89" s="604" t="s">
        <v>39</v>
      </c>
    </row>
    <row r="90" spans="1:7">
      <c r="A90" s="650" t="s">
        <v>82</v>
      </c>
      <c r="B90" s="608">
        <v>105714</v>
      </c>
      <c r="C90" s="608">
        <v>81419</v>
      </c>
      <c r="D90" s="608">
        <v>22278</v>
      </c>
      <c r="E90" s="608">
        <v>1815</v>
      </c>
      <c r="F90" s="608">
        <v>202</v>
      </c>
      <c r="G90" s="608" t="s">
        <v>39</v>
      </c>
    </row>
    <row r="91" spans="1:7">
      <c r="A91" s="676" t="s">
        <v>110</v>
      </c>
      <c r="B91" s="604">
        <v>95577</v>
      </c>
      <c r="C91" s="604">
        <v>71282</v>
      </c>
      <c r="D91" s="604">
        <v>22278</v>
      </c>
      <c r="E91" s="604">
        <v>1815</v>
      </c>
      <c r="F91" s="604">
        <v>202</v>
      </c>
      <c r="G91" s="604" t="s">
        <v>39</v>
      </c>
    </row>
    <row r="92" spans="1:7">
      <c r="A92" s="673" t="s">
        <v>109</v>
      </c>
      <c r="B92" s="608">
        <v>10137</v>
      </c>
      <c r="C92" s="608">
        <v>10137</v>
      </c>
      <c r="D92" s="608" t="s">
        <v>39</v>
      </c>
      <c r="E92" s="608" t="s">
        <v>39</v>
      </c>
      <c r="F92" s="608" t="s">
        <v>39</v>
      </c>
      <c r="G92" s="608" t="s">
        <v>39</v>
      </c>
    </row>
    <row r="93" spans="1:7">
      <c r="A93" s="968"/>
      <c r="B93" s="639"/>
      <c r="C93" s="639"/>
      <c r="D93" s="639"/>
      <c r="E93" s="639"/>
      <c r="F93" s="639"/>
      <c r="G93" s="639"/>
    </row>
    <row r="94" spans="1:7" ht="21.75" customHeight="1">
      <c r="A94" s="1161" t="s">
        <v>300</v>
      </c>
      <c r="B94" s="1161"/>
      <c r="C94" s="1161"/>
      <c r="D94" s="1161"/>
      <c r="E94" s="1161"/>
      <c r="F94" s="1161"/>
      <c r="G94" s="1161"/>
    </row>
  </sheetData>
  <mergeCells count="8">
    <mergeCell ref="A94:G94"/>
    <mergeCell ref="A1:G1"/>
    <mergeCell ref="A3:A5"/>
    <mergeCell ref="B3:B5"/>
    <mergeCell ref="C3:D4"/>
    <mergeCell ref="E3:E5"/>
    <mergeCell ref="F3:F5"/>
    <mergeCell ref="G3:G5"/>
  </mergeCells>
  <hyperlinks>
    <hyperlink ref="H1" location="INDICE!A32" display="INDICE"/>
  </hyperlinks>
  <printOptions horizontalCentered="1"/>
  <pageMargins left="0.51181102362204722" right="0.51181102362204722" top="1.1023622047244095" bottom="0.51181102362204722" header="0.11811023622047245" footer="0.23622047244094491"/>
  <pageSetup paperSize="9" scale="90" firstPageNumber="85" orientation="landscape" useFirstPageNumber="1" r:id="rId1"/>
  <headerFooter scaleWithDoc="0">
    <oddHeader>&amp;C&amp;G</oddHeader>
    <oddFooter>&amp;C&amp;12 &amp;P</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0"/>
  <sheetViews>
    <sheetView showGridLines="0" zoomScale="90" zoomScaleNormal="90" zoomScalePageLayoutView="90" workbookViewId="0">
      <selection sqref="A1:G1"/>
    </sheetView>
  </sheetViews>
  <sheetFormatPr baseColWidth="10" defaultColWidth="9.140625" defaultRowHeight="12.75"/>
  <cols>
    <col min="1" max="1" width="35.42578125" style="647" customWidth="1"/>
    <col min="2" max="2" width="18.28515625" style="647" customWidth="1"/>
    <col min="3" max="3" width="21.28515625" style="647" customWidth="1"/>
    <col min="4" max="4" width="21" style="647" customWidth="1"/>
    <col min="5" max="5" width="20.140625" style="647" customWidth="1"/>
    <col min="6" max="6" width="19.42578125" style="647" customWidth="1"/>
    <col min="7" max="7" width="20.85546875" style="647" customWidth="1"/>
    <col min="8" max="8" width="9.42578125" style="653" customWidth="1"/>
    <col min="9" max="16384" width="9.140625" style="653"/>
  </cols>
  <sheetData>
    <row r="1" spans="1:8" ht="66" customHeight="1">
      <c r="A1" s="1129" t="s">
        <v>1500</v>
      </c>
      <c r="B1" s="1129"/>
      <c r="C1" s="1129"/>
      <c r="D1" s="1129"/>
      <c r="E1" s="1129"/>
      <c r="F1" s="1129"/>
      <c r="G1" s="1129"/>
      <c r="H1" s="264" t="s">
        <v>577</v>
      </c>
    </row>
    <row r="2" spans="1:8" s="647" customFormat="1" ht="4.5" customHeight="1">
      <c r="A2" s="659"/>
      <c r="B2" s="726"/>
      <c r="C2" s="726"/>
      <c r="D2" s="726"/>
      <c r="E2" s="726"/>
      <c r="F2" s="726"/>
      <c r="G2" s="726"/>
    </row>
    <row r="3" spans="1:8" s="643" customFormat="1" ht="15">
      <c r="A3" s="1137" t="s">
        <v>306</v>
      </c>
      <c r="B3" s="1137" t="s">
        <v>308</v>
      </c>
      <c r="C3" s="1137" t="s">
        <v>305</v>
      </c>
      <c r="D3" s="1137"/>
      <c r="E3" s="1137" t="s">
        <v>304</v>
      </c>
      <c r="F3" s="1137" t="s">
        <v>303</v>
      </c>
      <c r="G3" s="1137" t="s">
        <v>680</v>
      </c>
    </row>
    <row r="4" spans="1:8" s="695" customFormat="1" ht="32.25" customHeight="1">
      <c r="A4" s="1149"/>
      <c r="B4" s="1152"/>
      <c r="C4" s="963" t="s">
        <v>301</v>
      </c>
      <c r="D4" s="963" t="s">
        <v>266</v>
      </c>
      <c r="E4" s="1152"/>
      <c r="F4" s="1152"/>
      <c r="G4" s="1152"/>
    </row>
    <row r="5" spans="1:8" ht="18.75" customHeight="1">
      <c r="A5" s="703" t="s">
        <v>11</v>
      </c>
      <c r="B5" s="608">
        <v>10807877</v>
      </c>
      <c r="C5" s="608">
        <v>6389031</v>
      </c>
      <c r="D5" s="608">
        <v>1092262</v>
      </c>
      <c r="E5" s="608">
        <v>355186</v>
      </c>
      <c r="F5" s="608">
        <v>163224</v>
      </c>
      <c r="G5" s="608">
        <v>2808174</v>
      </c>
    </row>
    <row r="6" spans="1:8" ht="18" customHeight="1">
      <c r="A6" s="704" t="s">
        <v>110</v>
      </c>
      <c r="B6" s="604">
        <v>10484718</v>
      </c>
      <c r="C6" s="604">
        <v>6163936</v>
      </c>
      <c r="D6" s="604">
        <v>1077432</v>
      </c>
      <c r="E6" s="604">
        <v>332986</v>
      </c>
      <c r="F6" s="604">
        <v>156905</v>
      </c>
      <c r="G6" s="604">
        <v>2753459</v>
      </c>
    </row>
    <row r="7" spans="1:8" ht="18.75" customHeight="1">
      <c r="A7" s="703" t="s">
        <v>109</v>
      </c>
      <c r="B7" s="608">
        <v>323159</v>
      </c>
      <c r="C7" s="608">
        <v>225095</v>
      </c>
      <c r="D7" s="608">
        <v>14830</v>
      </c>
      <c r="E7" s="608">
        <v>22200</v>
      </c>
      <c r="F7" s="608">
        <v>6319</v>
      </c>
      <c r="G7" s="608">
        <v>54715</v>
      </c>
    </row>
    <row r="8" spans="1:8" ht="17.25" customHeight="1">
      <c r="A8" s="704" t="s">
        <v>114</v>
      </c>
      <c r="B8" s="604">
        <v>3912103</v>
      </c>
      <c r="C8" s="604">
        <v>2846015</v>
      </c>
      <c r="D8" s="604">
        <v>423071</v>
      </c>
      <c r="E8" s="604">
        <v>180444</v>
      </c>
      <c r="F8" s="604">
        <v>83879</v>
      </c>
      <c r="G8" s="604">
        <v>378694</v>
      </c>
    </row>
    <row r="9" spans="1:8" ht="15.75" customHeight="1">
      <c r="A9" s="703" t="s">
        <v>110</v>
      </c>
      <c r="B9" s="608">
        <v>3686077</v>
      </c>
      <c r="C9" s="608">
        <v>2680143</v>
      </c>
      <c r="D9" s="608">
        <v>408319</v>
      </c>
      <c r="E9" s="608">
        <v>165051</v>
      </c>
      <c r="F9" s="608">
        <v>79330</v>
      </c>
      <c r="G9" s="608">
        <v>353234</v>
      </c>
    </row>
    <row r="10" spans="1:8" ht="16.5" customHeight="1">
      <c r="A10" s="704" t="s">
        <v>109</v>
      </c>
      <c r="B10" s="604">
        <v>226026</v>
      </c>
      <c r="C10" s="604">
        <v>165872</v>
      </c>
      <c r="D10" s="604">
        <v>14752</v>
      </c>
      <c r="E10" s="604">
        <v>15393</v>
      </c>
      <c r="F10" s="604">
        <v>4549</v>
      </c>
      <c r="G10" s="604">
        <v>25460</v>
      </c>
    </row>
    <row r="11" spans="1:8" ht="16.5" customHeight="1">
      <c r="A11" s="724" t="s">
        <v>369</v>
      </c>
      <c r="B11" s="608">
        <v>484162</v>
      </c>
      <c r="C11" s="608">
        <v>353323</v>
      </c>
      <c r="D11" s="608">
        <v>103319</v>
      </c>
      <c r="E11" s="608">
        <v>8941</v>
      </c>
      <c r="F11" s="608">
        <v>15811</v>
      </c>
      <c r="G11" s="608">
        <v>2768</v>
      </c>
    </row>
    <row r="12" spans="1:8" ht="17.25" customHeight="1">
      <c r="A12" s="958" t="s">
        <v>110</v>
      </c>
      <c r="B12" s="604">
        <v>471875</v>
      </c>
      <c r="C12" s="604">
        <v>341235</v>
      </c>
      <c r="D12" s="604">
        <v>103240</v>
      </c>
      <c r="E12" s="604">
        <v>8941</v>
      </c>
      <c r="F12" s="604">
        <v>15691</v>
      </c>
      <c r="G12" s="604">
        <v>2768</v>
      </c>
    </row>
    <row r="13" spans="1:8" ht="16.5" customHeight="1">
      <c r="A13" s="632" t="s">
        <v>109</v>
      </c>
      <c r="B13" s="608">
        <v>12287</v>
      </c>
      <c r="C13" s="608">
        <v>12088</v>
      </c>
      <c r="D13" s="608">
        <v>79</v>
      </c>
      <c r="E13" s="608" t="s">
        <v>39</v>
      </c>
      <c r="F13" s="608">
        <v>120</v>
      </c>
      <c r="G13" s="608" t="s">
        <v>39</v>
      </c>
    </row>
    <row r="14" spans="1:8" ht="16.5" customHeight="1">
      <c r="A14" s="725" t="s">
        <v>368</v>
      </c>
      <c r="B14" s="604">
        <v>36912</v>
      </c>
      <c r="C14" s="604">
        <v>20599</v>
      </c>
      <c r="D14" s="604">
        <v>12</v>
      </c>
      <c r="E14" s="604" t="s">
        <v>39</v>
      </c>
      <c r="F14" s="604">
        <v>268</v>
      </c>
      <c r="G14" s="604">
        <v>16033</v>
      </c>
    </row>
    <row r="15" spans="1:8" ht="16.5" customHeight="1">
      <c r="A15" s="632" t="s">
        <v>110</v>
      </c>
      <c r="B15" s="608">
        <v>36912</v>
      </c>
      <c r="C15" s="608">
        <v>20599</v>
      </c>
      <c r="D15" s="608">
        <v>12</v>
      </c>
      <c r="E15" s="608" t="s">
        <v>39</v>
      </c>
      <c r="F15" s="608">
        <v>268</v>
      </c>
      <c r="G15" s="608">
        <v>16033</v>
      </c>
    </row>
    <row r="16" spans="1:8" ht="15" customHeight="1">
      <c r="A16" s="725" t="s">
        <v>367</v>
      </c>
      <c r="B16" s="604">
        <v>8260</v>
      </c>
      <c r="C16" s="604">
        <v>7705</v>
      </c>
      <c r="D16" s="604" t="s">
        <v>39</v>
      </c>
      <c r="E16" s="604" t="s">
        <v>39</v>
      </c>
      <c r="F16" s="604">
        <v>555</v>
      </c>
      <c r="G16" s="604" t="s">
        <v>39</v>
      </c>
    </row>
    <row r="17" spans="1:7" ht="15.75" customHeight="1">
      <c r="A17" s="632" t="s">
        <v>110</v>
      </c>
      <c r="B17" s="608">
        <v>7729</v>
      </c>
      <c r="C17" s="608">
        <v>7174</v>
      </c>
      <c r="D17" s="608" t="s">
        <v>39</v>
      </c>
      <c r="E17" s="608" t="s">
        <v>39</v>
      </c>
      <c r="F17" s="608">
        <v>555</v>
      </c>
      <c r="G17" s="608" t="s">
        <v>39</v>
      </c>
    </row>
    <row r="18" spans="1:7" ht="17.25" customHeight="1">
      <c r="A18" s="958" t="s">
        <v>109</v>
      </c>
      <c r="B18" s="604">
        <v>531</v>
      </c>
      <c r="C18" s="604">
        <v>531</v>
      </c>
      <c r="D18" s="604" t="s">
        <v>39</v>
      </c>
      <c r="E18" s="604" t="s">
        <v>39</v>
      </c>
      <c r="F18" s="604" t="s">
        <v>39</v>
      </c>
      <c r="G18" s="604" t="s">
        <v>39</v>
      </c>
    </row>
    <row r="19" spans="1:7" ht="18.75" customHeight="1">
      <c r="A19" s="724" t="s">
        <v>366</v>
      </c>
      <c r="B19" s="608">
        <v>51179</v>
      </c>
      <c r="C19" s="608">
        <v>29808</v>
      </c>
      <c r="D19" s="608">
        <v>1120</v>
      </c>
      <c r="E19" s="608">
        <v>7236</v>
      </c>
      <c r="F19" s="608">
        <v>634</v>
      </c>
      <c r="G19" s="608">
        <v>12381</v>
      </c>
    </row>
    <row r="20" spans="1:7" ht="17.25" customHeight="1">
      <c r="A20" s="958" t="s">
        <v>110</v>
      </c>
      <c r="B20" s="604">
        <v>51179</v>
      </c>
      <c r="C20" s="604">
        <v>29808</v>
      </c>
      <c r="D20" s="604">
        <v>1120</v>
      </c>
      <c r="E20" s="604">
        <v>7236</v>
      </c>
      <c r="F20" s="604">
        <v>634</v>
      </c>
      <c r="G20" s="604">
        <v>12381</v>
      </c>
    </row>
    <row r="21" spans="1:7" ht="16.5" customHeight="1">
      <c r="A21" s="724" t="s">
        <v>365</v>
      </c>
      <c r="B21" s="608">
        <v>136731</v>
      </c>
      <c r="C21" s="608">
        <v>83946</v>
      </c>
      <c r="D21" s="608">
        <v>8324</v>
      </c>
      <c r="E21" s="608">
        <v>25735</v>
      </c>
      <c r="F21" s="608">
        <v>3087</v>
      </c>
      <c r="G21" s="608">
        <v>15639</v>
      </c>
    </row>
    <row r="22" spans="1:7" ht="16.5" customHeight="1">
      <c r="A22" s="958" t="s">
        <v>110</v>
      </c>
      <c r="B22" s="604">
        <v>121835</v>
      </c>
      <c r="C22" s="604">
        <v>74254</v>
      </c>
      <c r="D22" s="604">
        <v>6333</v>
      </c>
      <c r="E22" s="604">
        <v>22522</v>
      </c>
      <c r="F22" s="604">
        <v>3087</v>
      </c>
      <c r="G22" s="604">
        <v>15639</v>
      </c>
    </row>
    <row r="23" spans="1:7" ht="17.25" customHeight="1">
      <c r="A23" s="632" t="s">
        <v>109</v>
      </c>
      <c r="B23" s="608">
        <v>14896</v>
      </c>
      <c r="C23" s="608">
        <v>9692</v>
      </c>
      <c r="D23" s="608">
        <v>1991</v>
      </c>
      <c r="E23" s="608">
        <v>3213</v>
      </c>
      <c r="F23" s="608" t="s">
        <v>39</v>
      </c>
      <c r="G23" s="608" t="s">
        <v>39</v>
      </c>
    </row>
    <row r="24" spans="1:7" ht="17.25" customHeight="1">
      <c r="A24" s="725" t="s">
        <v>364</v>
      </c>
      <c r="B24" s="604">
        <v>104810</v>
      </c>
      <c r="C24" s="604">
        <v>57087</v>
      </c>
      <c r="D24" s="604">
        <v>19002</v>
      </c>
      <c r="E24" s="604">
        <v>10573</v>
      </c>
      <c r="F24" s="604">
        <v>1165</v>
      </c>
      <c r="G24" s="604">
        <v>16983</v>
      </c>
    </row>
    <row r="25" spans="1:7" ht="17.25" customHeight="1">
      <c r="A25" s="632" t="s">
        <v>110</v>
      </c>
      <c r="B25" s="608">
        <v>97607</v>
      </c>
      <c r="C25" s="608">
        <v>54035</v>
      </c>
      <c r="D25" s="608">
        <v>17531</v>
      </c>
      <c r="E25" s="608">
        <v>8643</v>
      </c>
      <c r="F25" s="608">
        <v>415</v>
      </c>
      <c r="G25" s="608">
        <v>16983</v>
      </c>
    </row>
    <row r="26" spans="1:7" ht="15.75" customHeight="1">
      <c r="A26" s="958" t="s">
        <v>109</v>
      </c>
      <c r="B26" s="604">
        <v>7203</v>
      </c>
      <c r="C26" s="604">
        <v>3052</v>
      </c>
      <c r="D26" s="604">
        <v>1471</v>
      </c>
      <c r="E26" s="604">
        <v>1930</v>
      </c>
      <c r="F26" s="604">
        <v>750</v>
      </c>
      <c r="G26" s="604" t="s">
        <v>39</v>
      </c>
    </row>
    <row r="27" spans="1:7" ht="15" customHeight="1">
      <c r="A27" s="724" t="s">
        <v>363</v>
      </c>
      <c r="B27" s="608">
        <v>64519</v>
      </c>
      <c r="C27" s="608">
        <v>36522</v>
      </c>
      <c r="D27" s="608">
        <v>9092</v>
      </c>
      <c r="E27" s="608">
        <v>16498</v>
      </c>
      <c r="F27" s="608">
        <v>1854</v>
      </c>
      <c r="G27" s="608">
        <v>553</v>
      </c>
    </row>
    <row r="28" spans="1:7" ht="18.75" customHeight="1">
      <c r="A28" s="958" t="s">
        <v>110</v>
      </c>
      <c r="B28" s="604">
        <v>63309</v>
      </c>
      <c r="C28" s="604">
        <v>35312</v>
      </c>
      <c r="D28" s="604">
        <v>9092</v>
      </c>
      <c r="E28" s="604">
        <v>16498</v>
      </c>
      <c r="F28" s="604">
        <v>1854</v>
      </c>
      <c r="G28" s="604">
        <v>553</v>
      </c>
    </row>
    <row r="29" spans="1:7">
      <c r="A29" s="632" t="s">
        <v>109</v>
      </c>
      <c r="B29" s="608">
        <v>1210</v>
      </c>
      <c r="C29" s="608">
        <v>1210</v>
      </c>
      <c r="D29" s="608" t="s">
        <v>39</v>
      </c>
      <c r="E29" s="608" t="s">
        <v>39</v>
      </c>
      <c r="F29" s="608" t="s">
        <v>39</v>
      </c>
      <c r="G29" s="608" t="s">
        <v>39</v>
      </c>
    </row>
    <row r="30" spans="1:7" ht="17.25" customHeight="1">
      <c r="A30" s="725" t="s">
        <v>362</v>
      </c>
      <c r="B30" s="604">
        <v>190992</v>
      </c>
      <c r="C30" s="604">
        <v>176847</v>
      </c>
      <c r="D30" s="604">
        <v>7859</v>
      </c>
      <c r="E30" s="604">
        <v>2198</v>
      </c>
      <c r="F30" s="604">
        <v>1257</v>
      </c>
      <c r="G30" s="604">
        <v>2831</v>
      </c>
    </row>
    <row r="31" spans="1:7">
      <c r="A31" s="632" t="s">
        <v>110</v>
      </c>
      <c r="B31" s="608">
        <v>190992</v>
      </c>
      <c r="C31" s="608">
        <v>176847</v>
      </c>
      <c r="D31" s="608">
        <v>7859</v>
      </c>
      <c r="E31" s="608">
        <v>2198</v>
      </c>
      <c r="F31" s="608">
        <v>1257</v>
      </c>
      <c r="G31" s="608">
        <v>2831</v>
      </c>
    </row>
    <row r="32" spans="1:7">
      <c r="A32" s="725" t="s">
        <v>361</v>
      </c>
      <c r="B32" s="604">
        <v>2401420</v>
      </c>
      <c r="C32" s="604">
        <v>1786141</v>
      </c>
      <c r="D32" s="604">
        <v>204187</v>
      </c>
      <c r="E32" s="604">
        <v>74981</v>
      </c>
      <c r="F32" s="604">
        <v>50670</v>
      </c>
      <c r="G32" s="604">
        <v>285441</v>
      </c>
    </row>
    <row r="33" spans="1:7" ht="17.25" customHeight="1">
      <c r="A33" s="632" t="s">
        <v>110</v>
      </c>
      <c r="B33" s="608">
        <v>2255098</v>
      </c>
      <c r="C33" s="608">
        <v>1685170</v>
      </c>
      <c r="D33" s="608">
        <v>198225</v>
      </c>
      <c r="E33" s="608">
        <v>64731</v>
      </c>
      <c r="F33" s="608">
        <v>46991</v>
      </c>
      <c r="G33" s="608">
        <v>259981</v>
      </c>
    </row>
    <row r="34" spans="1:7">
      <c r="A34" s="958" t="s">
        <v>109</v>
      </c>
      <c r="B34" s="604">
        <v>146322</v>
      </c>
      <c r="C34" s="604">
        <v>100971</v>
      </c>
      <c r="D34" s="604">
        <v>5962</v>
      </c>
      <c r="E34" s="604">
        <v>10250</v>
      </c>
      <c r="F34" s="604">
        <v>3679</v>
      </c>
      <c r="G34" s="604">
        <v>25460</v>
      </c>
    </row>
    <row r="35" spans="1:7">
      <c r="A35" s="724" t="s">
        <v>360</v>
      </c>
      <c r="B35" s="608">
        <v>238762</v>
      </c>
      <c r="C35" s="608">
        <v>162634</v>
      </c>
      <c r="D35" s="608">
        <v>44922</v>
      </c>
      <c r="E35" s="608">
        <v>3538</v>
      </c>
      <c r="F35" s="608">
        <v>7617</v>
      </c>
      <c r="G35" s="608">
        <v>20051</v>
      </c>
    </row>
    <row r="36" spans="1:7" ht="17.25" customHeight="1">
      <c r="A36" s="958" t="s">
        <v>110</v>
      </c>
      <c r="B36" s="604">
        <v>198205</v>
      </c>
      <c r="C36" s="604">
        <v>127326</v>
      </c>
      <c r="D36" s="604">
        <v>39673</v>
      </c>
      <c r="E36" s="604">
        <v>3538</v>
      </c>
      <c r="F36" s="604">
        <v>7617</v>
      </c>
      <c r="G36" s="604">
        <v>20051</v>
      </c>
    </row>
    <row r="37" spans="1:7">
      <c r="A37" s="632" t="s">
        <v>109</v>
      </c>
      <c r="B37" s="608">
        <v>40557</v>
      </c>
      <c r="C37" s="608">
        <v>35308</v>
      </c>
      <c r="D37" s="608">
        <v>5249</v>
      </c>
      <c r="E37" s="608" t="s">
        <v>39</v>
      </c>
      <c r="F37" s="608" t="s">
        <v>39</v>
      </c>
      <c r="G37" s="608" t="s">
        <v>39</v>
      </c>
    </row>
    <row r="38" spans="1:7">
      <c r="A38" s="725" t="s">
        <v>359</v>
      </c>
      <c r="B38" s="604">
        <v>194356</v>
      </c>
      <c r="C38" s="604">
        <v>131403</v>
      </c>
      <c r="D38" s="604">
        <v>25234</v>
      </c>
      <c r="E38" s="604">
        <v>30744</v>
      </c>
      <c r="F38" s="604">
        <v>961</v>
      </c>
      <c r="G38" s="604">
        <v>6014</v>
      </c>
    </row>
    <row r="39" spans="1:7">
      <c r="A39" s="632" t="s">
        <v>110</v>
      </c>
      <c r="B39" s="608">
        <v>191336</v>
      </c>
      <c r="C39" s="608">
        <v>128383</v>
      </c>
      <c r="D39" s="608">
        <v>25234</v>
      </c>
      <c r="E39" s="608">
        <v>30744</v>
      </c>
      <c r="F39" s="608">
        <v>961</v>
      </c>
      <c r="G39" s="608">
        <v>6014</v>
      </c>
    </row>
    <row r="40" spans="1:7" ht="17.25" customHeight="1">
      <c r="A40" s="958" t="s">
        <v>109</v>
      </c>
      <c r="B40" s="604">
        <v>3020</v>
      </c>
      <c r="C40" s="604">
        <v>3020</v>
      </c>
      <c r="D40" s="604" t="s">
        <v>39</v>
      </c>
      <c r="E40" s="604" t="s">
        <v>39</v>
      </c>
      <c r="F40" s="604" t="s">
        <v>39</v>
      </c>
      <c r="G40" s="604" t="s">
        <v>39</v>
      </c>
    </row>
    <row r="41" spans="1:7" ht="15" customHeight="1">
      <c r="A41" s="703" t="s">
        <v>113</v>
      </c>
      <c r="B41" s="608">
        <v>6719518</v>
      </c>
      <c r="C41" s="608">
        <v>3437474</v>
      </c>
      <c r="D41" s="608">
        <v>650202</v>
      </c>
      <c r="E41" s="608">
        <v>167148</v>
      </c>
      <c r="F41" s="608">
        <v>70383</v>
      </c>
      <c r="G41" s="608">
        <v>2394311</v>
      </c>
    </row>
    <row r="42" spans="1:7" ht="16.5" customHeight="1">
      <c r="A42" s="704" t="s">
        <v>110</v>
      </c>
      <c r="B42" s="604">
        <v>6625074</v>
      </c>
      <c r="C42" s="604">
        <v>3380940</v>
      </c>
      <c r="D42" s="604">
        <v>650124</v>
      </c>
      <c r="E42" s="604">
        <v>160341</v>
      </c>
      <c r="F42" s="604">
        <v>68613</v>
      </c>
      <c r="G42" s="604">
        <v>2365056</v>
      </c>
    </row>
    <row r="43" spans="1:7" ht="17.25" customHeight="1">
      <c r="A43" s="703" t="s">
        <v>109</v>
      </c>
      <c r="B43" s="608">
        <v>94444</v>
      </c>
      <c r="C43" s="608">
        <v>56534</v>
      </c>
      <c r="D43" s="608">
        <v>78</v>
      </c>
      <c r="E43" s="608">
        <v>6807</v>
      </c>
      <c r="F43" s="608">
        <v>1770</v>
      </c>
      <c r="G43" s="608">
        <v>29255</v>
      </c>
    </row>
    <row r="44" spans="1:7" ht="15.75" customHeight="1">
      <c r="A44" s="725" t="s">
        <v>104</v>
      </c>
      <c r="B44" s="604">
        <v>248380</v>
      </c>
      <c r="C44" s="604">
        <v>188761</v>
      </c>
      <c r="D44" s="604">
        <v>25266</v>
      </c>
      <c r="E44" s="604">
        <v>23081</v>
      </c>
      <c r="F44" s="604">
        <v>5890</v>
      </c>
      <c r="G44" s="604">
        <v>5382</v>
      </c>
    </row>
    <row r="45" spans="1:7" ht="15.75" customHeight="1">
      <c r="A45" s="632" t="s">
        <v>110</v>
      </c>
      <c r="B45" s="608">
        <v>247306</v>
      </c>
      <c r="C45" s="608">
        <v>187687</v>
      </c>
      <c r="D45" s="608">
        <v>25266</v>
      </c>
      <c r="E45" s="608">
        <v>23081</v>
      </c>
      <c r="F45" s="608">
        <v>5890</v>
      </c>
      <c r="G45" s="608">
        <v>5382</v>
      </c>
    </row>
    <row r="46" spans="1:7" ht="17.25" customHeight="1">
      <c r="A46" s="958" t="s">
        <v>109</v>
      </c>
      <c r="B46" s="604">
        <v>1074</v>
      </c>
      <c r="C46" s="604">
        <v>1074</v>
      </c>
      <c r="D46" s="604" t="s">
        <v>39</v>
      </c>
      <c r="E46" s="604" t="s">
        <v>39</v>
      </c>
      <c r="F46" s="604" t="s">
        <v>39</v>
      </c>
      <c r="G46" s="604" t="s">
        <v>39</v>
      </c>
    </row>
    <row r="47" spans="1:7" ht="15" customHeight="1">
      <c r="A47" s="724" t="s">
        <v>357</v>
      </c>
      <c r="B47" s="608">
        <v>111207</v>
      </c>
      <c r="C47" s="608">
        <v>76621</v>
      </c>
      <c r="D47" s="608">
        <v>6969</v>
      </c>
      <c r="E47" s="608">
        <v>7817</v>
      </c>
      <c r="F47" s="608">
        <v>2213</v>
      </c>
      <c r="G47" s="608">
        <v>17587</v>
      </c>
    </row>
    <row r="48" spans="1:7" ht="15.75" customHeight="1">
      <c r="A48" s="958" t="s">
        <v>110</v>
      </c>
      <c r="B48" s="604">
        <v>66636</v>
      </c>
      <c r="C48" s="604">
        <v>51175</v>
      </c>
      <c r="D48" s="604">
        <v>6969</v>
      </c>
      <c r="E48" s="604">
        <v>7097</v>
      </c>
      <c r="F48" s="604">
        <v>443</v>
      </c>
      <c r="G48" s="604">
        <v>952</v>
      </c>
    </row>
    <row r="49" spans="1:7" ht="18" customHeight="1">
      <c r="A49" s="632" t="s">
        <v>109</v>
      </c>
      <c r="B49" s="608">
        <v>44571</v>
      </c>
      <c r="C49" s="608">
        <v>25446</v>
      </c>
      <c r="D49" s="608" t="s">
        <v>39</v>
      </c>
      <c r="E49" s="608">
        <v>720</v>
      </c>
      <c r="F49" s="608">
        <v>1770</v>
      </c>
      <c r="G49" s="608">
        <v>16635</v>
      </c>
    </row>
    <row r="50" spans="1:7" ht="15" customHeight="1">
      <c r="A50" s="725" t="s">
        <v>356</v>
      </c>
      <c r="B50" s="604">
        <v>5446145</v>
      </c>
      <c r="C50" s="604">
        <v>2659777</v>
      </c>
      <c r="D50" s="604">
        <v>562593</v>
      </c>
      <c r="E50" s="604">
        <v>95831</v>
      </c>
      <c r="F50" s="604">
        <v>56147</v>
      </c>
      <c r="G50" s="604">
        <v>2071797</v>
      </c>
    </row>
    <row r="51" spans="1:7" ht="14.25" customHeight="1">
      <c r="A51" s="632" t="s">
        <v>110</v>
      </c>
      <c r="B51" s="608">
        <v>5412024</v>
      </c>
      <c r="C51" s="608">
        <v>2642328</v>
      </c>
      <c r="D51" s="608">
        <v>562593</v>
      </c>
      <c r="E51" s="608">
        <v>90564</v>
      </c>
      <c r="F51" s="608">
        <v>56147</v>
      </c>
      <c r="G51" s="608">
        <v>2060392</v>
      </c>
    </row>
    <row r="52" spans="1:7" ht="17.25" customHeight="1">
      <c r="A52" s="958" t="s">
        <v>109</v>
      </c>
      <c r="B52" s="604">
        <v>34121</v>
      </c>
      <c r="C52" s="604">
        <v>17449</v>
      </c>
      <c r="D52" s="604" t="s">
        <v>39</v>
      </c>
      <c r="E52" s="604">
        <v>5267</v>
      </c>
      <c r="F52" s="604" t="s">
        <v>39</v>
      </c>
      <c r="G52" s="604">
        <v>11405</v>
      </c>
    </row>
    <row r="53" spans="1:7" ht="13.5" customHeight="1">
      <c r="A53" s="724" t="s">
        <v>355</v>
      </c>
      <c r="B53" s="608">
        <v>370477</v>
      </c>
      <c r="C53" s="608">
        <v>186630</v>
      </c>
      <c r="D53" s="608">
        <v>24951</v>
      </c>
      <c r="E53" s="608">
        <v>27379</v>
      </c>
      <c r="F53" s="608">
        <v>432</v>
      </c>
      <c r="G53" s="608">
        <v>131085</v>
      </c>
    </row>
    <row r="54" spans="1:7" ht="16.5" customHeight="1">
      <c r="A54" s="958" t="s">
        <v>110</v>
      </c>
      <c r="B54" s="604">
        <v>362722</v>
      </c>
      <c r="C54" s="604">
        <v>180367</v>
      </c>
      <c r="D54" s="604">
        <v>24873</v>
      </c>
      <c r="E54" s="604">
        <v>27180</v>
      </c>
      <c r="F54" s="604">
        <v>432</v>
      </c>
      <c r="G54" s="604">
        <v>129870</v>
      </c>
    </row>
    <row r="55" spans="1:7" ht="17.25" customHeight="1">
      <c r="A55" s="632" t="s">
        <v>109</v>
      </c>
      <c r="B55" s="608">
        <v>7755</v>
      </c>
      <c r="C55" s="608">
        <v>6263</v>
      </c>
      <c r="D55" s="608">
        <v>78</v>
      </c>
      <c r="E55" s="608">
        <v>199</v>
      </c>
      <c r="F55" s="608" t="s">
        <v>39</v>
      </c>
      <c r="G55" s="608">
        <v>1215</v>
      </c>
    </row>
    <row r="56" spans="1:7">
      <c r="A56" s="725" t="s">
        <v>354</v>
      </c>
      <c r="B56" s="604">
        <v>452549</v>
      </c>
      <c r="C56" s="604">
        <v>263009</v>
      </c>
      <c r="D56" s="604">
        <v>14569</v>
      </c>
      <c r="E56" s="604">
        <v>5872</v>
      </c>
      <c r="F56" s="604">
        <v>5414</v>
      </c>
      <c r="G56" s="604">
        <v>163685</v>
      </c>
    </row>
    <row r="57" spans="1:7" ht="17.25" customHeight="1">
      <c r="A57" s="632" t="s">
        <v>110</v>
      </c>
      <c r="B57" s="608">
        <v>452549</v>
      </c>
      <c r="C57" s="608">
        <v>263009</v>
      </c>
      <c r="D57" s="608">
        <v>14569</v>
      </c>
      <c r="E57" s="608">
        <v>5872</v>
      </c>
      <c r="F57" s="608">
        <v>5414</v>
      </c>
      <c r="G57" s="608">
        <v>163685</v>
      </c>
    </row>
    <row r="58" spans="1:7">
      <c r="A58" s="725" t="s">
        <v>30</v>
      </c>
      <c r="B58" s="604">
        <v>90760</v>
      </c>
      <c r="C58" s="604">
        <v>62676</v>
      </c>
      <c r="D58" s="604">
        <v>15854</v>
      </c>
      <c r="E58" s="604">
        <v>7168</v>
      </c>
      <c r="F58" s="604">
        <v>287</v>
      </c>
      <c r="G58" s="604">
        <v>4775</v>
      </c>
    </row>
    <row r="59" spans="1:7">
      <c r="A59" s="632" t="s">
        <v>110</v>
      </c>
      <c r="B59" s="608">
        <v>83837</v>
      </c>
      <c r="C59" s="608">
        <v>56374</v>
      </c>
      <c r="D59" s="608">
        <v>15854</v>
      </c>
      <c r="E59" s="608">
        <v>6547</v>
      </c>
      <c r="F59" s="608">
        <v>287</v>
      </c>
      <c r="G59" s="608">
        <v>4775</v>
      </c>
    </row>
    <row r="60" spans="1:7" ht="18.75" customHeight="1">
      <c r="A60" s="958" t="s">
        <v>109</v>
      </c>
      <c r="B60" s="604">
        <v>6923</v>
      </c>
      <c r="C60" s="604">
        <v>6302</v>
      </c>
      <c r="D60" s="604" t="s">
        <v>39</v>
      </c>
      <c r="E60" s="604">
        <v>621</v>
      </c>
      <c r="F60" s="604" t="s">
        <v>39</v>
      </c>
      <c r="G60" s="604" t="s">
        <v>39</v>
      </c>
    </row>
    <row r="61" spans="1:7" ht="18" customHeight="1">
      <c r="A61" s="703" t="s">
        <v>112</v>
      </c>
      <c r="B61" s="608">
        <v>176256</v>
      </c>
      <c r="C61" s="608">
        <v>105542</v>
      </c>
      <c r="D61" s="608">
        <v>18989</v>
      </c>
      <c r="E61" s="608">
        <v>7594</v>
      </c>
      <c r="F61" s="608">
        <v>8962</v>
      </c>
      <c r="G61" s="608">
        <v>35169</v>
      </c>
    </row>
    <row r="62" spans="1:7" ht="18.75" customHeight="1">
      <c r="A62" s="704" t="s">
        <v>110</v>
      </c>
      <c r="B62" s="604">
        <v>173567</v>
      </c>
      <c r="C62" s="604">
        <v>102853</v>
      </c>
      <c r="D62" s="604">
        <v>18989</v>
      </c>
      <c r="E62" s="604">
        <v>7594</v>
      </c>
      <c r="F62" s="604">
        <v>8962</v>
      </c>
      <c r="G62" s="604">
        <v>35169</v>
      </c>
    </row>
    <row r="63" spans="1:7" ht="15.75" customHeight="1">
      <c r="A63" s="703" t="s">
        <v>109</v>
      </c>
      <c r="B63" s="608">
        <v>2689</v>
      </c>
      <c r="C63" s="608">
        <v>2689</v>
      </c>
      <c r="D63" s="608" t="s">
        <v>39</v>
      </c>
      <c r="E63" s="608" t="s">
        <v>39</v>
      </c>
      <c r="F63" s="608" t="s">
        <v>39</v>
      </c>
      <c r="G63" s="608" t="s">
        <v>39</v>
      </c>
    </row>
    <row r="64" spans="1:7" ht="17.25" customHeight="1">
      <c r="A64" s="725" t="s">
        <v>32</v>
      </c>
      <c r="B64" s="604">
        <v>14191</v>
      </c>
      <c r="C64" s="604">
        <v>13464</v>
      </c>
      <c r="D64" s="604">
        <v>436</v>
      </c>
      <c r="E64" s="604">
        <v>285</v>
      </c>
      <c r="F64" s="604">
        <v>6</v>
      </c>
      <c r="G64" s="604" t="s">
        <v>39</v>
      </c>
    </row>
    <row r="65" spans="1:7" ht="18" customHeight="1">
      <c r="A65" s="632" t="s">
        <v>110</v>
      </c>
      <c r="B65" s="608">
        <v>12649</v>
      </c>
      <c r="C65" s="608">
        <v>11922</v>
      </c>
      <c r="D65" s="608">
        <v>436</v>
      </c>
      <c r="E65" s="608">
        <v>285</v>
      </c>
      <c r="F65" s="608">
        <v>6</v>
      </c>
      <c r="G65" s="608" t="s">
        <v>39</v>
      </c>
    </row>
    <row r="66" spans="1:7" ht="17.25" customHeight="1">
      <c r="A66" s="958" t="s">
        <v>109</v>
      </c>
      <c r="B66" s="604">
        <v>1542</v>
      </c>
      <c r="C66" s="604">
        <v>1542</v>
      </c>
      <c r="D66" s="604" t="s">
        <v>39</v>
      </c>
      <c r="E66" s="604" t="s">
        <v>39</v>
      </c>
      <c r="F66" s="604" t="s">
        <v>39</v>
      </c>
      <c r="G66" s="604" t="s">
        <v>39</v>
      </c>
    </row>
    <row r="67" spans="1:7" ht="17.25" customHeight="1">
      <c r="A67" s="724" t="s">
        <v>33</v>
      </c>
      <c r="B67" s="608">
        <v>9886</v>
      </c>
      <c r="C67" s="608">
        <v>7770</v>
      </c>
      <c r="D67" s="608">
        <v>2110</v>
      </c>
      <c r="E67" s="608" t="s">
        <v>39</v>
      </c>
      <c r="F67" s="608">
        <v>6</v>
      </c>
      <c r="G67" s="608" t="s">
        <v>39</v>
      </c>
    </row>
    <row r="68" spans="1:7" ht="15.75" customHeight="1">
      <c r="A68" s="958" t="s">
        <v>110</v>
      </c>
      <c r="B68" s="604">
        <v>9886</v>
      </c>
      <c r="C68" s="604">
        <v>7770</v>
      </c>
      <c r="D68" s="604">
        <v>2110</v>
      </c>
      <c r="E68" s="604" t="s">
        <v>39</v>
      </c>
      <c r="F68" s="604">
        <v>6</v>
      </c>
      <c r="G68" s="604" t="s">
        <v>39</v>
      </c>
    </row>
    <row r="69" spans="1:7" ht="15.75" customHeight="1">
      <c r="A69" s="724" t="s">
        <v>34</v>
      </c>
      <c r="B69" s="608">
        <v>61294</v>
      </c>
      <c r="C69" s="608">
        <v>22394</v>
      </c>
      <c r="D69" s="608">
        <v>4722</v>
      </c>
      <c r="E69" s="608">
        <v>357</v>
      </c>
      <c r="F69" s="608">
        <v>161</v>
      </c>
      <c r="G69" s="608">
        <v>33660</v>
      </c>
    </row>
    <row r="70" spans="1:7" ht="15" customHeight="1">
      <c r="A70" s="958" t="s">
        <v>110</v>
      </c>
      <c r="B70" s="604">
        <v>61294</v>
      </c>
      <c r="C70" s="604">
        <v>22394</v>
      </c>
      <c r="D70" s="604">
        <v>4722</v>
      </c>
      <c r="E70" s="604">
        <v>357</v>
      </c>
      <c r="F70" s="604">
        <v>161</v>
      </c>
      <c r="G70" s="604">
        <v>33660</v>
      </c>
    </row>
    <row r="71" spans="1:7" ht="16.5" customHeight="1">
      <c r="A71" s="724" t="s">
        <v>35</v>
      </c>
      <c r="B71" s="608">
        <v>2525</v>
      </c>
      <c r="C71" s="608">
        <v>2156</v>
      </c>
      <c r="D71" s="608" t="s">
        <v>39</v>
      </c>
      <c r="E71" s="608" t="s">
        <v>39</v>
      </c>
      <c r="F71" s="608" t="s">
        <v>39</v>
      </c>
      <c r="G71" s="608">
        <v>369</v>
      </c>
    </row>
    <row r="72" spans="1:7" ht="16.5" customHeight="1">
      <c r="A72" s="958" t="s">
        <v>110</v>
      </c>
      <c r="B72" s="604">
        <v>2525</v>
      </c>
      <c r="C72" s="604">
        <v>2156</v>
      </c>
      <c r="D72" s="604" t="s">
        <v>39</v>
      </c>
      <c r="E72" s="604" t="s">
        <v>39</v>
      </c>
      <c r="F72" s="604" t="s">
        <v>39</v>
      </c>
      <c r="G72" s="604">
        <v>369</v>
      </c>
    </row>
    <row r="73" spans="1:7" ht="17.25" customHeight="1">
      <c r="A73" s="724" t="s">
        <v>36</v>
      </c>
      <c r="B73" s="608">
        <v>47815</v>
      </c>
      <c r="C73" s="608">
        <v>43472</v>
      </c>
      <c r="D73" s="608">
        <v>2507</v>
      </c>
      <c r="E73" s="608">
        <v>1200</v>
      </c>
      <c r="F73" s="608">
        <v>300</v>
      </c>
      <c r="G73" s="608">
        <v>336</v>
      </c>
    </row>
    <row r="74" spans="1:7" ht="16.5" customHeight="1">
      <c r="A74" s="958" t="s">
        <v>110</v>
      </c>
      <c r="B74" s="604">
        <v>46668</v>
      </c>
      <c r="C74" s="604">
        <v>42325</v>
      </c>
      <c r="D74" s="604">
        <v>2507</v>
      </c>
      <c r="E74" s="604">
        <v>1200</v>
      </c>
      <c r="F74" s="604">
        <v>300</v>
      </c>
      <c r="G74" s="604">
        <v>336</v>
      </c>
    </row>
    <row r="75" spans="1:7" ht="16.5" customHeight="1">
      <c r="A75" s="632" t="s">
        <v>109</v>
      </c>
      <c r="B75" s="608">
        <v>1147</v>
      </c>
      <c r="C75" s="608">
        <v>1147</v>
      </c>
      <c r="D75" s="608" t="s">
        <v>39</v>
      </c>
      <c r="E75" s="608" t="s">
        <v>39</v>
      </c>
      <c r="F75" s="608" t="s">
        <v>39</v>
      </c>
      <c r="G75" s="608" t="s">
        <v>39</v>
      </c>
    </row>
    <row r="76" spans="1:7" ht="15" customHeight="1">
      <c r="A76" s="725" t="s">
        <v>37</v>
      </c>
      <c r="B76" s="604">
        <v>40545</v>
      </c>
      <c r="C76" s="604">
        <v>16286</v>
      </c>
      <c r="D76" s="604">
        <v>9214</v>
      </c>
      <c r="E76" s="604">
        <v>5752</v>
      </c>
      <c r="F76" s="604">
        <v>8489</v>
      </c>
      <c r="G76" s="604">
        <v>804</v>
      </c>
    </row>
    <row r="77" spans="1:7">
      <c r="A77" s="632" t="s">
        <v>110</v>
      </c>
      <c r="B77" s="608">
        <v>40545</v>
      </c>
      <c r="C77" s="608">
        <v>16286</v>
      </c>
      <c r="D77" s="608">
        <v>9214</v>
      </c>
      <c r="E77" s="608">
        <v>5752</v>
      </c>
      <c r="F77" s="608">
        <v>8489</v>
      </c>
      <c r="G77" s="608">
        <v>804</v>
      </c>
    </row>
    <row r="78" spans="1:7">
      <c r="A78" s="958" t="s">
        <v>109</v>
      </c>
      <c r="B78" s="604" t="s">
        <v>39</v>
      </c>
      <c r="C78" s="604" t="s">
        <v>39</v>
      </c>
      <c r="D78" s="604" t="s">
        <v>39</v>
      </c>
      <c r="E78" s="604" t="s">
        <v>39</v>
      </c>
      <c r="F78" s="604" t="s">
        <v>39</v>
      </c>
      <c r="G78" s="604" t="s">
        <v>39</v>
      </c>
    </row>
    <row r="79" spans="1:7">
      <c r="A79" s="673"/>
      <c r="B79" s="682"/>
      <c r="C79" s="682"/>
      <c r="D79" s="682"/>
      <c r="E79" s="682"/>
      <c r="F79" s="682"/>
      <c r="G79" s="682"/>
    </row>
    <row r="80" spans="1:7" ht="27" customHeight="1">
      <c r="A80" s="1197" t="s">
        <v>307</v>
      </c>
      <c r="B80" s="1197"/>
      <c r="C80" s="1197"/>
      <c r="D80" s="1197"/>
      <c r="E80" s="1197"/>
      <c r="F80" s="1197"/>
      <c r="G80" s="1197"/>
    </row>
  </sheetData>
  <mergeCells count="8">
    <mergeCell ref="A80:G80"/>
    <mergeCell ref="A1:G1"/>
    <mergeCell ref="A3:A4"/>
    <mergeCell ref="B3:B4"/>
    <mergeCell ref="C3:D3"/>
    <mergeCell ref="E3:E4"/>
    <mergeCell ref="F3:F4"/>
    <mergeCell ref="G3:G4"/>
  </mergeCells>
  <hyperlinks>
    <hyperlink ref="H1" location="INDICE!A32" display="INDICE"/>
  </hyperlinks>
  <printOptions horizontalCentered="1"/>
  <pageMargins left="0.51181102362204722" right="0.51181102362204722" top="1.1023622047244095" bottom="0.51181102362204722" header="0.11811023622047245" footer="0.23622047244094491"/>
  <pageSetup paperSize="9" scale="86" firstPageNumber="88" orientation="landscape" useFirstPageNumber="1" r:id="rId1"/>
  <headerFooter scaleWithDoc="0">
    <oddHeader>&amp;C&amp;G</oddHeader>
    <oddFooter>&amp;C&amp;12 &amp;P</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
  <sheetViews>
    <sheetView showGridLines="0" zoomScale="90" zoomScaleNormal="90" workbookViewId="0">
      <selection sqref="A1:G1"/>
    </sheetView>
  </sheetViews>
  <sheetFormatPr baseColWidth="10" defaultColWidth="9.140625" defaultRowHeight="12.75"/>
  <cols>
    <col min="1" max="1" width="35.85546875" style="647" customWidth="1"/>
    <col min="2" max="2" width="16.5703125" style="647" customWidth="1"/>
    <col min="3" max="3" width="21.85546875" style="647" customWidth="1"/>
    <col min="4" max="4" width="22.85546875" style="647" customWidth="1"/>
    <col min="5" max="5" width="19.42578125" style="647" customWidth="1"/>
    <col min="6" max="6" width="18.28515625" style="647" customWidth="1"/>
    <col min="7" max="7" width="17.5703125" style="647" customWidth="1"/>
    <col min="8" max="16384" width="9.140625" style="653"/>
  </cols>
  <sheetData>
    <row r="1" spans="1:8" ht="66.75" customHeight="1">
      <c r="A1" s="1129" t="s">
        <v>1501</v>
      </c>
      <c r="B1" s="1129"/>
      <c r="C1" s="1129"/>
      <c r="D1" s="1129"/>
      <c r="E1" s="1129"/>
      <c r="F1" s="1129"/>
      <c r="G1" s="1129"/>
      <c r="H1" s="264" t="s">
        <v>577</v>
      </c>
    </row>
    <row r="2" spans="1:8" s="665" customFormat="1" ht="15">
      <c r="A2" s="1137" t="s">
        <v>306</v>
      </c>
      <c r="B2" s="1137" t="s">
        <v>260</v>
      </c>
      <c r="C2" s="1137" t="s">
        <v>305</v>
      </c>
      <c r="D2" s="1137"/>
      <c r="E2" s="1137" t="s">
        <v>304</v>
      </c>
      <c r="F2" s="1137" t="s">
        <v>303</v>
      </c>
      <c r="G2" s="1137" t="s">
        <v>680</v>
      </c>
    </row>
    <row r="3" spans="1:8" s="665" customFormat="1" ht="31.5" customHeight="1">
      <c r="A3" s="1149"/>
      <c r="B3" s="1152"/>
      <c r="C3" s="963" t="s">
        <v>301</v>
      </c>
      <c r="D3" s="963" t="s">
        <v>266</v>
      </c>
      <c r="E3" s="1152"/>
      <c r="F3" s="1152"/>
      <c r="G3" s="1152"/>
    </row>
    <row r="4" spans="1:8" ht="12.75" customHeight="1">
      <c r="A4" s="703" t="s">
        <v>11</v>
      </c>
      <c r="B4" s="608">
        <v>29065560</v>
      </c>
      <c r="C4" s="608">
        <v>16892773</v>
      </c>
      <c r="D4" s="608">
        <v>5125647</v>
      </c>
      <c r="E4" s="608">
        <v>1395019</v>
      </c>
      <c r="F4" s="608">
        <v>279043</v>
      </c>
      <c r="G4" s="608">
        <v>5373078</v>
      </c>
    </row>
    <row r="5" spans="1:8" ht="12.75" customHeight="1">
      <c r="A5" s="704" t="s">
        <v>110</v>
      </c>
      <c r="B5" s="604">
        <v>23372668</v>
      </c>
      <c r="C5" s="604">
        <v>12628376</v>
      </c>
      <c r="D5" s="604">
        <v>4981797</v>
      </c>
      <c r="E5" s="604">
        <v>1092247</v>
      </c>
      <c r="F5" s="604">
        <v>251415</v>
      </c>
      <c r="G5" s="604">
        <v>4418833</v>
      </c>
    </row>
    <row r="6" spans="1:8" ht="12.75" customHeight="1">
      <c r="A6" s="703" t="s">
        <v>109</v>
      </c>
      <c r="B6" s="608">
        <v>5692892</v>
      </c>
      <c r="C6" s="608">
        <v>4264397</v>
      </c>
      <c r="D6" s="608">
        <v>143850</v>
      </c>
      <c r="E6" s="608">
        <v>302772</v>
      </c>
      <c r="F6" s="608">
        <v>27628</v>
      </c>
      <c r="G6" s="608">
        <v>954245</v>
      </c>
    </row>
    <row r="7" spans="1:8" ht="12.75" customHeight="1">
      <c r="A7" s="704" t="s">
        <v>114</v>
      </c>
      <c r="B7" s="604">
        <v>10103108</v>
      </c>
      <c r="C7" s="604">
        <v>7331699</v>
      </c>
      <c r="D7" s="604">
        <v>1645162</v>
      </c>
      <c r="E7" s="604">
        <v>441439</v>
      </c>
      <c r="F7" s="604">
        <v>170900</v>
      </c>
      <c r="G7" s="604">
        <v>513908</v>
      </c>
    </row>
    <row r="8" spans="1:8" ht="12.75" customHeight="1">
      <c r="A8" s="703" t="s">
        <v>110</v>
      </c>
      <c r="B8" s="608">
        <v>7590916</v>
      </c>
      <c r="C8" s="608">
        <v>5200451</v>
      </c>
      <c r="D8" s="608">
        <v>1603060</v>
      </c>
      <c r="E8" s="608">
        <v>316477</v>
      </c>
      <c r="F8" s="608">
        <v>146379</v>
      </c>
      <c r="G8" s="608">
        <v>324549</v>
      </c>
    </row>
    <row r="9" spans="1:8" ht="16.5" customHeight="1">
      <c r="A9" s="704" t="s">
        <v>109</v>
      </c>
      <c r="B9" s="604">
        <v>2512192</v>
      </c>
      <c r="C9" s="604">
        <v>2131248</v>
      </c>
      <c r="D9" s="604">
        <v>42102</v>
      </c>
      <c r="E9" s="604">
        <v>124962</v>
      </c>
      <c r="F9" s="604">
        <v>24521</v>
      </c>
      <c r="G9" s="604">
        <v>189359</v>
      </c>
    </row>
    <row r="10" spans="1:8">
      <c r="A10" s="724" t="s">
        <v>369</v>
      </c>
      <c r="B10" s="608">
        <v>1143434</v>
      </c>
      <c r="C10" s="608">
        <v>968163</v>
      </c>
      <c r="D10" s="608">
        <v>148155</v>
      </c>
      <c r="E10" s="608">
        <v>8340</v>
      </c>
      <c r="F10" s="608">
        <v>18776</v>
      </c>
      <c r="G10" s="608" t="s">
        <v>39</v>
      </c>
    </row>
    <row r="11" spans="1:8" ht="12" customHeight="1">
      <c r="A11" s="958" t="s">
        <v>110</v>
      </c>
      <c r="B11" s="604">
        <v>833299</v>
      </c>
      <c r="C11" s="604">
        <v>659829</v>
      </c>
      <c r="D11" s="604">
        <v>148149</v>
      </c>
      <c r="E11" s="604">
        <v>6552</v>
      </c>
      <c r="F11" s="604">
        <v>18769</v>
      </c>
      <c r="G11" s="604" t="s">
        <v>39</v>
      </c>
    </row>
    <row r="12" spans="1:8" ht="15.75" customHeight="1">
      <c r="A12" s="632" t="s">
        <v>109</v>
      </c>
      <c r="B12" s="608">
        <v>310135</v>
      </c>
      <c r="C12" s="608">
        <v>308334</v>
      </c>
      <c r="D12" s="608">
        <v>6</v>
      </c>
      <c r="E12" s="608">
        <v>1788</v>
      </c>
      <c r="F12" s="608">
        <v>7</v>
      </c>
      <c r="G12" s="608" t="s">
        <v>39</v>
      </c>
    </row>
    <row r="13" spans="1:8">
      <c r="A13" s="725" t="s">
        <v>368</v>
      </c>
      <c r="B13" s="604">
        <v>302534</v>
      </c>
      <c r="C13" s="604">
        <v>226167</v>
      </c>
      <c r="D13" s="604">
        <v>56238</v>
      </c>
      <c r="E13" s="604">
        <v>13079</v>
      </c>
      <c r="F13" s="604">
        <v>3836</v>
      </c>
      <c r="G13" s="604">
        <v>3214</v>
      </c>
    </row>
    <row r="14" spans="1:8">
      <c r="A14" s="632" t="s">
        <v>110</v>
      </c>
      <c r="B14" s="608">
        <v>225950</v>
      </c>
      <c r="C14" s="608">
        <v>158191</v>
      </c>
      <c r="D14" s="608">
        <v>50308</v>
      </c>
      <c r="E14" s="608">
        <v>10620</v>
      </c>
      <c r="F14" s="608">
        <v>3617</v>
      </c>
      <c r="G14" s="608">
        <v>3214</v>
      </c>
    </row>
    <row r="15" spans="1:8" ht="15" customHeight="1">
      <c r="A15" s="958" t="s">
        <v>109</v>
      </c>
      <c r="B15" s="604">
        <v>76584</v>
      </c>
      <c r="C15" s="604">
        <v>67976</v>
      </c>
      <c r="D15" s="604">
        <v>5930</v>
      </c>
      <c r="E15" s="604">
        <v>2459</v>
      </c>
      <c r="F15" s="604">
        <v>219</v>
      </c>
      <c r="G15" s="604" t="s">
        <v>39</v>
      </c>
    </row>
    <row r="16" spans="1:8">
      <c r="A16" s="724" t="s">
        <v>367</v>
      </c>
      <c r="B16" s="608">
        <v>581658</v>
      </c>
      <c r="C16" s="608">
        <v>470758</v>
      </c>
      <c r="D16" s="608">
        <v>86255</v>
      </c>
      <c r="E16" s="608">
        <v>8735</v>
      </c>
      <c r="F16" s="608">
        <v>10491</v>
      </c>
      <c r="G16" s="608">
        <v>5419</v>
      </c>
    </row>
    <row r="17" spans="1:7">
      <c r="A17" s="958" t="s">
        <v>110</v>
      </c>
      <c r="B17" s="604">
        <v>412159</v>
      </c>
      <c r="C17" s="604">
        <v>305995</v>
      </c>
      <c r="D17" s="604">
        <v>86252</v>
      </c>
      <c r="E17" s="604">
        <v>6581</v>
      </c>
      <c r="F17" s="604">
        <v>7912</v>
      </c>
      <c r="G17" s="604">
        <v>5419</v>
      </c>
    </row>
    <row r="18" spans="1:7" ht="16.5" customHeight="1">
      <c r="A18" s="632" t="s">
        <v>109</v>
      </c>
      <c r="B18" s="608">
        <v>169499</v>
      </c>
      <c r="C18" s="608">
        <v>164763</v>
      </c>
      <c r="D18" s="608">
        <v>3</v>
      </c>
      <c r="E18" s="608">
        <v>2154</v>
      </c>
      <c r="F18" s="608">
        <v>2579</v>
      </c>
      <c r="G18" s="608" t="s">
        <v>39</v>
      </c>
    </row>
    <row r="19" spans="1:7">
      <c r="A19" s="725" t="s">
        <v>366</v>
      </c>
      <c r="B19" s="604">
        <v>333772</v>
      </c>
      <c r="C19" s="604">
        <v>243179</v>
      </c>
      <c r="D19" s="604">
        <v>43365</v>
      </c>
      <c r="E19" s="604">
        <v>28655</v>
      </c>
      <c r="F19" s="604">
        <v>8416</v>
      </c>
      <c r="G19" s="604">
        <v>10157</v>
      </c>
    </row>
    <row r="20" spans="1:7">
      <c r="A20" s="632" t="s">
        <v>110</v>
      </c>
      <c r="B20" s="608">
        <v>199797</v>
      </c>
      <c r="C20" s="608">
        <v>128764</v>
      </c>
      <c r="D20" s="608">
        <v>41043</v>
      </c>
      <c r="E20" s="608">
        <v>19224</v>
      </c>
      <c r="F20" s="608">
        <v>8255</v>
      </c>
      <c r="G20" s="608">
        <v>2511</v>
      </c>
    </row>
    <row r="21" spans="1:7" ht="15.75" customHeight="1">
      <c r="A21" s="958" t="s">
        <v>109</v>
      </c>
      <c r="B21" s="604">
        <v>133975</v>
      </c>
      <c r="C21" s="604">
        <v>114415</v>
      </c>
      <c r="D21" s="604">
        <v>2322</v>
      </c>
      <c r="E21" s="604">
        <v>9431</v>
      </c>
      <c r="F21" s="604">
        <v>161</v>
      </c>
      <c r="G21" s="604">
        <v>7646</v>
      </c>
    </row>
    <row r="22" spans="1:7">
      <c r="A22" s="724" t="s">
        <v>365</v>
      </c>
      <c r="B22" s="608">
        <v>580560</v>
      </c>
      <c r="C22" s="608">
        <v>362165</v>
      </c>
      <c r="D22" s="608">
        <v>90963</v>
      </c>
      <c r="E22" s="608">
        <v>39651</v>
      </c>
      <c r="F22" s="608">
        <v>2352</v>
      </c>
      <c r="G22" s="608">
        <v>85429</v>
      </c>
    </row>
    <row r="23" spans="1:7">
      <c r="A23" s="958" t="s">
        <v>110</v>
      </c>
      <c r="B23" s="604">
        <v>374546</v>
      </c>
      <c r="C23" s="604">
        <v>224981</v>
      </c>
      <c r="D23" s="604">
        <v>90101</v>
      </c>
      <c r="E23" s="604">
        <v>28385</v>
      </c>
      <c r="F23" s="604">
        <v>2352</v>
      </c>
      <c r="G23" s="604">
        <v>28727</v>
      </c>
    </row>
    <row r="24" spans="1:7" ht="15.75" customHeight="1">
      <c r="A24" s="632" t="s">
        <v>109</v>
      </c>
      <c r="B24" s="608">
        <v>206014</v>
      </c>
      <c r="C24" s="608">
        <v>137184</v>
      </c>
      <c r="D24" s="608">
        <v>862</v>
      </c>
      <c r="E24" s="608">
        <v>11266</v>
      </c>
      <c r="F24" s="608" t="s">
        <v>39</v>
      </c>
      <c r="G24" s="608">
        <v>56702</v>
      </c>
    </row>
    <row r="25" spans="1:7">
      <c r="A25" s="725" t="s">
        <v>364</v>
      </c>
      <c r="B25" s="604">
        <v>683154</v>
      </c>
      <c r="C25" s="604">
        <v>454743</v>
      </c>
      <c r="D25" s="604">
        <v>87739</v>
      </c>
      <c r="E25" s="604">
        <v>16688</v>
      </c>
      <c r="F25" s="604">
        <v>2948</v>
      </c>
      <c r="G25" s="604">
        <v>121036</v>
      </c>
    </row>
    <row r="26" spans="1:7">
      <c r="A26" s="632" t="s">
        <v>110</v>
      </c>
      <c r="B26" s="608">
        <v>490822</v>
      </c>
      <c r="C26" s="608">
        <v>328869</v>
      </c>
      <c r="D26" s="608">
        <v>87686</v>
      </c>
      <c r="E26" s="608">
        <v>11706</v>
      </c>
      <c r="F26" s="608">
        <v>2793</v>
      </c>
      <c r="G26" s="608">
        <v>59768</v>
      </c>
    </row>
    <row r="27" spans="1:7" ht="15.75" customHeight="1">
      <c r="A27" s="958" t="s">
        <v>109</v>
      </c>
      <c r="B27" s="604">
        <v>192332</v>
      </c>
      <c r="C27" s="604">
        <v>125874</v>
      </c>
      <c r="D27" s="604">
        <v>53</v>
      </c>
      <c r="E27" s="604">
        <v>4982</v>
      </c>
      <c r="F27" s="604">
        <v>155</v>
      </c>
      <c r="G27" s="604">
        <v>61268</v>
      </c>
    </row>
    <row r="28" spans="1:7">
      <c r="A28" s="724" t="s">
        <v>363</v>
      </c>
      <c r="B28" s="608">
        <v>546785</v>
      </c>
      <c r="C28" s="608">
        <v>486263</v>
      </c>
      <c r="D28" s="608">
        <v>26839</v>
      </c>
      <c r="E28" s="608">
        <v>22575</v>
      </c>
      <c r="F28" s="608">
        <v>6797</v>
      </c>
      <c r="G28" s="608">
        <v>4311</v>
      </c>
    </row>
    <row r="29" spans="1:7">
      <c r="A29" s="958" t="s">
        <v>110</v>
      </c>
      <c r="B29" s="604">
        <v>347513</v>
      </c>
      <c r="C29" s="604">
        <v>296973</v>
      </c>
      <c r="D29" s="604">
        <v>26266</v>
      </c>
      <c r="E29" s="604">
        <v>13307</v>
      </c>
      <c r="F29" s="604">
        <v>6656</v>
      </c>
      <c r="G29" s="604">
        <v>4311</v>
      </c>
    </row>
    <row r="30" spans="1:7" ht="16.5" customHeight="1">
      <c r="A30" s="632" t="s">
        <v>109</v>
      </c>
      <c r="B30" s="608">
        <v>199272</v>
      </c>
      <c r="C30" s="608">
        <v>189290</v>
      </c>
      <c r="D30" s="608">
        <v>573</v>
      </c>
      <c r="E30" s="608">
        <v>9268</v>
      </c>
      <c r="F30" s="608">
        <v>141</v>
      </c>
      <c r="G30" s="608" t="s">
        <v>39</v>
      </c>
    </row>
    <row r="31" spans="1:7">
      <c r="A31" s="725" t="s">
        <v>362</v>
      </c>
      <c r="B31" s="604">
        <v>817488</v>
      </c>
      <c r="C31" s="604">
        <v>690635</v>
      </c>
      <c r="D31" s="604">
        <v>91967</v>
      </c>
      <c r="E31" s="604">
        <v>14050</v>
      </c>
      <c r="F31" s="604">
        <v>5541</v>
      </c>
      <c r="G31" s="604">
        <v>15295</v>
      </c>
    </row>
    <row r="32" spans="1:7">
      <c r="A32" s="632" t="s">
        <v>110</v>
      </c>
      <c r="B32" s="608">
        <v>592653</v>
      </c>
      <c r="C32" s="608">
        <v>486927</v>
      </c>
      <c r="D32" s="608">
        <v>87295</v>
      </c>
      <c r="E32" s="608">
        <v>12922</v>
      </c>
      <c r="F32" s="608">
        <v>5509</v>
      </c>
      <c r="G32" s="608" t="s">
        <v>39</v>
      </c>
    </row>
    <row r="33" spans="1:7" ht="16.5" customHeight="1">
      <c r="A33" s="958" t="s">
        <v>109</v>
      </c>
      <c r="B33" s="604">
        <v>224835</v>
      </c>
      <c r="C33" s="604">
        <v>203708</v>
      </c>
      <c r="D33" s="604">
        <v>4672</v>
      </c>
      <c r="E33" s="604">
        <v>1128</v>
      </c>
      <c r="F33" s="604">
        <v>32</v>
      </c>
      <c r="G33" s="604">
        <v>15295</v>
      </c>
    </row>
    <row r="34" spans="1:7">
      <c r="A34" s="724" t="s">
        <v>361</v>
      </c>
      <c r="B34" s="608">
        <v>3925638</v>
      </c>
      <c r="C34" s="608">
        <v>2504446</v>
      </c>
      <c r="D34" s="608">
        <v>870467</v>
      </c>
      <c r="E34" s="608">
        <v>216838</v>
      </c>
      <c r="F34" s="608">
        <v>98631</v>
      </c>
      <c r="G34" s="608">
        <v>235256</v>
      </c>
    </row>
    <row r="35" spans="1:7">
      <c r="A35" s="958" t="s">
        <v>110</v>
      </c>
      <c r="B35" s="604">
        <v>3248332</v>
      </c>
      <c r="C35" s="604">
        <v>1968207</v>
      </c>
      <c r="D35" s="604">
        <v>842941</v>
      </c>
      <c r="E35" s="604">
        <v>161293</v>
      </c>
      <c r="F35" s="604">
        <v>77435</v>
      </c>
      <c r="G35" s="604">
        <v>198456</v>
      </c>
    </row>
    <row r="36" spans="1:7" ht="15.75" customHeight="1">
      <c r="A36" s="632" t="s">
        <v>109</v>
      </c>
      <c r="B36" s="608">
        <v>677306</v>
      </c>
      <c r="C36" s="608">
        <v>536239</v>
      </c>
      <c r="D36" s="608">
        <v>27526</v>
      </c>
      <c r="E36" s="608">
        <v>55545</v>
      </c>
      <c r="F36" s="608">
        <v>21196</v>
      </c>
      <c r="G36" s="608">
        <v>36800</v>
      </c>
    </row>
    <row r="37" spans="1:7">
      <c r="A37" s="725" t="s">
        <v>360</v>
      </c>
      <c r="B37" s="604">
        <v>617471</v>
      </c>
      <c r="C37" s="604">
        <v>502033</v>
      </c>
      <c r="D37" s="604">
        <v>64439</v>
      </c>
      <c r="E37" s="604">
        <v>43506</v>
      </c>
      <c r="F37" s="604">
        <v>7493</v>
      </c>
      <c r="G37" s="604" t="s">
        <v>39</v>
      </c>
    </row>
    <row r="38" spans="1:7">
      <c r="A38" s="632" t="s">
        <v>110</v>
      </c>
      <c r="B38" s="608">
        <v>393977</v>
      </c>
      <c r="C38" s="608">
        <v>299004</v>
      </c>
      <c r="D38" s="608">
        <v>64439</v>
      </c>
      <c r="E38" s="608">
        <v>23041</v>
      </c>
      <c r="F38" s="608">
        <v>7493</v>
      </c>
      <c r="G38" s="608" t="s">
        <v>39</v>
      </c>
    </row>
    <row r="39" spans="1:7" ht="15.75" customHeight="1">
      <c r="A39" s="958" t="s">
        <v>109</v>
      </c>
      <c r="B39" s="604">
        <v>223494</v>
      </c>
      <c r="C39" s="604">
        <v>203029</v>
      </c>
      <c r="D39" s="604" t="s">
        <v>39</v>
      </c>
      <c r="E39" s="604">
        <v>20465</v>
      </c>
      <c r="F39" s="604" t="s">
        <v>39</v>
      </c>
      <c r="G39" s="604" t="s">
        <v>39</v>
      </c>
    </row>
    <row r="40" spans="1:7">
      <c r="A40" s="724" t="s">
        <v>359</v>
      </c>
      <c r="B40" s="608">
        <v>570614</v>
      </c>
      <c r="C40" s="608">
        <v>423147</v>
      </c>
      <c r="D40" s="608">
        <v>78735</v>
      </c>
      <c r="E40" s="608">
        <v>29322</v>
      </c>
      <c r="F40" s="608">
        <v>5619</v>
      </c>
      <c r="G40" s="608">
        <v>33791</v>
      </c>
    </row>
    <row r="41" spans="1:7">
      <c r="A41" s="958" t="s">
        <v>110</v>
      </c>
      <c r="B41" s="604">
        <v>471868</v>
      </c>
      <c r="C41" s="604">
        <v>342711</v>
      </c>
      <c r="D41" s="604">
        <v>78580</v>
      </c>
      <c r="E41" s="604">
        <v>22846</v>
      </c>
      <c r="F41" s="604">
        <v>5588</v>
      </c>
      <c r="G41" s="604">
        <v>22143</v>
      </c>
    </row>
    <row r="42" spans="1:7">
      <c r="A42" s="632" t="s">
        <v>109</v>
      </c>
      <c r="B42" s="608">
        <v>98746</v>
      </c>
      <c r="C42" s="608">
        <v>80436</v>
      </c>
      <c r="D42" s="608">
        <v>155</v>
      </c>
      <c r="E42" s="608">
        <v>6476</v>
      </c>
      <c r="F42" s="608">
        <v>31</v>
      </c>
      <c r="G42" s="608">
        <v>11648</v>
      </c>
    </row>
    <row r="43" spans="1:7">
      <c r="A43" s="704" t="s">
        <v>113</v>
      </c>
      <c r="B43" s="604">
        <v>16755816</v>
      </c>
      <c r="C43" s="604">
        <v>7867481</v>
      </c>
      <c r="D43" s="604">
        <v>3249179</v>
      </c>
      <c r="E43" s="604">
        <v>862191</v>
      </c>
      <c r="F43" s="604">
        <v>82131</v>
      </c>
      <c r="G43" s="604">
        <v>4694834</v>
      </c>
    </row>
    <row r="44" spans="1:7">
      <c r="A44" s="703" t="s">
        <v>110</v>
      </c>
      <c r="B44" s="608">
        <v>14347950</v>
      </c>
      <c r="C44" s="608">
        <v>6368807</v>
      </c>
      <c r="D44" s="608">
        <v>3158441</v>
      </c>
      <c r="E44" s="608">
        <v>707180</v>
      </c>
      <c r="F44" s="608">
        <v>79337</v>
      </c>
      <c r="G44" s="608">
        <v>4034185</v>
      </c>
    </row>
    <row r="45" spans="1:7" ht="15.75" customHeight="1">
      <c r="A45" s="704" t="s">
        <v>109</v>
      </c>
      <c r="B45" s="604">
        <v>2407866</v>
      </c>
      <c r="C45" s="604">
        <v>1498674</v>
      </c>
      <c r="D45" s="604">
        <v>90738</v>
      </c>
      <c r="E45" s="604">
        <v>155011</v>
      </c>
      <c r="F45" s="604">
        <v>2794</v>
      </c>
      <c r="G45" s="604">
        <v>660649</v>
      </c>
    </row>
    <row r="46" spans="1:7">
      <c r="A46" s="724" t="s">
        <v>104</v>
      </c>
      <c r="B46" s="608">
        <v>1423239</v>
      </c>
      <c r="C46" s="608">
        <v>879354</v>
      </c>
      <c r="D46" s="608">
        <v>224167</v>
      </c>
      <c r="E46" s="608">
        <v>66768</v>
      </c>
      <c r="F46" s="608">
        <v>16829</v>
      </c>
      <c r="G46" s="608">
        <v>236121</v>
      </c>
    </row>
    <row r="47" spans="1:7">
      <c r="A47" s="958" t="s">
        <v>110</v>
      </c>
      <c r="B47" s="604">
        <v>1150541</v>
      </c>
      <c r="C47" s="604">
        <v>695477</v>
      </c>
      <c r="D47" s="604">
        <v>223217</v>
      </c>
      <c r="E47" s="604">
        <v>55573</v>
      </c>
      <c r="F47" s="604">
        <v>15260</v>
      </c>
      <c r="G47" s="604">
        <v>161014</v>
      </c>
    </row>
    <row r="48" spans="1:7" ht="15.75" customHeight="1">
      <c r="A48" s="632" t="s">
        <v>109</v>
      </c>
      <c r="B48" s="608">
        <v>272698</v>
      </c>
      <c r="C48" s="608">
        <v>183877</v>
      </c>
      <c r="D48" s="608">
        <v>950</v>
      </c>
      <c r="E48" s="608">
        <v>11195</v>
      </c>
      <c r="F48" s="608">
        <v>1569</v>
      </c>
      <c r="G48" s="608">
        <v>75107</v>
      </c>
    </row>
    <row r="49" spans="1:7">
      <c r="A49" s="725" t="s">
        <v>357</v>
      </c>
      <c r="B49" s="604">
        <v>722476</v>
      </c>
      <c r="C49" s="604">
        <v>459582</v>
      </c>
      <c r="D49" s="604">
        <v>138128</v>
      </c>
      <c r="E49" s="604">
        <v>71640</v>
      </c>
      <c r="F49" s="604">
        <v>4566</v>
      </c>
      <c r="G49" s="604">
        <v>48560</v>
      </c>
    </row>
    <row r="50" spans="1:7">
      <c r="A50" s="632" t="s">
        <v>110</v>
      </c>
      <c r="B50" s="608">
        <v>424931</v>
      </c>
      <c r="C50" s="608">
        <v>222047</v>
      </c>
      <c r="D50" s="608">
        <v>128609</v>
      </c>
      <c r="E50" s="608">
        <v>30151</v>
      </c>
      <c r="F50" s="608">
        <v>4517</v>
      </c>
      <c r="G50" s="608">
        <v>39607</v>
      </c>
    </row>
    <row r="51" spans="1:7" ht="15" customHeight="1">
      <c r="A51" s="958" t="s">
        <v>109</v>
      </c>
      <c r="B51" s="604">
        <v>297545</v>
      </c>
      <c r="C51" s="604">
        <v>237535</v>
      </c>
      <c r="D51" s="604">
        <v>9519</v>
      </c>
      <c r="E51" s="604">
        <v>41489</v>
      </c>
      <c r="F51" s="604">
        <v>49</v>
      </c>
      <c r="G51" s="604">
        <v>8953</v>
      </c>
    </row>
    <row r="52" spans="1:7">
      <c r="A52" s="724" t="s">
        <v>356</v>
      </c>
      <c r="B52" s="608">
        <v>8013315</v>
      </c>
      <c r="C52" s="608">
        <v>3403458</v>
      </c>
      <c r="D52" s="608">
        <v>1734836</v>
      </c>
      <c r="E52" s="608">
        <v>494615</v>
      </c>
      <c r="F52" s="608">
        <v>37057</v>
      </c>
      <c r="G52" s="608">
        <v>2343349</v>
      </c>
    </row>
    <row r="53" spans="1:7">
      <c r="A53" s="958" t="s">
        <v>110</v>
      </c>
      <c r="B53" s="604">
        <v>7604899</v>
      </c>
      <c r="C53" s="604">
        <v>3165918</v>
      </c>
      <c r="D53" s="604">
        <v>1703406</v>
      </c>
      <c r="E53" s="604">
        <v>446903</v>
      </c>
      <c r="F53" s="604">
        <v>37057</v>
      </c>
      <c r="G53" s="604">
        <v>2251615</v>
      </c>
    </row>
    <row r="54" spans="1:7" ht="17.25" customHeight="1">
      <c r="A54" s="632" t="s">
        <v>109</v>
      </c>
      <c r="B54" s="608">
        <v>408416</v>
      </c>
      <c r="C54" s="608">
        <v>237540</v>
      </c>
      <c r="D54" s="608">
        <v>31430</v>
      </c>
      <c r="E54" s="608">
        <v>47712</v>
      </c>
      <c r="F54" s="608" t="s">
        <v>39</v>
      </c>
      <c r="G54" s="608">
        <v>91734</v>
      </c>
    </row>
    <row r="55" spans="1:7">
      <c r="A55" s="725" t="s">
        <v>355</v>
      </c>
      <c r="B55" s="604">
        <v>2148561</v>
      </c>
      <c r="C55" s="604">
        <v>957008</v>
      </c>
      <c r="D55" s="604">
        <v>403191</v>
      </c>
      <c r="E55" s="604">
        <v>95694</v>
      </c>
      <c r="F55" s="604">
        <v>8350</v>
      </c>
      <c r="G55" s="604">
        <v>684318</v>
      </c>
    </row>
    <row r="56" spans="1:7">
      <c r="A56" s="632" t="s">
        <v>110</v>
      </c>
      <c r="B56" s="608">
        <v>1684717</v>
      </c>
      <c r="C56" s="608">
        <v>722838</v>
      </c>
      <c r="D56" s="608">
        <v>356196</v>
      </c>
      <c r="E56" s="608">
        <v>75645</v>
      </c>
      <c r="F56" s="608">
        <v>7276</v>
      </c>
      <c r="G56" s="608">
        <v>522762</v>
      </c>
    </row>
    <row r="57" spans="1:7" ht="17.25" customHeight="1">
      <c r="A57" s="958" t="s">
        <v>109</v>
      </c>
      <c r="B57" s="604">
        <v>463844</v>
      </c>
      <c r="C57" s="604">
        <v>234170</v>
      </c>
      <c r="D57" s="604">
        <v>46995</v>
      </c>
      <c r="E57" s="604">
        <v>20049</v>
      </c>
      <c r="F57" s="604">
        <v>1074</v>
      </c>
      <c r="G57" s="604">
        <v>161556</v>
      </c>
    </row>
    <row r="58" spans="1:7">
      <c r="A58" s="724" t="s">
        <v>354</v>
      </c>
      <c r="B58" s="608">
        <v>3660095</v>
      </c>
      <c r="C58" s="608">
        <v>1690228</v>
      </c>
      <c r="D58" s="608">
        <v>613441</v>
      </c>
      <c r="E58" s="608">
        <v>65328</v>
      </c>
      <c r="F58" s="608">
        <v>11879</v>
      </c>
      <c r="G58" s="608">
        <v>1279219</v>
      </c>
    </row>
    <row r="59" spans="1:7">
      <c r="A59" s="958" t="s">
        <v>110</v>
      </c>
      <c r="B59" s="604">
        <v>2968482</v>
      </c>
      <c r="C59" s="604">
        <v>1283219</v>
      </c>
      <c r="D59" s="604">
        <v>611597</v>
      </c>
      <c r="E59" s="604">
        <v>62066</v>
      </c>
      <c r="F59" s="604">
        <v>11879</v>
      </c>
      <c r="G59" s="604">
        <v>999721</v>
      </c>
    </row>
    <row r="60" spans="1:7" ht="17.25" customHeight="1">
      <c r="A60" s="632" t="s">
        <v>109</v>
      </c>
      <c r="B60" s="608">
        <v>691613</v>
      </c>
      <c r="C60" s="608">
        <v>407009</v>
      </c>
      <c r="D60" s="608">
        <v>1844</v>
      </c>
      <c r="E60" s="608">
        <v>3262</v>
      </c>
      <c r="F60" s="608" t="s">
        <v>39</v>
      </c>
      <c r="G60" s="608">
        <v>279498</v>
      </c>
    </row>
    <row r="61" spans="1:7">
      <c r="A61" s="725" t="s">
        <v>30</v>
      </c>
      <c r="B61" s="604">
        <v>788130</v>
      </c>
      <c r="C61" s="604">
        <v>477851</v>
      </c>
      <c r="D61" s="604">
        <v>135416</v>
      </c>
      <c r="E61" s="604">
        <v>68146</v>
      </c>
      <c r="F61" s="604">
        <v>3450</v>
      </c>
      <c r="G61" s="604">
        <v>103267</v>
      </c>
    </row>
    <row r="62" spans="1:7">
      <c r="A62" s="632" t="s">
        <v>110</v>
      </c>
      <c r="B62" s="608">
        <v>514380</v>
      </c>
      <c r="C62" s="608">
        <v>279308</v>
      </c>
      <c r="D62" s="608">
        <v>135416</v>
      </c>
      <c r="E62" s="608">
        <v>36842</v>
      </c>
      <c r="F62" s="608">
        <v>3348</v>
      </c>
      <c r="G62" s="608">
        <v>59466</v>
      </c>
    </row>
    <row r="63" spans="1:7">
      <c r="A63" s="958" t="s">
        <v>109</v>
      </c>
      <c r="B63" s="604">
        <v>273750</v>
      </c>
      <c r="C63" s="604">
        <v>198543</v>
      </c>
      <c r="D63" s="604" t="s">
        <v>39</v>
      </c>
      <c r="E63" s="604">
        <v>31304</v>
      </c>
      <c r="F63" s="604">
        <v>102</v>
      </c>
      <c r="G63" s="604">
        <v>43801</v>
      </c>
    </row>
    <row r="64" spans="1:7">
      <c r="A64" s="703" t="s">
        <v>112</v>
      </c>
      <c r="B64" s="608">
        <v>2100922</v>
      </c>
      <c r="C64" s="608">
        <v>1612174</v>
      </c>
      <c r="D64" s="608">
        <v>209028</v>
      </c>
      <c r="E64" s="608">
        <v>89574</v>
      </c>
      <c r="F64" s="608">
        <v>25810</v>
      </c>
      <c r="G64" s="608">
        <v>164336</v>
      </c>
    </row>
    <row r="65" spans="1:7">
      <c r="A65" s="704" t="s">
        <v>110</v>
      </c>
      <c r="B65" s="604">
        <v>1338225</v>
      </c>
      <c r="C65" s="604">
        <v>987836</v>
      </c>
      <c r="D65" s="604">
        <v>198018</v>
      </c>
      <c r="E65" s="604">
        <v>66775</v>
      </c>
      <c r="F65" s="604">
        <v>25497</v>
      </c>
      <c r="G65" s="604">
        <v>60099</v>
      </c>
    </row>
    <row r="66" spans="1:7" ht="15.75" customHeight="1">
      <c r="A66" s="703" t="s">
        <v>109</v>
      </c>
      <c r="B66" s="608">
        <v>762697</v>
      </c>
      <c r="C66" s="608">
        <v>624338</v>
      </c>
      <c r="D66" s="608">
        <v>11010</v>
      </c>
      <c r="E66" s="608">
        <v>22799</v>
      </c>
      <c r="F66" s="608">
        <v>313</v>
      </c>
      <c r="G66" s="608">
        <v>104237</v>
      </c>
    </row>
    <row r="67" spans="1:7">
      <c r="A67" s="725" t="s">
        <v>32</v>
      </c>
      <c r="B67" s="604">
        <v>448096</v>
      </c>
      <c r="C67" s="604">
        <v>374554</v>
      </c>
      <c r="D67" s="604">
        <v>61233</v>
      </c>
      <c r="E67" s="604">
        <v>7742</v>
      </c>
      <c r="F67" s="604">
        <v>3887</v>
      </c>
      <c r="G67" s="604">
        <v>680</v>
      </c>
    </row>
    <row r="68" spans="1:7">
      <c r="A68" s="632" t="s">
        <v>110</v>
      </c>
      <c r="B68" s="608">
        <v>308592</v>
      </c>
      <c r="C68" s="608">
        <v>236812</v>
      </c>
      <c r="D68" s="608">
        <v>60879</v>
      </c>
      <c r="E68" s="608">
        <v>7014</v>
      </c>
      <c r="F68" s="608">
        <v>3887</v>
      </c>
      <c r="G68" s="608" t="s">
        <v>39</v>
      </c>
    </row>
    <row r="69" spans="1:7" ht="15.75" customHeight="1">
      <c r="A69" s="958" t="s">
        <v>109</v>
      </c>
      <c r="B69" s="604">
        <v>139504</v>
      </c>
      <c r="C69" s="604">
        <v>137742</v>
      </c>
      <c r="D69" s="604">
        <v>354</v>
      </c>
      <c r="E69" s="604">
        <v>728</v>
      </c>
      <c r="F69" s="604" t="s">
        <v>39</v>
      </c>
      <c r="G69" s="604">
        <v>680</v>
      </c>
    </row>
    <row r="70" spans="1:7">
      <c r="A70" s="724" t="s">
        <v>33</v>
      </c>
      <c r="B70" s="608">
        <v>503299</v>
      </c>
      <c r="C70" s="608">
        <v>339660</v>
      </c>
      <c r="D70" s="608">
        <v>26004</v>
      </c>
      <c r="E70" s="608">
        <v>22334</v>
      </c>
      <c r="F70" s="608">
        <v>3291</v>
      </c>
      <c r="G70" s="608">
        <v>112010</v>
      </c>
    </row>
    <row r="71" spans="1:7">
      <c r="A71" s="958" t="s">
        <v>110</v>
      </c>
      <c r="B71" s="604">
        <v>296369</v>
      </c>
      <c r="C71" s="604">
        <v>216234</v>
      </c>
      <c r="D71" s="604">
        <v>22993</v>
      </c>
      <c r="E71" s="604">
        <v>15741</v>
      </c>
      <c r="F71" s="604">
        <v>3291</v>
      </c>
      <c r="G71" s="604">
        <v>38110</v>
      </c>
    </row>
    <row r="72" spans="1:7" ht="15.75" customHeight="1">
      <c r="A72" s="632" t="s">
        <v>109</v>
      </c>
      <c r="B72" s="608">
        <v>206930</v>
      </c>
      <c r="C72" s="608">
        <v>123426</v>
      </c>
      <c r="D72" s="608">
        <v>3011</v>
      </c>
      <c r="E72" s="608">
        <v>6593</v>
      </c>
      <c r="F72" s="608" t="s">
        <v>39</v>
      </c>
      <c r="G72" s="608">
        <v>73900</v>
      </c>
    </row>
    <row r="73" spans="1:7">
      <c r="A73" s="725" t="s">
        <v>34</v>
      </c>
      <c r="B73" s="604">
        <v>255582</v>
      </c>
      <c r="C73" s="604">
        <v>200590</v>
      </c>
      <c r="D73" s="604">
        <v>20293</v>
      </c>
      <c r="E73" s="604">
        <v>19966</v>
      </c>
      <c r="F73" s="604">
        <v>2664</v>
      </c>
      <c r="G73" s="604">
        <v>12069</v>
      </c>
    </row>
    <row r="74" spans="1:7">
      <c r="A74" s="632" t="s">
        <v>110</v>
      </c>
      <c r="B74" s="608">
        <v>156253</v>
      </c>
      <c r="C74" s="608">
        <v>120277</v>
      </c>
      <c r="D74" s="608">
        <v>20219</v>
      </c>
      <c r="E74" s="608">
        <v>13093</v>
      </c>
      <c r="F74" s="608">
        <v>2664</v>
      </c>
      <c r="G74" s="608" t="s">
        <v>39</v>
      </c>
    </row>
    <row r="75" spans="1:7" ht="16.5" customHeight="1">
      <c r="A75" s="958" t="s">
        <v>109</v>
      </c>
      <c r="B75" s="604">
        <v>99329</v>
      </c>
      <c r="C75" s="604">
        <v>80313</v>
      </c>
      <c r="D75" s="604">
        <v>74</v>
      </c>
      <c r="E75" s="604">
        <v>6873</v>
      </c>
      <c r="F75" s="604" t="s">
        <v>39</v>
      </c>
      <c r="G75" s="604">
        <v>12069</v>
      </c>
    </row>
    <row r="76" spans="1:7">
      <c r="A76" s="724" t="s">
        <v>35</v>
      </c>
      <c r="B76" s="608">
        <v>269815</v>
      </c>
      <c r="C76" s="608">
        <v>223290</v>
      </c>
      <c r="D76" s="608">
        <v>40730</v>
      </c>
      <c r="E76" s="608">
        <v>3839</v>
      </c>
      <c r="F76" s="608">
        <v>1956</v>
      </c>
      <c r="G76" s="608" t="s">
        <v>39</v>
      </c>
    </row>
    <row r="77" spans="1:7">
      <c r="A77" s="958" t="s">
        <v>110</v>
      </c>
      <c r="B77" s="604">
        <v>193455</v>
      </c>
      <c r="C77" s="604">
        <v>152955</v>
      </c>
      <c r="D77" s="604">
        <v>35162</v>
      </c>
      <c r="E77" s="604">
        <v>3382</v>
      </c>
      <c r="F77" s="604">
        <v>1956</v>
      </c>
      <c r="G77" s="604" t="s">
        <v>39</v>
      </c>
    </row>
    <row r="78" spans="1:7" ht="17.25" customHeight="1">
      <c r="A78" s="632" t="s">
        <v>109</v>
      </c>
      <c r="B78" s="608">
        <v>76360</v>
      </c>
      <c r="C78" s="608">
        <v>70335</v>
      </c>
      <c r="D78" s="608">
        <v>5568</v>
      </c>
      <c r="E78" s="608">
        <v>457</v>
      </c>
      <c r="F78" s="608" t="s">
        <v>39</v>
      </c>
      <c r="G78" s="608" t="s">
        <v>39</v>
      </c>
    </row>
    <row r="79" spans="1:7">
      <c r="A79" s="725" t="s">
        <v>36</v>
      </c>
      <c r="B79" s="604">
        <v>341123</v>
      </c>
      <c r="C79" s="604">
        <v>233359</v>
      </c>
      <c r="D79" s="604">
        <v>46643</v>
      </c>
      <c r="E79" s="604">
        <v>23628</v>
      </c>
      <c r="F79" s="604">
        <v>4292</v>
      </c>
      <c r="G79" s="604">
        <v>33201</v>
      </c>
    </row>
    <row r="80" spans="1:7">
      <c r="A80" s="632" t="s">
        <v>110</v>
      </c>
      <c r="B80" s="608">
        <v>218869</v>
      </c>
      <c r="C80" s="608">
        <v>135814</v>
      </c>
      <c r="D80" s="608">
        <v>45883</v>
      </c>
      <c r="E80" s="608">
        <v>17267</v>
      </c>
      <c r="F80" s="608">
        <v>4292</v>
      </c>
      <c r="G80" s="608">
        <v>15613</v>
      </c>
    </row>
    <row r="81" spans="1:7" ht="16.5" customHeight="1">
      <c r="A81" s="958" t="s">
        <v>109</v>
      </c>
      <c r="B81" s="604">
        <v>122254</v>
      </c>
      <c r="C81" s="604">
        <v>97545</v>
      </c>
      <c r="D81" s="604">
        <v>760</v>
      </c>
      <c r="E81" s="604">
        <v>6361</v>
      </c>
      <c r="F81" s="604" t="s">
        <v>39</v>
      </c>
      <c r="G81" s="604">
        <v>17588</v>
      </c>
    </row>
    <row r="82" spans="1:7">
      <c r="A82" s="724" t="s">
        <v>37</v>
      </c>
      <c r="B82" s="608">
        <v>283007</v>
      </c>
      <c r="C82" s="608">
        <v>240721</v>
      </c>
      <c r="D82" s="608">
        <v>14125</v>
      </c>
      <c r="E82" s="608">
        <v>12065</v>
      </c>
      <c r="F82" s="608">
        <v>9720</v>
      </c>
      <c r="G82" s="608">
        <v>6376</v>
      </c>
    </row>
    <row r="83" spans="1:7">
      <c r="A83" s="958" t="s">
        <v>110</v>
      </c>
      <c r="B83" s="604">
        <v>164687</v>
      </c>
      <c r="C83" s="604">
        <v>125744</v>
      </c>
      <c r="D83" s="604">
        <v>12882</v>
      </c>
      <c r="E83" s="604">
        <v>10278</v>
      </c>
      <c r="F83" s="604">
        <v>9407</v>
      </c>
      <c r="G83" s="604">
        <v>6376</v>
      </c>
    </row>
    <row r="84" spans="1:7">
      <c r="A84" s="632" t="s">
        <v>109</v>
      </c>
      <c r="B84" s="608">
        <v>118320</v>
      </c>
      <c r="C84" s="608">
        <v>114977</v>
      </c>
      <c r="D84" s="608">
        <v>1243</v>
      </c>
      <c r="E84" s="608">
        <v>1787</v>
      </c>
      <c r="F84" s="608">
        <v>313</v>
      </c>
      <c r="G84" s="608" t="s">
        <v>39</v>
      </c>
    </row>
    <row r="85" spans="1:7">
      <c r="A85" s="704" t="s">
        <v>111</v>
      </c>
      <c r="B85" s="604">
        <v>105714</v>
      </c>
      <c r="C85" s="604">
        <v>81419</v>
      </c>
      <c r="D85" s="604">
        <v>22278</v>
      </c>
      <c r="E85" s="604">
        <v>1815</v>
      </c>
      <c r="F85" s="604">
        <v>202</v>
      </c>
      <c r="G85" s="604" t="s">
        <v>39</v>
      </c>
    </row>
    <row r="86" spans="1:7">
      <c r="A86" s="703" t="s">
        <v>110</v>
      </c>
      <c r="B86" s="608">
        <v>95577</v>
      </c>
      <c r="C86" s="608">
        <v>71282</v>
      </c>
      <c r="D86" s="608">
        <v>22278</v>
      </c>
      <c r="E86" s="608">
        <v>1815</v>
      </c>
      <c r="F86" s="608">
        <v>202</v>
      </c>
      <c r="G86" s="608" t="s">
        <v>39</v>
      </c>
    </row>
    <row r="87" spans="1:7" ht="18.75" customHeight="1">
      <c r="A87" s="704" t="s">
        <v>109</v>
      </c>
      <c r="B87" s="604">
        <v>10137</v>
      </c>
      <c r="C87" s="604">
        <v>10137</v>
      </c>
      <c r="D87" s="604" t="s">
        <v>39</v>
      </c>
      <c r="E87" s="604" t="s">
        <v>39</v>
      </c>
      <c r="F87" s="604" t="s">
        <v>39</v>
      </c>
      <c r="G87" s="604" t="s">
        <v>39</v>
      </c>
    </row>
    <row r="88" spans="1:7">
      <c r="A88" s="724" t="s">
        <v>40</v>
      </c>
      <c r="B88" s="608">
        <v>105714</v>
      </c>
      <c r="C88" s="608">
        <v>81419</v>
      </c>
      <c r="D88" s="608">
        <v>22278</v>
      </c>
      <c r="E88" s="608">
        <v>1815</v>
      </c>
      <c r="F88" s="608">
        <v>202</v>
      </c>
      <c r="G88" s="608" t="s">
        <v>39</v>
      </c>
    </row>
    <row r="89" spans="1:7">
      <c r="A89" s="958" t="s">
        <v>110</v>
      </c>
      <c r="B89" s="604">
        <v>95577</v>
      </c>
      <c r="C89" s="604">
        <v>71282</v>
      </c>
      <c r="D89" s="604">
        <v>22278</v>
      </c>
      <c r="E89" s="604">
        <v>1815</v>
      </c>
      <c r="F89" s="604">
        <v>202</v>
      </c>
      <c r="G89" s="604" t="s">
        <v>39</v>
      </c>
    </row>
    <row r="90" spans="1:7">
      <c r="A90" s="632" t="s">
        <v>109</v>
      </c>
      <c r="B90" s="608">
        <v>10137</v>
      </c>
      <c r="C90" s="608">
        <v>10137</v>
      </c>
      <c r="D90" s="608" t="s">
        <v>39</v>
      </c>
      <c r="E90" s="608" t="s">
        <v>39</v>
      </c>
      <c r="F90" s="608" t="s">
        <v>39</v>
      </c>
      <c r="G90" s="608" t="s">
        <v>39</v>
      </c>
    </row>
    <row r="91" spans="1:7">
      <c r="A91" s="967"/>
      <c r="B91" s="689"/>
      <c r="C91" s="689"/>
      <c r="D91" s="689"/>
      <c r="E91" s="689"/>
      <c r="F91" s="689"/>
      <c r="G91" s="689"/>
    </row>
    <row r="92" spans="1:7" ht="16.5" customHeight="1">
      <c r="A92" s="1197"/>
      <c r="B92" s="1197"/>
      <c r="C92" s="1197"/>
      <c r="D92" s="1197"/>
      <c r="E92" s="1197"/>
      <c r="F92" s="1197"/>
      <c r="G92" s="1197"/>
    </row>
  </sheetData>
  <mergeCells count="8">
    <mergeCell ref="A92:G92"/>
    <mergeCell ref="A1:G1"/>
    <mergeCell ref="A2:A3"/>
    <mergeCell ref="B2:B3"/>
    <mergeCell ref="C2:D2"/>
    <mergeCell ref="E2:E3"/>
    <mergeCell ref="F2:F3"/>
    <mergeCell ref="G2:G3"/>
  </mergeCells>
  <hyperlinks>
    <hyperlink ref="H1" location="INDICE!A32" display="INDICE"/>
  </hyperlinks>
  <printOptions horizontalCentered="1"/>
  <pageMargins left="0.51181102362204722" right="0.51181102362204722" top="1.1023622047244095" bottom="0.51181102362204722" header="0.11811023622047245" footer="0.23622047244094491"/>
  <pageSetup paperSize="9" scale="89" firstPageNumber="91" orientation="landscape" useFirstPageNumber="1" r:id="rId1"/>
  <headerFooter scaleWithDoc="0">
    <oddHeader>&amp;C&amp;G</oddHeader>
    <oddFooter>&amp;C&amp;12 &amp;P</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showGridLines="0" zoomScale="90" zoomScaleNormal="90" zoomScalePageLayoutView="80" workbookViewId="0">
      <selection sqref="A1:W1"/>
    </sheetView>
  </sheetViews>
  <sheetFormatPr baseColWidth="10" defaultColWidth="9.140625" defaultRowHeight="12.75"/>
  <cols>
    <col min="1" max="1" width="25.28515625" style="647" customWidth="1"/>
    <col min="2" max="5" width="10.5703125" style="647" customWidth="1"/>
    <col min="6" max="7" width="11.42578125" style="647" bestFit="1" customWidth="1"/>
    <col min="8" max="8" width="12.85546875" style="647" customWidth="1"/>
    <col min="9" max="9" width="10.5703125" style="647" customWidth="1"/>
    <col min="10" max="11" width="11.5703125" style="647" customWidth="1"/>
    <col min="12" max="12" width="12.7109375" style="647" customWidth="1"/>
    <col min="13" max="18" width="11.5703125" style="647" customWidth="1"/>
    <col min="19" max="19" width="16.42578125" style="653" customWidth="1"/>
    <col min="20" max="20" width="13" style="653" customWidth="1"/>
    <col min="21" max="21" width="15.85546875" style="653" customWidth="1"/>
    <col min="22" max="22" width="12.85546875" style="653" customWidth="1"/>
    <col min="23" max="23" width="11.5703125" style="653" customWidth="1"/>
    <col min="24" max="16384" width="9.140625" style="653"/>
  </cols>
  <sheetData>
    <row r="1" spans="1:24" ht="48.75" customHeight="1">
      <c r="A1" s="1129" t="s">
        <v>1502</v>
      </c>
      <c r="B1" s="1129"/>
      <c r="C1" s="1129"/>
      <c r="D1" s="1129"/>
      <c r="E1" s="1129"/>
      <c r="F1" s="1129"/>
      <c r="G1" s="1129"/>
      <c r="H1" s="1129"/>
      <c r="I1" s="1129"/>
      <c r="J1" s="1129"/>
      <c r="K1" s="1129"/>
      <c r="L1" s="1129"/>
      <c r="M1" s="1129"/>
      <c r="N1" s="1129"/>
      <c r="O1" s="1129"/>
      <c r="P1" s="1129"/>
      <c r="Q1" s="1129"/>
      <c r="R1" s="1129"/>
      <c r="S1" s="1129"/>
      <c r="T1" s="1129"/>
      <c r="U1" s="1129"/>
      <c r="V1" s="1129"/>
      <c r="W1" s="1129"/>
      <c r="X1" s="264" t="s">
        <v>577</v>
      </c>
    </row>
    <row r="2" spans="1:24" s="665" customFormat="1" ht="12.75" customHeight="1">
      <c r="A2" s="1143" t="s">
        <v>310</v>
      </c>
      <c r="B2" s="1143" t="s">
        <v>679</v>
      </c>
      <c r="C2" s="1143" t="s">
        <v>591</v>
      </c>
      <c r="D2" s="1143"/>
      <c r="E2" s="1143"/>
      <c r="F2" s="1143"/>
      <c r="G2" s="1143"/>
      <c r="H2" s="1143"/>
      <c r="I2" s="1143"/>
      <c r="J2" s="1143"/>
      <c r="K2" s="1143"/>
      <c r="L2" s="1143"/>
      <c r="M2" s="1195" t="s">
        <v>592</v>
      </c>
      <c r="N2" s="1196"/>
      <c r="O2" s="1196"/>
      <c r="P2" s="1196"/>
      <c r="Q2" s="1196"/>
      <c r="R2" s="1196"/>
      <c r="S2" s="1196"/>
      <c r="T2" s="1196"/>
      <c r="U2" s="1196"/>
      <c r="V2" s="1196"/>
      <c r="W2" s="1196"/>
    </row>
    <row r="3" spans="1:24" s="665" customFormat="1">
      <c r="A3" s="1143"/>
      <c r="B3" s="1134"/>
      <c r="C3" s="1143"/>
      <c r="D3" s="1143"/>
      <c r="E3" s="1143"/>
      <c r="F3" s="1143"/>
      <c r="G3" s="1143"/>
      <c r="H3" s="1143"/>
      <c r="I3" s="1143"/>
      <c r="J3" s="1143"/>
      <c r="K3" s="1143"/>
      <c r="L3" s="1143"/>
      <c r="M3" s="1195"/>
      <c r="N3" s="1196"/>
      <c r="O3" s="1196"/>
      <c r="P3" s="1196"/>
      <c r="Q3" s="1196"/>
      <c r="R3" s="1196"/>
      <c r="S3" s="1196"/>
      <c r="T3" s="1196"/>
      <c r="U3" s="1196"/>
      <c r="V3" s="1196"/>
      <c r="W3" s="1196"/>
    </row>
    <row r="4" spans="1:24" s="665" customFormat="1" ht="51.75" customHeight="1">
      <c r="A4" s="1145"/>
      <c r="B4" s="1133"/>
      <c r="C4" s="962" t="s">
        <v>190</v>
      </c>
      <c r="D4" s="962" t="s">
        <v>590</v>
      </c>
      <c r="E4" s="962" t="s">
        <v>741</v>
      </c>
      <c r="F4" s="962" t="s">
        <v>742</v>
      </c>
      <c r="G4" s="962" t="s">
        <v>743</v>
      </c>
      <c r="H4" s="962" t="s">
        <v>744</v>
      </c>
      <c r="I4" s="962" t="s">
        <v>1095</v>
      </c>
      <c r="J4" s="962" t="s">
        <v>746</v>
      </c>
      <c r="K4" s="962" t="s">
        <v>1093</v>
      </c>
      <c r="L4" s="962" t="s">
        <v>748</v>
      </c>
      <c r="M4" s="962" t="s">
        <v>277</v>
      </c>
      <c r="N4" s="962" t="s">
        <v>632</v>
      </c>
      <c r="O4" s="962" t="s">
        <v>633</v>
      </c>
      <c r="P4" s="962" t="s">
        <v>634</v>
      </c>
      <c r="Q4" s="962" t="s">
        <v>749</v>
      </c>
      <c r="R4" s="962" t="s">
        <v>750</v>
      </c>
      <c r="S4" s="962" t="s">
        <v>1096</v>
      </c>
      <c r="T4" s="962" t="s">
        <v>751</v>
      </c>
      <c r="U4" s="962" t="s">
        <v>752</v>
      </c>
      <c r="V4" s="962" t="s">
        <v>753</v>
      </c>
      <c r="W4" s="962" t="s">
        <v>106</v>
      </c>
    </row>
    <row r="5" spans="1:24" ht="15" customHeight="1">
      <c r="A5" s="628" t="s">
        <v>11</v>
      </c>
      <c r="B5" s="608">
        <v>17163031</v>
      </c>
      <c r="C5" s="608">
        <v>3166345</v>
      </c>
      <c r="D5" s="608">
        <v>909351</v>
      </c>
      <c r="E5" s="608">
        <v>942185</v>
      </c>
      <c r="F5" s="608">
        <v>219730</v>
      </c>
      <c r="G5" s="608">
        <v>106176</v>
      </c>
      <c r="H5" s="608">
        <v>19929</v>
      </c>
      <c r="I5" s="608">
        <v>884868</v>
      </c>
      <c r="J5" s="608">
        <v>84106</v>
      </c>
      <c r="K5" s="608" t="s">
        <v>39</v>
      </c>
      <c r="L5" s="608" t="s">
        <v>39</v>
      </c>
      <c r="M5" s="608">
        <v>13996686</v>
      </c>
      <c r="N5" s="608">
        <v>5106413</v>
      </c>
      <c r="O5" s="608">
        <v>7685760</v>
      </c>
      <c r="P5" s="608">
        <v>391218</v>
      </c>
      <c r="Q5" s="608">
        <v>391381</v>
      </c>
      <c r="R5" s="608">
        <v>195</v>
      </c>
      <c r="S5" s="608" t="s">
        <v>39</v>
      </c>
      <c r="T5" s="608">
        <v>11716</v>
      </c>
      <c r="U5" s="608">
        <v>77630</v>
      </c>
      <c r="V5" s="608">
        <v>4342</v>
      </c>
      <c r="W5" s="608">
        <v>328031</v>
      </c>
    </row>
    <row r="6" spans="1:24" ht="15.75" customHeight="1">
      <c r="A6" s="635" t="s">
        <v>114</v>
      </c>
      <c r="B6" s="604">
        <v>6370068</v>
      </c>
      <c r="C6" s="604">
        <v>979808</v>
      </c>
      <c r="D6" s="604">
        <v>232839</v>
      </c>
      <c r="E6" s="604">
        <v>198620</v>
      </c>
      <c r="F6" s="604">
        <v>31766</v>
      </c>
      <c r="G6" s="604">
        <v>57558</v>
      </c>
      <c r="H6" s="604">
        <v>19929</v>
      </c>
      <c r="I6" s="604">
        <v>378002</v>
      </c>
      <c r="J6" s="604">
        <v>61094</v>
      </c>
      <c r="K6" s="604" t="s">
        <v>39</v>
      </c>
      <c r="L6" s="604" t="s">
        <v>39</v>
      </c>
      <c r="M6" s="604">
        <v>5390260</v>
      </c>
      <c r="N6" s="604">
        <v>2023747</v>
      </c>
      <c r="O6" s="604">
        <v>2951761</v>
      </c>
      <c r="P6" s="604">
        <v>229250</v>
      </c>
      <c r="Q6" s="604">
        <v>103031</v>
      </c>
      <c r="R6" s="604">
        <v>183</v>
      </c>
      <c r="S6" s="604" t="s">
        <v>39</v>
      </c>
      <c r="T6" s="604">
        <v>11716</v>
      </c>
      <c r="U6" s="604" t="s">
        <v>39</v>
      </c>
      <c r="V6" s="604">
        <v>4342</v>
      </c>
      <c r="W6" s="604">
        <v>66230</v>
      </c>
    </row>
    <row r="7" spans="1:24" ht="16.5" customHeight="1">
      <c r="A7" s="968" t="s">
        <v>13</v>
      </c>
      <c r="B7" s="608">
        <v>760931</v>
      </c>
      <c r="C7" s="608">
        <v>179121</v>
      </c>
      <c r="D7" s="608">
        <v>50235</v>
      </c>
      <c r="E7" s="608">
        <v>32686</v>
      </c>
      <c r="F7" s="608" t="s">
        <v>39</v>
      </c>
      <c r="G7" s="608">
        <v>10768</v>
      </c>
      <c r="H7" s="608" t="s">
        <v>39</v>
      </c>
      <c r="I7" s="608">
        <v>85432</v>
      </c>
      <c r="J7" s="608" t="s">
        <v>39</v>
      </c>
      <c r="K7" s="608" t="s">
        <v>39</v>
      </c>
      <c r="L7" s="608" t="s">
        <v>39</v>
      </c>
      <c r="M7" s="608">
        <v>581810</v>
      </c>
      <c r="N7" s="608">
        <v>208898</v>
      </c>
      <c r="O7" s="608">
        <v>279575</v>
      </c>
      <c r="P7" s="608">
        <v>16259</v>
      </c>
      <c r="Q7" s="608">
        <v>24457</v>
      </c>
      <c r="R7" s="608" t="s">
        <v>39</v>
      </c>
      <c r="S7" s="608" t="s">
        <v>39</v>
      </c>
      <c r="T7" s="608" t="s">
        <v>39</v>
      </c>
      <c r="U7" s="608" t="s">
        <v>39</v>
      </c>
      <c r="V7" s="608">
        <v>4342</v>
      </c>
      <c r="W7" s="608">
        <v>48279</v>
      </c>
    </row>
    <row r="8" spans="1:24" ht="17.25" customHeight="1">
      <c r="A8" s="666" t="s">
        <v>14</v>
      </c>
      <c r="B8" s="604">
        <v>197757</v>
      </c>
      <c r="C8" s="604">
        <v>21118</v>
      </c>
      <c r="D8" s="604">
        <v>16198</v>
      </c>
      <c r="E8" s="604">
        <v>3676</v>
      </c>
      <c r="F8" s="604" t="s">
        <v>39</v>
      </c>
      <c r="G8" s="604" t="s">
        <v>39</v>
      </c>
      <c r="H8" s="604" t="s">
        <v>39</v>
      </c>
      <c r="I8" s="604">
        <v>1244</v>
      </c>
      <c r="J8" s="604" t="s">
        <v>39</v>
      </c>
      <c r="K8" s="604" t="s">
        <v>39</v>
      </c>
      <c r="L8" s="604" t="s">
        <v>39</v>
      </c>
      <c r="M8" s="604">
        <v>176639</v>
      </c>
      <c r="N8" s="604">
        <v>61739</v>
      </c>
      <c r="O8" s="604">
        <v>101819</v>
      </c>
      <c r="P8" s="604">
        <v>9339</v>
      </c>
      <c r="Q8" s="604" t="s">
        <v>39</v>
      </c>
      <c r="R8" s="604" t="s">
        <v>39</v>
      </c>
      <c r="S8" s="604" t="s">
        <v>39</v>
      </c>
      <c r="T8" s="604" t="s">
        <v>39</v>
      </c>
      <c r="U8" s="604" t="s">
        <v>39</v>
      </c>
      <c r="V8" s="604" t="s">
        <v>39</v>
      </c>
      <c r="W8" s="604">
        <v>3742</v>
      </c>
    </row>
    <row r="9" spans="1:24" ht="16.5" customHeight="1">
      <c r="A9" s="968" t="s">
        <v>15</v>
      </c>
      <c r="B9" s="608">
        <v>213214</v>
      </c>
      <c r="C9" s="608">
        <v>7784</v>
      </c>
      <c r="D9" s="608">
        <v>2965</v>
      </c>
      <c r="E9" s="608">
        <v>1676</v>
      </c>
      <c r="F9" s="608" t="s">
        <v>39</v>
      </c>
      <c r="G9" s="608" t="s">
        <v>39</v>
      </c>
      <c r="H9" s="608" t="s">
        <v>39</v>
      </c>
      <c r="I9" s="608">
        <v>3143</v>
      </c>
      <c r="J9" s="608" t="s">
        <v>39</v>
      </c>
      <c r="K9" s="608" t="s">
        <v>39</v>
      </c>
      <c r="L9" s="608" t="s">
        <v>39</v>
      </c>
      <c r="M9" s="608">
        <v>205430</v>
      </c>
      <c r="N9" s="608">
        <v>111344</v>
      </c>
      <c r="O9" s="608">
        <v>72111</v>
      </c>
      <c r="P9" s="608">
        <v>20252</v>
      </c>
      <c r="Q9" s="608">
        <v>700</v>
      </c>
      <c r="R9" s="608" t="s">
        <v>39</v>
      </c>
      <c r="S9" s="608" t="s">
        <v>39</v>
      </c>
      <c r="T9" s="608" t="s">
        <v>39</v>
      </c>
      <c r="U9" s="608" t="s">
        <v>39</v>
      </c>
      <c r="V9" s="608" t="s">
        <v>39</v>
      </c>
      <c r="W9" s="608">
        <v>1023</v>
      </c>
    </row>
    <row r="10" spans="1:24" ht="16.5" customHeight="1">
      <c r="A10" s="666" t="s">
        <v>16</v>
      </c>
      <c r="B10" s="604">
        <v>181220</v>
      </c>
      <c r="C10" s="604">
        <v>21221</v>
      </c>
      <c r="D10" s="604">
        <v>10436</v>
      </c>
      <c r="E10" s="604">
        <v>748</v>
      </c>
      <c r="F10" s="604" t="s">
        <v>39</v>
      </c>
      <c r="G10" s="604" t="s">
        <v>39</v>
      </c>
      <c r="H10" s="604" t="s">
        <v>39</v>
      </c>
      <c r="I10" s="604">
        <v>5448</v>
      </c>
      <c r="J10" s="604">
        <v>4589</v>
      </c>
      <c r="K10" s="604" t="s">
        <v>39</v>
      </c>
      <c r="L10" s="604" t="s">
        <v>39</v>
      </c>
      <c r="M10" s="604">
        <v>159999</v>
      </c>
      <c r="N10" s="604">
        <v>59680</v>
      </c>
      <c r="O10" s="604">
        <v>86730</v>
      </c>
      <c r="P10" s="604">
        <v>9581</v>
      </c>
      <c r="Q10" s="604">
        <v>251</v>
      </c>
      <c r="R10" s="604" t="s">
        <v>39</v>
      </c>
      <c r="S10" s="604" t="s">
        <v>39</v>
      </c>
      <c r="T10" s="604" t="s">
        <v>39</v>
      </c>
      <c r="U10" s="604" t="s">
        <v>39</v>
      </c>
      <c r="V10" s="604" t="s">
        <v>39</v>
      </c>
      <c r="W10" s="604">
        <v>3757</v>
      </c>
    </row>
    <row r="11" spans="1:24" ht="16.5" customHeight="1">
      <c r="A11" s="968" t="s">
        <v>17</v>
      </c>
      <c r="B11" s="608">
        <v>318470</v>
      </c>
      <c r="C11" s="608">
        <v>52582</v>
      </c>
      <c r="D11" s="608">
        <v>43336</v>
      </c>
      <c r="E11" s="608">
        <v>1157</v>
      </c>
      <c r="F11" s="608" t="s">
        <v>39</v>
      </c>
      <c r="G11" s="608" t="s">
        <v>39</v>
      </c>
      <c r="H11" s="608" t="s">
        <v>39</v>
      </c>
      <c r="I11" s="608">
        <v>6095</v>
      </c>
      <c r="J11" s="608">
        <v>1994</v>
      </c>
      <c r="K11" s="608" t="s">
        <v>39</v>
      </c>
      <c r="L11" s="608" t="s">
        <v>39</v>
      </c>
      <c r="M11" s="608">
        <v>265888</v>
      </c>
      <c r="N11" s="608">
        <v>90099</v>
      </c>
      <c r="O11" s="608">
        <v>154312</v>
      </c>
      <c r="P11" s="608">
        <v>7741</v>
      </c>
      <c r="Q11" s="608">
        <v>13736</v>
      </c>
      <c r="R11" s="608" t="s">
        <v>39</v>
      </c>
      <c r="S11" s="608" t="s">
        <v>39</v>
      </c>
      <c r="T11" s="608" t="s">
        <v>39</v>
      </c>
      <c r="U11" s="608" t="s">
        <v>39</v>
      </c>
      <c r="V11" s="608" t="s">
        <v>39</v>
      </c>
      <c r="W11" s="608" t="s">
        <v>39</v>
      </c>
    </row>
    <row r="12" spans="1:24" ht="16.5" customHeight="1">
      <c r="A12" s="666" t="s">
        <v>18</v>
      </c>
      <c r="B12" s="604">
        <v>517075</v>
      </c>
      <c r="C12" s="604">
        <v>34887</v>
      </c>
      <c r="D12" s="604">
        <v>24072</v>
      </c>
      <c r="E12" s="604">
        <v>8098</v>
      </c>
      <c r="F12" s="604">
        <v>1161</v>
      </c>
      <c r="G12" s="604" t="s">
        <v>39</v>
      </c>
      <c r="H12" s="604" t="s">
        <v>39</v>
      </c>
      <c r="I12" s="604">
        <v>1556</v>
      </c>
      <c r="J12" s="604" t="s">
        <v>39</v>
      </c>
      <c r="K12" s="604" t="s">
        <v>39</v>
      </c>
      <c r="L12" s="604" t="s">
        <v>39</v>
      </c>
      <c r="M12" s="604">
        <v>482188</v>
      </c>
      <c r="N12" s="604">
        <v>47730</v>
      </c>
      <c r="O12" s="604">
        <v>346512</v>
      </c>
      <c r="P12" s="604">
        <v>66956</v>
      </c>
      <c r="Q12" s="604">
        <v>20990</v>
      </c>
      <c r="R12" s="604" t="s">
        <v>39</v>
      </c>
      <c r="S12" s="604" t="s">
        <v>39</v>
      </c>
      <c r="T12" s="604" t="s">
        <v>39</v>
      </c>
      <c r="U12" s="604" t="s">
        <v>39</v>
      </c>
      <c r="V12" s="604" t="s">
        <v>39</v>
      </c>
      <c r="W12" s="604" t="s">
        <v>39</v>
      </c>
    </row>
    <row r="13" spans="1:24" ht="16.5" customHeight="1">
      <c r="A13" s="968" t="s">
        <v>19</v>
      </c>
      <c r="B13" s="608">
        <v>358272</v>
      </c>
      <c r="C13" s="608">
        <v>40408</v>
      </c>
      <c r="D13" s="608">
        <v>11472</v>
      </c>
      <c r="E13" s="608">
        <v>6956</v>
      </c>
      <c r="F13" s="608" t="s">
        <v>39</v>
      </c>
      <c r="G13" s="608" t="s">
        <v>39</v>
      </c>
      <c r="H13" s="608">
        <v>4729</v>
      </c>
      <c r="I13" s="608">
        <v>17251</v>
      </c>
      <c r="J13" s="608" t="s">
        <v>39</v>
      </c>
      <c r="K13" s="608" t="s">
        <v>39</v>
      </c>
      <c r="L13" s="608" t="s">
        <v>39</v>
      </c>
      <c r="M13" s="608">
        <v>317864</v>
      </c>
      <c r="N13" s="608">
        <v>71775</v>
      </c>
      <c r="O13" s="608">
        <v>236008</v>
      </c>
      <c r="P13" s="608">
        <v>7696</v>
      </c>
      <c r="Q13" s="608" t="s">
        <v>39</v>
      </c>
      <c r="R13" s="608" t="s">
        <v>39</v>
      </c>
      <c r="S13" s="608" t="s">
        <v>39</v>
      </c>
      <c r="T13" s="608" t="s">
        <v>39</v>
      </c>
      <c r="U13" s="608" t="s">
        <v>39</v>
      </c>
      <c r="V13" s="608" t="s">
        <v>39</v>
      </c>
      <c r="W13" s="608">
        <v>2385</v>
      </c>
    </row>
    <row r="14" spans="1:24" ht="16.5" customHeight="1">
      <c r="A14" s="666" t="s">
        <v>20</v>
      </c>
      <c r="B14" s="604">
        <v>525038</v>
      </c>
      <c r="C14" s="604">
        <v>78881</v>
      </c>
      <c r="D14" s="604">
        <v>23884</v>
      </c>
      <c r="E14" s="604">
        <v>13963</v>
      </c>
      <c r="F14" s="604" t="s">
        <v>39</v>
      </c>
      <c r="G14" s="604">
        <v>22579</v>
      </c>
      <c r="H14" s="604" t="s">
        <v>39</v>
      </c>
      <c r="I14" s="604">
        <v>17334</v>
      </c>
      <c r="J14" s="604">
        <v>1121</v>
      </c>
      <c r="K14" s="604" t="s">
        <v>39</v>
      </c>
      <c r="L14" s="604" t="s">
        <v>39</v>
      </c>
      <c r="M14" s="604">
        <v>446157</v>
      </c>
      <c r="N14" s="604">
        <v>152323</v>
      </c>
      <c r="O14" s="604">
        <v>215023</v>
      </c>
      <c r="P14" s="604">
        <v>46846</v>
      </c>
      <c r="Q14" s="604">
        <v>28448</v>
      </c>
      <c r="R14" s="604">
        <v>183</v>
      </c>
      <c r="S14" s="604" t="s">
        <v>39</v>
      </c>
      <c r="T14" s="604" t="s">
        <v>39</v>
      </c>
      <c r="U14" s="604" t="s">
        <v>39</v>
      </c>
      <c r="V14" s="604" t="s">
        <v>39</v>
      </c>
      <c r="W14" s="604">
        <v>3334</v>
      </c>
    </row>
    <row r="15" spans="1:24" ht="17.25" customHeight="1">
      <c r="A15" s="968" t="s">
        <v>21</v>
      </c>
      <c r="B15" s="608">
        <v>2380401</v>
      </c>
      <c r="C15" s="608">
        <v>332682</v>
      </c>
      <c r="D15" s="608">
        <v>20126</v>
      </c>
      <c r="E15" s="608">
        <v>103252</v>
      </c>
      <c r="F15" s="608">
        <v>30605</v>
      </c>
      <c r="G15" s="608">
        <v>1688</v>
      </c>
      <c r="H15" s="608">
        <v>15200</v>
      </c>
      <c r="I15" s="608">
        <v>123266</v>
      </c>
      <c r="J15" s="608">
        <v>38545</v>
      </c>
      <c r="K15" s="608" t="s">
        <v>39</v>
      </c>
      <c r="L15" s="608" t="s">
        <v>39</v>
      </c>
      <c r="M15" s="608">
        <v>2047719</v>
      </c>
      <c r="N15" s="608">
        <v>970572</v>
      </c>
      <c r="O15" s="608">
        <v>1061527</v>
      </c>
      <c r="P15" s="608">
        <v>7690</v>
      </c>
      <c r="Q15" s="608">
        <v>4220</v>
      </c>
      <c r="R15" s="608" t="s">
        <v>39</v>
      </c>
      <c r="S15" s="608" t="s">
        <v>39</v>
      </c>
      <c r="T15" s="608" t="s">
        <v>39</v>
      </c>
      <c r="U15" s="608" t="s">
        <v>39</v>
      </c>
      <c r="V15" s="608" t="s">
        <v>39</v>
      </c>
      <c r="W15" s="608">
        <v>3710</v>
      </c>
    </row>
    <row r="16" spans="1:24" ht="15" customHeight="1">
      <c r="A16" s="666" t="s">
        <v>22</v>
      </c>
      <c r="B16" s="604">
        <v>489921</v>
      </c>
      <c r="C16" s="604">
        <v>121924</v>
      </c>
      <c r="D16" s="604">
        <v>30115</v>
      </c>
      <c r="E16" s="604">
        <v>12590</v>
      </c>
      <c r="F16" s="604" t="s">
        <v>39</v>
      </c>
      <c r="G16" s="604">
        <v>22523</v>
      </c>
      <c r="H16" s="604" t="s">
        <v>39</v>
      </c>
      <c r="I16" s="604">
        <v>56634</v>
      </c>
      <c r="J16" s="604">
        <v>62</v>
      </c>
      <c r="K16" s="604" t="s">
        <v>39</v>
      </c>
      <c r="L16" s="604" t="s">
        <v>39</v>
      </c>
      <c r="M16" s="604">
        <v>367997</v>
      </c>
      <c r="N16" s="604">
        <v>128308</v>
      </c>
      <c r="O16" s="604">
        <v>194728</v>
      </c>
      <c r="P16" s="604">
        <v>35096</v>
      </c>
      <c r="Q16" s="604">
        <v>9865</v>
      </c>
      <c r="R16" s="604" t="s">
        <v>39</v>
      </c>
      <c r="S16" s="604" t="s">
        <v>39</v>
      </c>
      <c r="T16" s="604" t="s">
        <v>39</v>
      </c>
      <c r="U16" s="604" t="s">
        <v>39</v>
      </c>
      <c r="V16" s="604" t="s">
        <v>39</v>
      </c>
      <c r="W16" s="604" t="s">
        <v>39</v>
      </c>
    </row>
    <row r="17" spans="1:23" ht="16.5" customHeight="1">
      <c r="A17" s="968" t="s">
        <v>23</v>
      </c>
      <c r="B17" s="608">
        <v>427769</v>
      </c>
      <c r="C17" s="608">
        <v>89200</v>
      </c>
      <c r="D17" s="608" t="s">
        <v>39</v>
      </c>
      <c r="E17" s="608">
        <v>13818</v>
      </c>
      <c r="F17" s="608" t="s">
        <v>39</v>
      </c>
      <c r="G17" s="608" t="s">
        <v>39</v>
      </c>
      <c r="H17" s="608" t="s">
        <v>39</v>
      </c>
      <c r="I17" s="608">
        <v>60599</v>
      </c>
      <c r="J17" s="608">
        <v>14783</v>
      </c>
      <c r="K17" s="608" t="s">
        <v>39</v>
      </c>
      <c r="L17" s="608" t="s">
        <v>39</v>
      </c>
      <c r="M17" s="608">
        <v>338569</v>
      </c>
      <c r="N17" s="608">
        <v>121279</v>
      </c>
      <c r="O17" s="608">
        <v>203416</v>
      </c>
      <c r="P17" s="608">
        <v>1794</v>
      </c>
      <c r="Q17" s="608">
        <v>364</v>
      </c>
      <c r="R17" s="608" t="s">
        <v>39</v>
      </c>
      <c r="S17" s="608" t="s">
        <v>39</v>
      </c>
      <c r="T17" s="608">
        <v>11716</v>
      </c>
      <c r="U17" s="608" t="s">
        <v>39</v>
      </c>
      <c r="V17" s="608" t="s">
        <v>39</v>
      </c>
      <c r="W17" s="608" t="s">
        <v>39</v>
      </c>
    </row>
    <row r="18" spans="1:23" ht="16.5" customHeight="1">
      <c r="A18" s="635" t="s">
        <v>113</v>
      </c>
      <c r="B18" s="604">
        <v>9844280</v>
      </c>
      <c r="C18" s="604">
        <v>2063112</v>
      </c>
      <c r="D18" s="604">
        <v>617985</v>
      </c>
      <c r="E18" s="604">
        <v>693341</v>
      </c>
      <c r="F18" s="604">
        <v>187964</v>
      </c>
      <c r="G18" s="604">
        <v>48618</v>
      </c>
      <c r="H18" s="604" t="s">
        <v>39</v>
      </c>
      <c r="I18" s="604">
        <v>492664</v>
      </c>
      <c r="J18" s="604">
        <v>22540</v>
      </c>
      <c r="K18" s="604" t="s">
        <v>39</v>
      </c>
      <c r="L18" s="604" t="s">
        <v>39</v>
      </c>
      <c r="M18" s="604">
        <v>7781168</v>
      </c>
      <c r="N18" s="604">
        <v>2867314</v>
      </c>
      <c r="O18" s="604">
        <v>4224742</v>
      </c>
      <c r="P18" s="604">
        <v>74812</v>
      </c>
      <c r="Q18" s="604">
        <v>280341</v>
      </c>
      <c r="R18" s="604">
        <v>12</v>
      </c>
      <c r="S18" s="604" t="s">
        <v>39</v>
      </c>
      <c r="T18" s="604" t="s">
        <v>39</v>
      </c>
      <c r="U18" s="604">
        <v>77630</v>
      </c>
      <c r="V18" s="604" t="s">
        <v>39</v>
      </c>
      <c r="W18" s="604">
        <v>256317</v>
      </c>
    </row>
    <row r="19" spans="1:23" ht="15.75" customHeight="1">
      <c r="A19" s="968" t="s">
        <v>25</v>
      </c>
      <c r="B19" s="608">
        <v>868915</v>
      </c>
      <c r="C19" s="608">
        <v>206520</v>
      </c>
      <c r="D19" s="608">
        <v>59015</v>
      </c>
      <c r="E19" s="608">
        <v>42454</v>
      </c>
      <c r="F19" s="608">
        <v>11701</v>
      </c>
      <c r="G19" s="608">
        <v>35259</v>
      </c>
      <c r="H19" s="608" t="s">
        <v>39</v>
      </c>
      <c r="I19" s="608">
        <v>48986</v>
      </c>
      <c r="J19" s="608">
        <v>9105</v>
      </c>
      <c r="K19" s="608" t="s">
        <v>39</v>
      </c>
      <c r="L19" s="608" t="s">
        <v>39</v>
      </c>
      <c r="M19" s="608">
        <v>662395</v>
      </c>
      <c r="N19" s="608">
        <v>171855</v>
      </c>
      <c r="O19" s="608">
        <v>451219</v>
      </c>
      <c r="P19" s="608">
        <v>16068</v>
      </c>
      <c r="Q19" s="608">
        <v>485</v>
      </c>
      <c r="R19" s="608" t="s">
        <v>39</v>
      </c>
      <c r="S19" s="608" t="s">
        <v>39</v>
      </c>
      <c r="T19" s="608" t="s">
        <v>39</v>
      </c>
      <c r="U19" s="608" t="s">
        <v>39</v>
      </c>
      <c r="V19" s="608" t="s">
        <v>39</v>
      </c>
      <c r="W19" s="608">
        <v>22768</v>
      </c>
    </row>
    <row r="20" spans="1:23" ht="16.5" customHeight="1">
      <c r="A20" s="666" t="s">
        <v>26</v>
      </c>
      <c r="B20" s="604">
        <v>548940</v>
      </c>
      <c r="C20" s="604">
        <v>81039</v>
      </c>
      <c r="D20" s="604">
        <v>61763</v>
      </c>
      <c r="E20" s="604">
        <v>14590</v>
      </c>
      <c r="F20" s="604" t="s">
        <v>39</v>
      </c>
      <c r="G20" s="604" t="s">
        <v>39</v>
      </c>
      <c r="H20" s="604" t="s">
        <v>39</v>
      </c>
      <c r="I20" s="604">
        <v>4686</v>
      </c>
      <c r="J20" s="604" t="s">
        <v>39</v>
      </c>
      <c r="K20" s="604" t="s">
        <v>39</v>
      </c>
      <c r="L20" s="604" t="s">
        <v>39</v>
      </c>
      <c r="M20" s="604">
        <v>467901</v>
      </c>
      <c r="N20" s="604">
        <v>129719</v>
      </c>
      <c r="O20" s="604">
        <v>321711</v>
      </c>
      <c r="P20" s="604">
        <v>15823</v>
      </c>
      <c r="Q20" s="604">
        <v>648</v>
      </c>
      <c r="R20" s="604" t="s">
        <v>39</v>
      </c>
      <c r="S20" s="604" t="s">
        <v>39</v>
      </c>
      <c r="T20" s="604" t="s">
        <v>39</v>
      </c>
      <c r="U20" s="604" t="s">
        <v>39</v>
      </c>
      <c r="V20" s="604" t="s">
        <v>39</v>
      </c>
      <c r="W20" s="604" t="s">
        <v>39</v>
      </c>
    </row>
    <row r="21" spans="1:23" ht="16.5" customHeight="1">
      <c r="A21" s="968" t="s">
        <v>27</v>
      </c>
      <c r="B21" s="608">
        <v>4656356</v>
      </c>
      <c r="C21" s="608">
        <v>1218069</v>
      </c>
      <c r="D21" s="608">
        <v>320675</v>
      </c>
      <c r="E21" s="608">
        <v>519705</v>
      </c>
      <c r="F21" s="608">
        <v>151023</v>
      </c>
      <c r="G21" s="608">
        <v>13359</v>
      </c>
      <c r="H21" s="608" t="s">
        <v>39</v>
      </c>
      <c r="I21" s="608">
        <v>213307</v>
      </c>
      <c r="J21" s="608" t="s">
        <v>39</v>
      </c>
      <c r="K21" s="608" t="s">
        <v>39</v>
      </c>
      <c r="L21" s="608" t="s">
        <v>39</v>
      </c>
      <c r="M21" s="608">
        <v>3438287</v>
      </c>
      <c r="N21" s="608">
        <v>1569773</v>
      </c>
      <c r="O21" s="608">
        <v>1411274</v>
      </c>
      <c r="P21" s="608">
        <v>5359</v>
      </c>
      <c r="Q21" s="608">
        <v>190965</v>
      </c>
      <c r="R21" s="608" t="s">
        <v>39</v>
      </c>
      <c r="S21" s="608" t="s">
        <v>39</v>
      </c>
      <c r="T21" s="608" t="s">
        <v>39</v>
      </c>
      <c r="U21" s="608">
        <v>76724</v>
      </c>
      <c r="V21" s="608" t="s">
        <v>39</v>
      </c>
      <c r="W21" s="608">
        <v>184192</v>
      </c>
    </row>
    <row r="22" spans="1:23" ht="16.5" customHeight="1">
      <c r="A22" s="666" t="s">
        <v>28</v>
      </c>
      <c r="B22" s="604">
        <v>1441958</v>
      </c>
      <c r="C22" s="604">
        <v>201954</v>
      </c>
      <c r="D22" s="604">
        <v>41482</v>
      </c>
      <c r="E22" s="604">
        <v>44060</v>
      </c>
      <c r="F22" s="604">
        <v>9798</v>
      </c>
      <c r="G22" s="604" t="s">
        <v>39</v>
      </c>
      <c r="H22" s="604" t="s">
        <v>39</v>
      </c>
      <c r="I22" s="604">
        <v>93179</v>
      </c>
      <c r="J22" s="604">
        <v>13435</v>
      </c>
      <c r="K22" s="604" t="s">
        <v>39</v>
      </c>
      <c r="L22" s="604" t="s">
        <v>39</v>
      </c>
      <c r="M22" s="604">
        <v>1240004</v>
      </c>
      <c r="N22" s="604">
        <v>140306</v>
      </c>
      <c r="O22" s="604">
        <v>1030823</v>
      </c>
      <c r="P22" s="604">
        <v>4124</v>
      </c>
      <c r="Q22" s="604">
        <v>44806</v>
      </c>
      <c r="R22" s="604" t="s">
        <v>39</v>
      </c>
      <c r="S22" s="604" t="s">
        <v>39</v>
      </c>
      <c r="T22" s="604" t="s">
        <v>39</v>
      </c>
      <c r="U22" s="604" t="s">
        <v>39</v>
      </c>
      <c r="V22" s="604" t="s">
        <v>39</v>
      </c>
      <c r="W22" s="604">
        <v>19945</v>
      </c>
    </row>
    <row r="23" spans="1:23" ht="15.75" customHeight="1">
      <c r="A23" s="968" t="s">
        <v>29</v>
      </c>
      <c r="B23" s="608">
        <v>1768726</v>
      </c>
      <c r="C23" s="608">
        <v>197610</v>
      </c>
      <c r="D23" s="608">
        <v>78432</v>
      </c>
      <c r="E23" s="608">
        <v>59009</v>
      </c>
      <c r="F23" s="608" t="s">
        <v>39</v>
      </c>
      <c r="G23" s="608" t="s">
        <v>39</v>
      </c>
      <c r="H23" s="608" t="s">
        <v>39</v>
      </c>
      <c r="I23" s="608">
        <v>60169</v>
      </c>
      <c r="J23" s="608" t="s">
        <v>39</v>
      </c>
      <c r="K23" s="608" t="s">
        <v>39</v>
      </c>
      <c r="L23" s="608" t="s">
        <v>39</v>
      </c>
      <c r="M23" s="608">
        <v>1571116</v>
      </c>
      <c r="N23" s="608">
        <v>728853</v>
      </c>
      <c r="O23" s="608">
        <v>768523</v>
      </c>
      <c r="P23" s="608">
        <v>9053</v>
      </c>
      <c r="Q23" s="608">
        <v>42221</v>
      </c>
      <c r="R23" s="608">
        <v>12</v>
      </c>
      <c r="S23" s="608" t="s">
        <v>39</v>
      </c>
      <c r="T23" s="608" t="s">
        <v>39</v>
      </c>
      <c r="U23" s="608">
        <v>906</v>
      </c>
      <c r="V23" s="608" t="s">
        <v>39</v>
      </c>
      <c r="W23" s="608">
        <v>21548</v>
      </c>
    </row>
    <row r="24" spans="1:23" ht="17.25" customHeight="1">
      <c r="A24" s="666" t="s">
        <v>30</v>
      </c>
      <c r="B24" s="604">
        <v>559385</v>
      </c>
      <c r="C24" s="604">
        <v>157920</v>
      </c>
      <c r="D24" s="604">
        <v>56618</v>
      </c>
      <c r="E24" s="604">
        <v>13523</v>
      </c>
      <c r="F24" s="604">
        <v>15442</v>
      </c>
      <c r="G24" s="604" t="s">
        <v>39</v>
      </c>
      <c r="H24" s="604" t="s">
        <v>39</v>
      </c>
      <c r="I24" s="604">
        <v>72337</v>
      </c>
      <c r="J24" s="604" t="s">
        <v>39</v>
      </c>
      <c r="K24" s="604" t="s">
        <v>39</v>
      </c>
      <c r="L24" s="604" t="s">
        <v>39</v>
      </c>
      <c r="M24" s="604">
        <v>401465</v>
      </c>
      <c r="N24" s="604">
        <v>126808</v>
      </c>
      <c r="O24" s="604">
        <v>241192</v>
      </c>
      <c r="P24" s="604">
        <v>24385</v>
      </c>
      <c r="Q24" s="604">
        <v>1216</v>
      </c>
      <c r="R24" s="604" t="s">
        <v>39</v>
      </c>
      <c r="S24" s="604" t="s">
        <v>39</v>
      </c>
      <c r="T24" s="604" t="s">
        <v>39</v>
      </c>
      <c r="U24" s="604" t="s">
        <v>39</v>
      </c>
      <c r="V24" s="604" t="s">
        <v>39</v>
      </c>
      <c r="W24" s="604">
        <v>7864</v>
      </c>
    </row>
    <row r="25" spans="1:23" ht="17.25" customHeight="1">
      <c r="A25" s="628" t="s">
        <v>112</v>
      </c>
      <c r="B25" s="608">
        <v>907289</v>
      </c>
      <c r="C25" s="608">
        <v>92600</v>
      </c>
      <c r="D25" s="608">
        <v>27702</v>
      </c>
      <c r="E25" s="608">
        <v>50224</v>
      </c>
      <c r="F25" s="608" t="s">
        <v>39</v>
      </c>
      <c r="G25" s="608" t="s">
        <v>39</v>
      </c>
      <c r="H25" s="608" t="s">
        <v>39</v>
      </c>
      <c r="I25" s="608">
        <v>14202</v>
      </c>
      <c r="J25" s="608">
        <v>472</v>
      </c>
      <c r="K25" s="608" t="s">
        <v>39</v>
      </c>
      <c r="L25" s="608" t="s">
        <v>39</v>
      </c>
      <c r="M25" s="608">
        <v>814689</v>
      </c>
      <c r="N25" s="608">
        <v>213865</v>
      </c>
      <c r="O25" s="608">
        <v>501825</v>
      </c>
      <c r="P25" s="608">
        <v>85506</v>
      </c>
      <c r="Q25" s="608">
        <v>8009</v>
      </c>
      <c r="R25" s="608" t="s">
        <v>39</v>
      </c>
      <c r="S25" s="608" t="s">
        <v>39</v>
      </c>
      <c r="T25" s="608" t="s">
        <v>39</v>
      </c>
      <c r="U25" s="608" t="s">
        <v>39</v>
      </c>
      <c r="V25" s="608" t="s">
        <v>39</v>
      </c>
      <c r="W25" s="608">
        <v>5484</v>
      </c>
    </row>
    <row r="26" spans="1:23" ht="17.25" customHeight="1">
      <c r="A26" s="666" t="s">
        <v>78</v>
      </c>
      <c r="B26" s="604">
        <v>180240</v>
      </c>
      <c r="C26" s="604">
        <v>25250</v>
      </c>
      <c r="D26" s="604">
        <v>19831</v>
      </c>
      <c r="E26" s="604" t="s">
        <v>39</v>
      </c>
      <c r="F26" s="604" t="s">
        <v>39</v>
      </c>
      <c r="G26" s="604" t="s">
        <v>39</v>
      </c>
      <c r="H26" s="604" t="s">
        <v>39</v>
      </c>
      <c r="I26" s="604">
        <v>5419</v>
      </c>
      <c r="J26" s="604" t="s">
        <v>39</v>
      </c>
      <c r="K26" s="604" t="s">
        <v>39</v>
      </c>
      <c r="L26" s="604" t="s">
        <v>39</v>
      </c>
      <c r="M26" s="604">
        <v>154990</v>
      </c>
      <c r="N26" s="604">
        <v>33310</v>
      </c>
      <c r="O26" s="604">
        <v>96598</v>
      </c>
      <c r="P26" s="604">
        <v>18372</v>
      </c>
      <c r="Q26" s="604">
        <v>5026</v>
      </c>
      <c r="R26" s="604" t="s">
        <v>39</v>
      </c>
      <c r="S26" s="604" t="s">
        <v>39</v>
      </c>
      <c r="T26" s="604" t="s">
        <v>39</v>
      </c>
      <c r="U26" s="604" t="s">
        <v>39</v>
      </c>
      <c r="V26" s="604" t="s">
        <v>39</v>
      </c>
      <c r="W26" s="604">
        <v>1684</v>
      </c>
    </row>
    <row r="27" spans="1:23" ht="17.25" customHeight="1">
      <c r="A27" s="968" t="s">
        <v>84</v>
      </c>
      <c r="B27" s="608">
        <v>206352</v>
      </c>
      <c r="C27" s="608">
        <v>6251</v>
      </c>
      <c r="D27" s="608">
        <v>3391</v>
      </c>
      <c r="E27" s="608">
        <v>2860</v>
      </c>
      <c r="F27" s="608" t="s">
        <v>39</v>
      </c>
      <c r="G27" s="608" t="s">
        <v>39</v>
      </c>
      <c r="H27" s="608" t="s">
        <v>39</v>
      </c>
      <c r="I27" s="608" t="s">
        <v>39</v>
      </c>
      <c r="J27" s="608" t="s">
        <v>39</v>
      </c>
      <c r="K27" s="608" t="s">
        <v>39</v>
      </c>
      <c r="L27" s="608" t="s">
        <v>39</v>
      </c>
      <c r="M27" s="608">
        <v>200101</v>
      </c>
      <c r="N27" s="608">
        <v>69593</v>
      </c>
      <c r="O27" s="608">
        <v>114407</v>
      </c>
      <c r="P27" s="608">
        <v>12936</v>
      </c>
      <c r="Q27" s="608" t="s">
        <v>39</v>
      </c>
      <c r="R27" s="608" t="s">
        <v>39</v>
      </c>
      <c r="S27" s="608" t="s">
        <v>39</v>
      </c>
      <c r="T27" s="608" t="s">
        <v>39</v>
      </c>
      <c r="U27" s="608" t="s">
        <v>39</v>
      </c>
      <c r="V27" s="608" t="s">
        <v>39</v>
      </c>
      <c r="W27" s="608">
        <v>3165</v>
      </c>
    </row>
    <row r="28" spans="1:23" ht="17.25" customHeight="1">
      <c r="A28" s="666" t="s">
        <v>77</v>
      </c>
      <c r="B28" s="604">
        <v>94367</v>
      </c>
      <c r="C28" s="604">
        <v>6906</v>
      </c>
      <c r="D28" s="604" t="s">
        <v>39</v>
      </c>
      <c r="E28" s="604">
        <v>6906</v>
      </c>
      <c r="F28" s="604" t="s">
        <v>39</v>
      </c>
      <c r="G28" s="604" t="s">
        <v>39</v>
      </c>
      <c r="H28" s="604" t="s">
        <v>39</v>
      </c>
      <c r="I28" s="604" t="s">
        <v>39</v>
      </c>
      <c r="J28" s="604" t="s">
        <v>39</v>
      </c>
      <c r="K28" s="604" t="s">
        <v>39</v>
      </c>
      <c r="L28" s="604" t="s">
        <v>39</v>
      </c>
      <c r="M28" s="604">
        <v>87461</v>
      </c>
      <c r="N28" s="604">
        <v>12919</v>
      </c>
      <c r="O28" s="604">
        <v>70108</v>
      </c>
      <c r="P28" s="604">
        <v>2563</v>
      </c>
      <c r="Q28" s="604">
        <v>1871</v>
      </c>
      <c r="R28" s="604" t="s">
        <v>39</v>
      </c>
      <c r="S28" s="604" t="s">
        <v>39</v>
      </c>
      <c r="T28" s="604" t="s">
        <v>39</v>
      </c>
      <c r="U28" s="604" t="s">
        <v>39</v>
      </c>
      <c r="V28" s="604" t="s">
        <v>39</v>
      </c>
      <c r="W28" s="604" t="s">
        <v>39</v>
      </c>
    </row>
    <row r="29" spans="1:23" ht="17.25" customHeight="1">
      <c r="A29" s="968" t="s">
        <v>83</v>
      </c>
      <c r="B29" s="608">
        <v>129574</v>
      </c>
      <c r="C29" s="608">
        <v>13152</v>
      </c>
      <c r="D29" s="608">
        <v>4138</v>
      </c>
      <c r="E29" s="608">
        <v>9014</v>
      </c>
      <c r="F29" s="608" t="s">
        <v>39</v>
      </c>
      <c r="G29" s="608" t="s">
        <v>39</v>
      </c>
      <c r="H29" s="608" t="s">
        <v>39</v>
      </c>
      <c r="I29" s="608" t="s">
        <v>39</v>
      </c>
      <c r="J29" s="608" t="s">
        <v>39</v>
      </c>
      <c r="K29" s="608" t="s">
        <v>39</v>
      </c>
      <c r="L29" s="608" t="s">
        <v>39</v>
      </c>
      <c r="M29" s="608">
        <v>116422</v>
      </c>
      <c r="N29" s="608">
        <v>6735</v>
      </c>
      <c r="O29" s="608">
        <v>78522</v>
      </c>
      <c r="P29" s="608">
        <v>29418</v>
      </c>
      <c r="Q29" s="608">
        <v>1112</v>
      </c>
      <c r="R29" s="608" t="s">
        <v>39</v>
      </c>
      <c r="S29" s="608" t="s">
        <v>39</v>
      </c>
      <c r="T29" s="608" t="s">
        <v>39</v>
      </c>
      <c r="U29" s="608" t="s">
        <v>39</v>
      </c>
      <c r="V29" s="608" t="s">
        <v>39</v>
      </c>
      <c r="W29" s="608">
        <v>635</v>
      </c>
    </row>
    <row r="30" spans="1:23" ht="16.5" customHeight="1">
      <c r="A30" s="666" t="s">
        <v>76</v>
      </c>
      <c r="B30" s="604">
        <v>145819</v>
      </c>
      <c r="C30" s="604">
        <v>6276</v>
      </c>
      <c r="D30" s="604">
        <v>342</v>
      </c>
      <c r="E30" s="604">
        <v>3154</v>
      </c>
      <c r="F30" s="604" t="s">
        <v>39</v>
      </c>
      <c r="G30" s="604" t="s">
        <v>39</v>
      </c>
      <c r="H30" s="604" t="s">
        <v>39</v>
      </c>
      <c r="I30" s="604">
        <v>2780</v>
      </c>
      <c r="J30" s="604" t="s">
        <v>39</v>
      </c>
      <c r="K30" s="604" t="s">
        <v>39</v>
      </c>
      <c r="L30" s="604" t="s">
        <v>39</v>
      </c>
      <c r="M30" s="604">
        <v>139543</v>
      </c>
      <c r="N30" s="604">
        <v>42662</v>
      </c>
      <c r="O30" s="604">
        <v>85480</v>
      </c>
      <c r="P30" s="604">
        <v>11401</v>
      </c>
      <c r="Q30" s="604" t="s">
        <v>39</v>
      </c>
      <c r="R30" s="604" t="s">
        <v>39</v>
      </c>
      <c r="S30" s="604" t="s">
        <v>39</v>
      </c>
      <c r="T30" s="604" t="s">
        <v>39</v>
      </c>
      <c r="U30" s="604" t="s">
        <v>39</v>
      </c>
      <c r="V30" s="604" t="s">
        <v>39</v>
      </c>
      <c r="W30" s="604" t="s">
        <v>39</v>
      </c>
    </row>
    <row r="31" spans="1:23" ht="18" customHeight="1">
      <c r="A31" s="968" t="s">
        <v>75</v>
      </c>
      <c r="B31" s="608">
        <v>150937</v>
      </c>
      <c r="C31" s="608">
        <v>34765</v>
      </c>
      <c r="D31" s="608" t="s">
        <v>39</v>
      </c>
      <c r="E31" s="608">
        <v>28290</v>
      </c>
      <c r="F31" s="608" t="s">
        <v>39</v>
      </c>
      <c r="G31" s="608" t="s">
        <v>39</v>
      </c>
      <c r="H31" s="608" t="s">
        <v>39</v>
      </c>
      <c r="I31" s="608">
        <v>6003</v>
      </c>
      <c r="J31" s="608">
        <v>472</v>
      </c>
      <c r="K31" s="608" t="s">
        <v>39</v>
      </c>
      <c r="L31" s="608" t="s">
        <v>39</v>
      </c>
      <c r="M31" s="608">
        <v>116172</v>
      </c>
      <c r="N31" s="608">
        <v>48646</v>
      </c>
      <c r="O31" s="608">
        <v>56710</v>
      </c>
      <c r="P31" s="608">
        <v>10816</v>
      </c>
      <c r="Q31" s="608" t="s">
        <v>39</v>
      </c>
      <c r="R31" s="608" t="s">
        <v>39</v>
      </c>
      <c r="S31" s="608" t="s">
        <v>39</v>
      </c>
      <c r="T31" s="608" t="s">
        <v>39</v>
      </c>
      <c r="U31" s="608" t="s">
        <v>39</v>
      </c>
      <c r="V31" s="608" t="s">
        <v>39</v>
      </c>
      <c r="W31" s="608" t="s">
        <v>39</v>
      </c>
    </row>
    <row r="32" spans="1:23" ht="16.5" customHeight="1">
      <c r="A32" s="635" t="s">
        <v>111</v>
      </c>
      <c r="B32" s="604">
        <v>41394</v>
      </c>
      <c r="C32" s="604">
        <v>30825</v>
      </c>
      <c r="D32" s="604">
        <v>30825</v>
      </c>
      <c r="E32" s="604" t="s">
        <v>39</v>
      </c>
      <c r="F32" s="604" t="s">
        <v>39</v>
      </c>
      <c r="G32" s="604" t="s">
        <v>39</v>
      </c>
      <c r="H32" s="604" t="s">
        <v>39</v>
      </c>
      <c r="I32" s="604" t="s">
        <v>39</v>
      </c>
      <c r="J32" s="604" t="s">
        <v>39</v>
      </c>
      <c r="K32" s="604" t="s">
        <v>39</v>
      </c>
      <c r="L32" s="604" t="s">
        <v>39</v>
      </c>
      <c r="M32" s="604">
        <v>10569</v>
      </c>
      <c r="N32" s="604">
        <v>1487</v>
      </c>
      <c r="O32" s="604">
        <v>7432</v>
      </c>
      <c r="P32" s="604">
        <v>1650</v>
      </c>
      <c r="Q32" s="604" t="s">
        <v>39</v>
      </c>
      <c r="R32" s="604" t="s">
        <v>39</v>
      </c>
      <c r="S32" s="604" t="s">
        <v>39</v>
      </c>
      <c r="T32" s="604" t="s">
        <v>39</v>
      </c>
      <c r="U32" s="604" t="s">
        <v>39</v>
      </c>
      <c r="V32" s="604" t="s">
        <v>39</v>
      </c>
      <c r="W32" s="604" t="s">
        <v>39</v>
      </c>
    </row>
    <row r="33" spans="1:23" ht="15.75" customHeight="1">
      <c r="A33" s="968" t="s">
        <v>82</v>
      </c>
      <c r="B33" s="608">
        <v>41394</v>
      </c>
      <c r="C33" s="608">
        <v>30825</v>
      </c>
      <c r="D33" s="608">
        <v>30825</v>
      </c>
      <c r="E33" s="608" t="s">
        <v>39</v>
      </c>
      <c r="F33" s="608" t="s">
        <v>39</v>
      </c>
      <c r="G33" s="608" t="s">
        <v>39</v>
      </c>
      <c r="H33" s="608" t="s">
        <v>39</v>
      </c>
      <c r="I33" s="608" t="s">
        <v>39</v>
      </c>
      <c r="J33" s="608" t="s">
        <v>39</v>
      </c>
      <c r="K33" s="608" t="s">
        <v>39</v>
      </c>
      <c r="L33" s="608" t="s">
        <v>39</v>
      </c>
      <c r="M33" s="608">
        <v>10569</v>
      </c>
      <c r="N33" s="608">
        <v>1487</v>
      </c>
      <c r="O33" s="608">
        <v>7432</v>
      </c>
      <c r="P33" s="608">
        <v>1650</v>
      </c>
      <c r="Q33" s="608" t="s">
        <v>39</v>
      </c>
      <c r="R33" s="608" t="s">
        <v>39</v>
      </c>
      <c r="S33" s="608" t="s">
        <v>39</v>
      </c>
      <c r="T33" s="608" t="s">
        <v>39</v>
      </c>
      <c r="U33" s="608" t="s">
        <v>39</v>
      </c>
      <c r="V33" s="608" t="s">
        <v>39</v>
      </c>
      <c r="W33" s="608" t="s">
        <v>39</v>
      </c>
    </row>
    <row r="34" spans="1:23" ht="15.75" customHeight="1">
      <c r="A34" s="970"/>
      <c r="B34" s="714"/>
      <c r="C34" s="714"/>
      <c r="D34" s="714"/>
      <c r="E34" s="714"/>
      <c r="F34" s="714"/>
      <c r="G34" s="714"/>
      <c r="H34" s="714"/>
      <c r="I34" s="714"/>
      <c r="J34" s="714"/>
      <c r="K34" s="714"/>
      <c r="L34" s="714"/>
      <c r="M34" s="714"/>
      <c r="N34" s="714"/>
      <c r="O34" s="714"/>
      <c r="P34" s="714"/>
      <c r="Q34" s="714"/>
      <c r="R34" s="714"/>
    </row>
    <row r="35" spans="1:23" ht="27" customHeight="1">
      <c r="A35" s="1130" t="s">
        <v>309</v>
      </c>
      <c r="B35" s="1130"/>
      <c r="C35" s="1130"/>
      <c r="D35" s="1130"/>
      <c r="E35" s="1130"/>
      <c r="F35" s="1130"/>
      <c r="G35" s="1130"/>
      <c r="H35" s="1130"/>
      <c r="I35" s="1130"/>
      <c r="J35" s="1130"/>
      <c r="K35" s="1130"/>
      <c r="L35" s="1130"/>
      <c r="M35" s="1130"/>
      <c r="N35" s="1130"/>
      <c r="O35" s="1130"/>
      <c r="P35" s="1130"/>
      <c r="Q35" s="1130"/>
      <c r="R35" s="1130"/>
    </row>
    <row r="36" spans="1:23" ht="27" customHeight="1">
      <c r="A36" s="959"/>
      <c r="B36" s="959"/>
      <c r="C36" s="959"/>
      <c r="D36" s="959"/>
      <c r="E36" s="959"/>
      <c r="F36" s="959"/>
      <c r="G36" s="959"/>
      <c r="H36" s="959"/>
      <c r="I36" s="959"/>
      <c r="J36" s="959"/>
      <c r="K36" s="959"/>
      <c r="L36" s="959"/>
      <c r="M36" s="959"/>
      <c r="N36" s="959"/>
      <c r="O36" s="959"/>
      <c r="P36" s="959"/>
      <c r="Q36" s="959"/>
      <c r="R36" s="959"/>
    </row>
    <row r="37" spans="1:23" ht="27" customHeight="1">
      <c r="A37" s="959"/>
      <c r="B37" s="959"/>
      <c r="C37" s="959"/>
      <c r="D37" s="959"/>
      <c r="E37" s="959"/>
      <c r="F37" s="959"/>
      <c r="G37" s="959"/>
      <c r="H37" s="959"/>
      <c r="I37" s="959"/>
      <c r="J37" s="959"/>
      <c r="K37" s="959"/>
      <c r="L37" s="959"/>
      <c r="M37" s="959"/>
      <c r="N37" s="959"/>
      <c r="O37" s="959"/>
      <c r="P37" s="959"/>
      <c r="Q37" s="959"/>
      <c r="R37" s="959"/>
    </row>
  </sheetData>
  <mergeCells count="6">
    <mergeCell ref="A35:R35"/>
    <mergeCell ref="A1:W1"/>
    <mergeCell ref="A2:A4"/>
    <mergeCell ref="B2:B4"/>
    <mergeCell ref="C2:L3"/>
    <mergeCell ref="M2:W3"/>
  </mergeCells>
  <hyperlinks>
    <hyperlink ref="X1" location="INDICE!A32" display="INDICE"/>
  </hyperlinks>
  <printOptions horizontalCentered="1"/>
  <pageMargins left="0.51181102362204722" right="0.51181102362204722" top="1.1023622047244095" bottom="0.51181102362204722" header="0.11811023622047245" footer="0.23622047244094491"/>
  <pageSetup paperSize="9" scale="47" firstPageNumber="94" orientation="landscape" useFirstPageNumber="1" r:id="rId1"/>
  <headerFooter scaleWithDoc="0">
    <oddHeader>&amp;C&amp;G</oddHeader>
    <oddFooter>&amp;C&amp;12 &amp;P</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showGridLines="0" zoomScale="90" zoomScaleNormal="90" workbookViewId="0">
      <selection sqref="A1:T1"/>
    </sheetView>
  </sheetViews>
  <sheetFormatPr baseColWidth="10" defaultColWidth="9.140625" defaultRowHeight="12.75"/>
  <cols>
    <col min="1" max="1" width="27.5703125" style="647" customWidth="1"/>
    <col min="2" max="2" width="14.5703125" style="647" customWidth="1"/>
    <col min="3" max="3" width="10.5703125" style="647" customWidth="1"/>
    <col min="4" max="4" width="11" style="647" customWidth="1"/>
    <col min="5" max="6" width="11.42578125" style="647" bestFit="1" customWidth="1"/>
    <col min="7" max="7" width="10.5703125" style="647" customWidth="1"/>
    <col min="8" max="9" width="12.28515625" style="647" bestFit="1" customWidth="1"/>
    <col min="10" max="10" width="11.85546875" style="647" bestFit="1" customWidth="1"/>
    <col min="11" max="13" width="11.5703125" style="647" customWidth="1"/>
    <col min="14" max="20" width="11.5703125" style="653" customWidth="1"/>
    <col min="21" max="16384" width="9.140625" style="653"/>
  </cols>
  <sheetData>
    <row r="1" spans="1:21" ht="45" customHeight="1">
      <c r="A1" s="1129" t="s">
        <v>1503</v>
      </c>
      <c r="B1" s="1129"/>
      <c r="C1" s="1129"/>
      <c r="D1" s="1129"/>
      <c r="E1" s="1129"/>
      <c r="F1" s="1129"/>
      <c r="G1" s="1129"/>
      <c r="H1" s="1129"/>
      <c r="I1" s="1129"/>
      <c r="J1" s="1129"/>
      <c r="K1" s="1129"/>
      <c r="L1" s="1129"/>
      <c r="M1" s="1129"/>
      <c r="N1" s="1129"/>
      <c r="O1" s="1129"/>
      <c r="P1" s="1129"/>
      <c r="Q1" s="1129"/>
      <c r="R1" s="1129"/>
      <c r="S1" s="1129"/>
      <c r="T1" s="1129"/>
      <c r="U1" s="264" t="s">
        <v>577</v>
      </c>
    </row>
    <row r="2" spans="1:21" s="647" customFormat="1" ht="3.75" customHeight="1">
      <c r="A2" s="727"/>
      <c r="B2" s="727"/>
      <c r="C2" s="727"/>
      <c r="D2" s="727"/>
      <c r="E2" s="727"/>
      <c r="F2" s="727"/>
      <c r="G2" s="727"/>
      <c r="H2" s="727"/>
      <c r="I2" s="727"/>
      <c r="J2" s="727"/>
      <c r="K2" s="727"/>
      <c r="L2" s="981"/>
      <c r="M2" s="981"/>
    </row>
    <row r="3" spans="1:21" s="665" customFormat="1" ht="15" customHeight="1">
      <c r="A3" s="1198" t="s">
        <v>317</v>
      </c>
      <c r="B3" s="1198" t="s">
        <v>712</v>
      </c>
      <c r="C3" s="1198" t="s">
        <v>316</v>
      </c>
      <c r="D3" s="1198"/>
      <c r="E3" s="1198"/>
      <c r="F3" s="1198"/>
      <c r="G3" s="1198"/>
      <c r="H3" s="1198"/>
      <c r="I3" s="1198"/>
      <c r="J3" s="1198"/>
      <c r="K3" s="1198"/>
      <c r="L3" s="1198"/>
      <c r="M3" s="1198"/>
      <c r="N3" s="1198"/>
      <c r="O3" s="1198"/>
      <c r="P3" s="1198"/>
      <c r="Q3" s="1198"/>
      <c r="R3" s="1198"/>
      <c r="S3" s="1198"/>
      <c r="T3" s="1198"/>
    </row>
    <row r="4" spans="1:21" s="665" customFormat="1" ht="15" customHeight="1">
      <c r="A4" s="1198"/>
      <c r="B4" s="1198"/>
      <c r="C4" s="1200" t="s">
        <v>329</v>
      </c>
      <c r="D4" s="1200"/>
      <c r="E4" s="1200"/>
      <c r="F4" s="1200"/>
      <c r="G4" s="1201" t="s">
        <v>333</v>
      </c>
      <c r="H4" s="1201"/>
      <c r="I4" s="1201"/>
      <c r="J4" s="1201" t="s">
        <v>332</v>
      </c>
      <c r="K4" s="1201"/>
      <c r="L4" s="1201"/>
      <c r="M4" s="1201"/>
      <c r="N4" s="1201"/>
      <c r="O4" s="1201" t="s">
        <v>1110</v>
      </c>
      <c r="P4" s="1201"/>
      <c r="Q4" s="1201"/>
      <c r="R4" s="1201" t="s">
        <v>1111</v>
      </c>
      <c r="S4" s="1201"/>
      <c r="T4" s="1201"/>
    </row>
    <row r="5" spans="1:21" s="665" customFormat="1" ht="30" customHeight="1">
      <c r="A5" s="1199"/>
      <c r="B5" s="1199"/>
      <c r="C5" s="974" t="s">
        <v>314</v>
      </c>
      <c r="D5" s="974" t="s">
        <v>315</v>
      </c>
      <c r="E5" s="974" t="s">
        <v>394</v>
      </c>
      <c r="F5" s="974" t="s">
        <v>1090</v>
      </c>
      <c r="G5" s="974" t="s">
        <v>314</v>
      </c>
      <c r="H5" s="974" t="s">
        <v>1097</v>
      </c>
      <c r="I5" s="974" t="s">
        <v>391</v>
      </c>
      <c r="J5" s="974" t="s">
        <v>314</v>
      </c>
      <c r="K5" s="974" t="s">
        <v>1087</v>
      </c>
      <c r="L5" s="974" t="s">
        <v>1088</v>
      </c>
      <c r="M5" s="974" t="s">
        <v>1089</v>
      </c>
      <c r="N5" s="974" t="s">
        <v>1098</v>
      </c>
      <c r="O5" s="974" t="s">
        <v>314</v>
      </c>
      <c r="P5" s="974" t="s">
        <v>313</v>
      </c>
      <c r="Q5" s="974" t="s">
        <v>340</v>
      </c>
      <c r="R5" s="974" t="s">
        <v>314</v>
      </c>
      <c r="S5" s="974" t="s">
        <v>313</v>
      </c>
      <c r="T5" s="974" t="s">
        <v>340</v>
      </c>
    </row>
    <row r="6" spans="1:21">
      <c r="A6" s="728" t="s">
        <v>11</v>
      </c>
      <c r="B6" s="732">
        <f>SUM(C6,G6,J6,O6,R6)</f>
        <v>7892862</v>
      </c>
      <c r="C6" s="608">
        <v>2214453</v>
      </c>
      <c r="D6" s="608">
        <v>613804</v>
      </c>
      <c r="E6" s="608">
        <v>793786</v>
      </c>
      <c r="F6" s="608">
        <v>806863</v>
      </c>
      <c r="G6" s="608">
        <v>1490589</v>
      </c>
      <c r="H6" s="608">
        <v>743823</v>
      </c>
      <c r="I6" s="608">
        <v>746766</v>
      </c>
      <c r="J6" s="608">
        <v>3350168</v>
      </c>
      <c r="K6" s="608">
        <v>1890546</v>
      </c>
      <c r="L6" s="608">
        <v>773123</v>
      </c>
      <c r="M6" s="608">
        <v>402370</v>
      </c>
      <c r="N6" s="608">
        <v>284129</v>
      </c>
      <c r="O6" s="608">
        <v>254852</v>
      </c>
      <c r="P6" s="608">
        <v>207897</v>
      </c>
      <c r="Q6" s="608">
        <v>46955</v>
      </c>
      <c r="R6" s="608">
        <v>582800</v>
      </c>
      <c r="S6" s="608">
        <v>481940</v>
      </c>
      <c r="T6" s="608">
        <v>100860</v>
      </c>
    </row>
    <row r="7" spans="1:21">
      <c r="A7" s="729" t="s">
        <v>114</v>
      </c>
      <c r="B7" s="733">
        <f t="shared" ref="B7:B34" si="0">SUM(C7,G7,J7,O7,R7)</f>
        <v>2890113</v>
      </c>
      <c r="C7" s="604">
        <v>778452</v>
      </c>
      <c r="D7" s="604">
        <v>225303</v>
      </c>
      <c r="E7" s="604">
        <v>283763</v>
      </c>
      <c r="F7" s="604">
        <v>269386</v>
      </c>
      <c r="G7" s="604">
        <v>512502</v>
      </c>
      <c r="H7" s="604">
        <v>252960</v>
      </c>
      <c r="I7" s="604">
        <v>259542</v>
      </c>
      <c r="J7" s="604">
        <v>1270196</v>
      </c>
      <c r="K7" s="604">
        <v>757199</v>
      </c>
      <c r="L7" s="604">
        <v>297957</v>
      </c>
      <c r="M7" s="604">
        <v>126330</v>
      </c>
      <c r="N7" s="604">
        <v>88710</v>
      </c>
      <c r="O7" s="604">
        <v>88737</v>
      </c>
      <c r="P7" s="604">
        <v>72033</v>
      </c>
      <c r="Q7" s="604">
        <v>16704</v>
      </c>
      <c r="R7" s="604">
        <v>240226</v>
      </c>
      <c r="S7" s="604">
        <v>193729</v>
      </c>
      <c r="T7" s="604">
        <v>46497</v>
      </c>
    </row>
    <row r="8" spans="1:21">
      <c r="A8" s="975" t="s">
        <v>13</v>
      </c>
      <c r="B8" s="732">
        <f t="shared" si="0"/>
        <v>335288</v>
      </c>
      <c r="C8" s="608">
        <v>93367</v>
      </c>
      <c r="D8" s="608">
        <v>23778</v>
      </c>
      <c r="E8" s="608">
        <v>34402</v>
      </c>
      <c r="F8" s="608">
        <v>35187</v>
      </c>
      <c r="G8" s="608">
        <v>64578</v>
      </c>
      <c r="H8" s="608">
        <v>33059</v>
      </c>
      <c r="I8" s="608">
        <v>31519</v>
      </c>
      <c r="J8" s="608">
        <v>140830</v>
      </c>
      <c r="K8" s="608">
        <v>85469</v>
      </c>
      <c r="L8" s="608">
        <v>30791</v>
      </c>
      <c r="M8" s="608">
        <v>15159</v>
      </c>
      <c r="N8" s="608">
        <v>9411</v>
      </c>
      <c r="O8" s="608">
        <v>8358</v>
      </c>
      <c r="P8" s="608">
        <v>6746</v>
      </c>
      <c r="Q8" s="608">
        <v>1612</v>
      </c>
      <c r="R8" s="608">
        <v>28155</v>
      </c>
      <c r="S8" s="608">
        <v>23134</v>
      </c>
      <c r="T8" s="608">
        <v>5021</v>
      </c>
    </row>
    <row r="9" spans="1:21">
      <c r="A9" s="730" t="s">
        <v>14</v>
      </c>
      <c r="B9" s="733">
        <f t="shared" si="0"/>
        <v>68515</v>
      </c>
      <c r="C9" s="604">
        <v>17309</v>
      </c>
      <c r="D9" s="604">
        <v>4445</v>
      </c>
      <c r="E9" s="604">
        <v>5223</v>
      </c>
      <c r="F9" s="604">
        <v>7641</v>
      </c>
      <c r="G9" s="604">
        <v>12054</v>
      </c>
      <c r="H9" s="604">
        <v>5690</v>
      </c>
      <c r="I9" s="604">
        <v>6364</v>
      </c>
      <c r="J9" s="604">
        <v>30236</v>
      </c>
      <c r="K9" s="604">
        <v>19070</v>
      </c>
      <c r="L9" s="604">
        <v>6371</v>
      </c>
      <c r="M9" s="604">
        <v>2863</v>
      </c>
      <c r="N9" s="604">
        <v>1932</v>
      </c>
      <c r="O9" s="604">
        <v>2695</v>
      </c>
      <c r="P9" s="604">
        <v>2059</v>
      </c>
      <c r="Q9" s="604">
        <v>636</v>
      </c>
      <c r="R9" s="604">
        <v>6221</v>
      </c>
      <c r="S9" s="604">
        <v>4469</v>
      </c>
      <c r="T9" s="604">
        <v>1752</v>
      </c>
    </row>
    <row r="10" spans="1:21">
      <c r="A10" s="975" t="s">
        <v>15</v>
      </c>
      <c r="B10" s="732">
        <f t="shared" si="0"/>
        <v>79059</v>
      </c>
      <c r="C10" s="608">
        <v>26722</v>
      </c>
      <c r="D10" s="608">
        <v>6260</v>
      </c>
      <c r="E10" s="608">
        <v>9439</v>
      </c>
      <c r="F10" s="608">
        <v>11023</v>
      </c>
      <c r="G10" s="608">
        <v>16713</v>
      </c>
      <c r="H10" s="608">
        <v>9005</v>
      </c>
      <c r="I10" s="608">
        <v>7708</v>
      </c>
      <c r="J10" s="608">
        <v>27675</v>
      </c>
      <c r="K10" s="608">
        <v>18558</v>
      </c>
      <c r="L10" s="608">
        <v>5188</v>
      </c>
      <c r="M10" s="608">
        <v>2235</v>
      </c>
      <c r="N10" s="608">
        <v>1694</v>
      </c>
      <c r="O10" s="608">
        <v>2541</v>
      </c>
      <c r="P10" s="608">
        <v>2084</v>
      </c>
      <c r="Q10" s="608">
        <v>457</v>
      </c>
      <c r="R10" s="608">
        <v>5408</v>
      </c>
      <c r="S10" s="608">
        <v>4439</v>
      </c>
      <c r="T10" s="608">
        <v>969</v>
      </c>
    </row>
    <row r="11" spans="1:21">
      <c r="A11" s="730" t="s">
        <v>16</v>
      </c>
      <c r="B11" s="733">
        <f t="shared" si="0"/>
        <v>72437</v>
      </c>
      <c r="C11" s="604">
        <v>17351</v>
      </c>
      <c r="D11" s="604">
        <v>4748</v>
      </c>
      <c r="E11" s="604">
        <v>5957</v>
      </c>
      <c r="F11" s="604">
        <v>6646</v>
      </c>
      <c r="G11" s="604">
        <v>13946</v>
      </c>
      <c r="H11" s="604">
        <v>6385</v>
      </c>
      <c r="I11" s="604">
        <v>7561</v>
      </c>
      <c r="J11" s="604">
        <v>33169</v>
      </c>
      <c r="K11" s="604">
        <v>20893</v>
      </c>
      <c r="L11" s="604">
        <v>7359</v>
      </c>
      <c r="M11" s="604">
        <v>2902</v>
      </c>
      <c r="N11" s="604">
        <v>2015</v>
      </c>
      <c r="O11" s="604">
        <v>2506</v>
      </c>
      <c r="P11" s="604">
        <v>2052</v>
      </c>
      <c r="Q11" s="604">
        <v>454</v>
      </c>
      <c r="R11" s="604">
        <v>5465</v>
      </c>
      <c r="S11" s="604">
        <v>4299</v>
      </c>
      <c r="T11" s="604">
        <v>1166</v>
      </c>
    </row>
    <row r="12" spans="1:21">
      <c r="A12" s="975" t="s">
        <v>17</v>
      </c>
      <c r="B12" s="732">
        <f t="shared" si="0"/>
        <v>132895</v>
      </c>
      <c r="C12" s="608">
        <v>36422</v>
      </c>
      <c r="D12" s="608">
        <v>12356</v>
      </c>
      <c r="E12" s="608">
        <v>12980</v>
      </c>
      <c r="F12" s="608">
        <v>11086</v>
      </c>
      <c r="G12" s="608">
        <v>26358</v>
      </c>
      <c r="H12" s="608">
        <v>12747</v>
      </c>
      <c r="I12" s="608">
        <v>13611</v>
      </c>
      <c r="J12" s="608">
        <v>50760</v>
      </c>
      <c r="K12" s="608">
        <v>35434</v>
      </c>
      <c r="L12" s="608">
        <v>10038</v>
      </c>
      <c r="M12" s="608">
        <v>3116</v>
      </c>
      <c r="N12" s="608">
        <v>2172</v>
      </c>
      <c r="O12" s="608">
        <v>5441</v>
      </c>
      <c r="P12" s="608">
        <v>4547</v>
      </c>
      <c r="Q12" s="608">
        <v>894</v>
      </c>
      <c r="R12" s="608">
        <v>13914</v>
      </c>
      <c r="S12" s="608">
        <v>11736</v>
      </c>
      <c r="T12" s="608">
        <v>2178</v>
      </c>
    </row>
    <row r="13" spans="1:21">
      <c r="A13" s="730" t="s">
        <v>18</v>
      </c>
      <c r="B13" s="733">
        <f t="shared" si="0"/>
        <v>298478</v>
      </c>
      <c r="C13" s="604">
        <v>103354</v>
      </c>
      <c r="D13" s="604">
        <v>22048</v>
      </c>
      <c r="E13" s="604">
        <v>42671</v>
      </c>
      <c r="F13" s="604">
        <v>38635</v>
      </c>
      <c r="G13" s="604">
        <v>58275</v>
      </c>
      <c r="H13" s="604">
        <v>32675</v>
      </c>
      <c r="I13" s="604">
        <v>25600</v>
      </c>
      <c r="J13" s="604">
        <v>112777</v>
      </c>
      <c r="K13" s="604">
        <v>62408</v>
      </c>
      <c r="L13" s="604">
        <v>23642</v>
      </c>
      <c r="M13" s="604">
        <v>14641</v>
      </c>
      <c r="N13" s="604">
        <v>12086</v>
      </c>
      <c r="O13" s="604">
        <v>7545</v>
      </c>
      <c r="P13" s="604">
        <v>5666</v>
      </c>
      <c r="Q13" s="604">
        <v>1879</v>
      </c>
      <c r="R13" s="604">
        <v>16527</v>
      </c>
      <c r="S13" s="604">
        <v>11031</v>
      </c>
      <c r="T13" s="604">
        <v>5496</v>
      </c>
    </row>
    <row r="14" spans="1:21">
      <c r="A14" s="975" t="s">
        <v>19</v>
      </c>
      <c r="B14" s="732">
        <f t="shared" si="0"/>
        <v>131994</v>
      </c>
      <c r="C14" s="608">
        <v>36949</v>
      </c>
      <c r="D14" s="608">
        <v>10968</v>
      </c>
      <c r="E14" s="608">
        <v>11667</v>
      </c>
      <c r="F14" s="608">
        <v>14314</v>
      </c>
      <c r="G14" s="608">
        <v>24849</v>
      </c>
      <c r="H14" s="608">
        <v>12916</v>
      </c>
      <c r="I14" s="608">
        <v>11933</v>
      </c>
      <c r="J14" s="608">
        <v>56345</v>
      </c>
      <c r="K14" s="608">
        <v>35500</v>
      </c>
      <c r="L14" s="608">
        <v>11708</v>
      </c>
      <c r="M14" s="608">
        <v>4985</v>
      </c>
      <c r="N14" s="608">
        <v>4152</v>
      </c>
      <c r="O14" s="608">
        <v>4178</v>
      </c>
      <c r="P14" s="608">
        <v>3317</v>
      </c>
      <c r="Q14" s="608">
        <v>861</v>
      </c>
      <c r="R14" s="608">
        <v>9673</v>
      </c>
      <c r="S14" s="608">
        <v>7416</v>
      </c>
      <c r="T14" s="608">
        <v>2257</v>
      </c>
    </row>
    <row r="15" spans="1:21">
      <c r="A15" s="730" t="s">
        <v>20</v>
      </c>
      <c r="B15" s="733">
        <f t="shared" si="0"/>
        <v>212026</v>
      </c>
      <c r="C15" s="604">
        <v>68271</v>
      </c>
      <c r="D15" s="604">
        <v>21089</v>
      </c>
      <c r="E15" s="604">
        <v>23507</v>
      </c>
      <c r="F15" s="604">
        <v>23675</v>
      </c>
      <c r="G15" s="604">
        <v>36289</v>
      </c>
      <c r="H15" s="604">
        <v>18909</v>
      </c>
      <c r="I15" s="604">
        <v>17380</v>
      </c>
      <c r="J15" s="604">
        <v>82408</v>
      </c>
      <c r="K15" s="604">
        <v>52097</v>
      </c>
      <c r="L15" s="604">
        <v>15556</v>
      </c>
      <c r="M15" s="604">
        <v>7758</v>
      </c>
      <c r="N15" s="604">
        <v>6997</v>
      </c>
      <c r="O15" s="604">
        <v>7527</v>
      </c>
      <c r="P15" s="604">
        <v>6170</v>
      </c>
      <c r="Q15" s="604">
        <v>1357</v>
      </c>
      <c r="R15" s="604">
        <v>17531</v>
      </c>
      <c r="S15" s="604">
        <v>14160</v>
      </c>
      <c r="T15" s="604">
        <v>3371</v>
      </c>
    </row>
    <row r="16" spans="1:21">
      <c r="A16" s="975" t="s">
        <v>21</v>
      </c>
      <c r="B16" s="732">
        <f t="shared" si="0"/>
        <v>1188459</v>
      </c>
      <c r="C16" s="608">
        <v>293285</v>
      </c>
      <c r="D16" s="608">
        <v>95892</v>
      </c>
      <c r="E16" s="608">
        <v>106943</v>
      </c>
      <c r="F16" s="608">
        <v>90450</v>
      </c>
      <c r="G16" s="608">
        <v>197520</v>
      </c>
      <c r="H16" s="608">
        <v>92259</v>
      </c>
      <c r="I16" s="608">
        <v>105261</v>
      </c>
      <c r="J16" s="608">
        <v>549193</v>
      </c>
      <c r="K16" s="608">
        <v>318429</v>
      </c>
      <c r="L16" s="608">
        <v>141521</v>
      </c>
      <c r="M16" s="608">
        <v>54211</v>
      </c>
      <c r="N16" s="608">
        <v>35032</v>
      </c>
      <c r="O16" s="608">
        <v>36171</v>
      </c>
      <c r="P16" s="608">
        <v>30303</v>
      </c>
      <c r="Q16" s="608">
        <v>5868</v>
      </c>
      <c r="R16" s="608">
        <v>112290</v>
      </c>
      <c r="S16" s="608">
        <v>93670</v>
      </c>
      <c r="T16" s="608">
        <v>18620</v>
      </c>
    </row>
    <row r="17" spans="1:20">
      <c r="A17" s="730" t="s">
        <v>22</v>
      </c>
      <c r="B17" s="733">
        <f t="shared" si="0"/>
        <v>183847</v>
      </c>
      <c r="C17" s="604">
        <v>38628</v>
      </c>
      <c r="D17" s="604">
        <v>13399</v>
      </c>
      <c r="E17" s="604">
        <v>13582</v>
      </c>
      <c r="F17" s="604">
        <v>11647</v>
      </c>
      <c r="G17" s="604">
        <v>23864</v>
      </c>
      <c r="H17" s="604">
        <v>10689</v>
      </c>
      <c r="I17" s="604">
        <v>13175</v>
      </c>
      <c r="J17" s="604">
        <v>103713</v>
      </c>
      <c r="K17" s="604">
        <v>59284</v>
      </c>
      <c r="L17" s="604">
        <v>27055</v>
      </c>
      <c r="M17" s="604">
        <v>10299</v>
      </c>
      <c r="N17" s="604">
        <v>7075</v>
      </c>
      <c r="O17" s="604">
        <v>5037</v>
      </c>
      <c r="P17" s="604">
        <v>3805</v>
      </c>
      <c r="Q17" s="604">
        <v>1232</v>
      </c>
      <c r="R17" s="604">
        <v>12605</v>
      </c>
      <c r="S17" s="604">
        <v>9408</v>
      </c>
      <c r="T17" s="604">
        <v>3197</v>
      </c>
    </row>
    <row r="18" spans="1:20">
      <c r="A18" s="975" t="s">
        <v>23</v>
      </c>
      <c r="B18" s="732">
        <f t="shared" si="0"/>
        <v>187115</v>
      </c>
      <c r="C18" s="608">
        <v>46794</v>
      </c>
      <c r="D18" s="608">
        <v>10320</v>
      </c>
      <c r="E18" s="608">
        <v>17392</v>
      </c>
      <c r="F18" s="608">
        <v>19082</v>
      </c>
      <c r="G18" s="608">
        <v>38056</v>
      </c>
      <c r="H18" s="608">
        <v>18626</v>
      </c>
      <c r="I18" s="608">
        <v>19430</v>
      </c>
      <c r="J18" s="608">
        <v>83090</v>
      </c>
      <c r="K18" s="608">
        <v>50057</v>
      </c>
      <c r="L18" s="608">
        <v>18728</v>
      </c>
      <c r="M18" s="608">
        <v>8161</v>
      </c>
      <c r="N18" s="608">
        <v>6144</v>
      </c>
      <c r="O18" s="608">
        <v>6738</v>
      </c>
      <c r="P18" s="608">
        <v>5284</v>
      </c>
      <c r="Q18" s="608">
        <v>1454</v>
      </c>
      <c r="R18" s="608">
        <v>12437</v>
      </c>
      <c r="S18" s="608">
        <v>9967</v>
      </c>
      <c r="T18" s="608">
        <v>2470</v>
      </c>
    </row>
    <row r="19" spans="1:20">
      <c r="A19" s="729" t="s">
        <v>113</v>
      </c>
      <c r="B19" s="733">
        <f t="shared" si="0"/>
        <v>4565689</v>
      </c>
      <c r="C19" s="604">
        <v>1317890</v>
      </c>
      <c r="D19" s="604">
        <v>358762</v>
      </c>
      <c r="E19" s="604">
        <v>468989</v>
      </c>
      <c r="F19" s="604">
        <v>490139</v>
      </c>
      <c r="G19" s="604">
        <v>888524</v>
      </c>
      <c r="H19" s="604">
        <v>449536</v>
      </c>
      <c r="I19" s="604">
        <v>438988</v>
      </c>
      <c r="J19" s="604">
        <v>1897347</v>
      </c>
      <c r="K19" s="604">
        <v>1011737</v>
      </c>
      <c r="L19" s="604">
        <v>436954</v>
      </c>
      <c r="M19" s="604">
        <v>261939</v>
      </c>
      <c r="N19" s="604">
        <v>186717</v>
      </c>
      <c r="O19" s="604">
        <v>150133</v>
      </c>
      <c r="P19" s="604">
        <v>121863</v>
      </c>
      <c r="Q19" s="604">
        <v>28270</v>
      </c>
      <c r="R19" s="604">
        <v>311795</v>
      </c>
      <c r="S19" s="604">
        <v>262355</v>
      </c>
      <c r="T19" s="604">
        <v>49440</v>
      </c>
    </row>
    <row r="20" spans="1:20">
      <c r="A20" s="975" t="s">
        <v>25</v>
      </c>
      <c r="B20" s="732">
        <f t="shared" si="0"/>
        <v>441696</v>
      </c>
      <c r="C20" s="608">
        <v>125403</v>
      </c>
      <c r="D20" s="608">
        <v>38077</v>
      </c>
      <c r="E20" s="608">
        <v>48151</v>
      </c>
      <c r="F20" s="608">
        <v>39175</v>
      </c>
      <c r="G20" s="608">
        <v>85537</v>
      </c>
      <c r="H20" s="608">
        <v>41384</v>
      </c>
      <c r="I20" s="608">
        <v>44153</v>
      </c>
      <c r="J20" s="608">
        <v>176535</v>
      </c>
      <c r="K20" s="608">
        <v>95355</v>
      </c>
      <c r="L20" s="608">
        <v>41247</v>
      </c>
      <c r="M20" s="608">
        <v>20004</v>
      </c>
      <c r="N20" s="608">
        <v>19929</v>
      </c>
      <c r="O20" s="608">
        <v>13550</v>
      </c>
      <c r="P20" s="608">
        <v>11742</v>
      </c>
      <c r="Q20" s="608">
        <v>1808</v>
      </c>
      <c r="R20" s="608">
        <v>40671</v>
      </c>
      <c r="S20" s="608">
        <v>36298</v>
      </c>
      <c r="T20" s="608">
        <v>4373</v>
      </c>
    </row>
    <row r="21" spans="1:20">
      <c r="A21" s="730" t="s">
        <v>26</v>
      </c>
      <c r="B21" s="733">
        <f t="shared" si="0"/>
        <v>219654</v>
      </c>
      <c r="C21" s="604">
        <v>52550</v>
      </c>
      <c r="D21" s="604">
        <v>12673</v>
      </c>
      <c r="E21" s="604">
        <v>20403</v>
      </c>
      <c r="F21" s="604">
        <v>19474</v>
      </c>
      <c r="G21" s="604">
        <v>42436</v>
      </c>
      <c r="H21" s="604">
        <v>18186</v>
      </c>
      <c r="I21" s="604">
        <v>24250</v>
      </c>
      <c r="J21" s="604">
        <v>102376</v>
      </c>
      <c r="K21" s="604">
        <v>66007</v>
      </c>
      <c r="L21" s="604">
        <v>22582</v>
      </c>
      <c r="M21" s="604">
        <v>8640</v>
      </c>
      <c r="N21" s="604">
        <v>5147</v>
      </c>
      <c r="O21" s="604">
        <v>7021</v>
      </c>
      <c r="P21" s="604">
        <v>5109</v>
      </c>
      <c r="Q21" s="604">
        <v>1912</v>
      </c>
      <c r="R21" s="604">
        <v>15271</v>
      </c>
      <c r="S21" s="604">
        <v>10923</v>
      </c>
      <c r="T21" s="604">
        <v>4348</v>
      </c>
    </row>
    <row r="22" spans="1:20">
      <c r="A22" s="975" t="s">
        <v>27</v>
      </c>
      <c r="B22" s="732">
        <f t="shared" si="0"/>
        <v>2228677</v>
      </c>
      <c r="C22" s="608">
        <v>635351</v>
      </c>
      <c r="D22" s="608">
        <v>164978</v>
      </c>
      <c r="E22" s="608">
        <v>207410</v>
      </c>
      <c r="F22" s="608">
        <v>262963</v>
      </c>
      <c r="G22" s="608">
        <v>441324</v>
      </c>
      <c r="H22" s="608">
        <v>229108</v>
      </c>
      <c r="I22" s="608">
        <v>212216</v>
      </c>
      <c r="J22" s="608">
        <v>948060</v>
      </c>
      <c r="K22" s="608">
        <v>485669</v>
      </c>
      <c r="L22" s="608">
        <v>224404</v>
      </c>
      <c r="M22" s="608">
        <v>141354</v>
      </c>
      <c r="N22" s="608">
        <v>96633</v>
      </c>
      <c r="O22" s="608">
        <v>67778</v>
      </c>
      <c r="P22" s="608">
        <v>54178</v>
      </c>
      <c r="Q22" s="608">
        <v>13600</v>
      </c>
      <c r="R22" s="608">
        <v>136164</v>
      </c>
      <c r="S22" s="608">
        <v>111939</v>
      </c>
      <c r="T22" s="608">
        <v>24225</v>
      </c>
    </row>
    <row r="23" spans="1:20">
      <c r="A23" s="730" t="s">
        <v>28</v>
      </c>
      <c r="B23" s="733">
        <f t="shared" si="0"/>
        <v>623839</v>
      </c>
      <c r="C23" s="604">
        <v>171220</v>
      </c>
      <c r="D23" s="604">
        <v>47638</v>
      </c>
      <c r="E23" s="604">
        <v>70551</v>
      </c>
      <c r="F23" s="604">
        <v>53031</v>
      </c>
      <c r="G23" s="604">
        <v>117019</v>
      </c>
      <c r="H23" s="604">
        <v>54147</v>
      </c>
      <c r="I23" s="604">
        <v>62872</v>
      </c>
      <c r="J23" s="604">
        <v>266013</v>
      </c>
      <c r="K23" s="604">
        <v>136326</v>
      </c>
      <c r="L23" s="604">
        <v>60927</v>
      </c>
      <c r="M23" s="604">
        <v>39201</v>
      </c>
      <c r="N23" s="604">
        <v>29559</v>
      </c>
      <c r="O23" s="604">
        <v>24135</v>
      </c>
      <c r="P23" s="604">
        <v>19812</v>
      </c>
      <c r="Q23" s="604">
        <v>4323</v>
      </c>
      <c r="R23" s="604">
        <v>45452</v>
      </c>
      <c r="S23" s="604">
        <v>39219</v>
      </c>
      <c r="T23" s="604">
        <v>6233</v>
      </c>
    </row>
    <row r="24" spans="1:20">
      <c r="A24" s="975" t="s">
        <v>29</v>
      </c>
      <c r="B24" s="732">
        <f t="shared" si="0"/>
        <v>783219</v>
      </c>
      <c r="C24" s="608">
        <v>229067</v>
      </c>
      <c r="D24" s="608">
        <v>61649</v>
      </c>
      <c r="E24" s="608">
        <v>88789</v>
      </c>
      <c r="F24" s="608">
        <v>78629</v>
      </c>
      <c r="G24" s="608">
        <v>155997</v>
      </c>
      <c r="H24" s="608">
        <v>80954</v>
      </c>
      <c r="I24" s="608">
        <v>75043</v>
      </c>
      <c r="J24" s="608">
        <v>310918</v>
      </c>
      <c r="K24" s="608">
        <v>172691</v>
      </c>
      <c r="L24" s="608">
        <v>67833</v>
      </c>
      <c r="M24" s="608">
        <v>42084</v>
      </c>
      <c r="N24" s="608">
        <v>28310</v>
      </c>
      <c r="O24" s="608">
        <v>29940</v>
      </c>
      <c r="P24" s="608">
        <v>25085</v>
      </c>
      <c r="Q24" s="608">
        <v>4855</v>
      </c>
      <c r="R24" s="608">
        <v>57297</v>
      </c>
      <c r="S24" s="608">
        <v>50129</v>
      </c>
      <c r="T24" s="608">
        <v>7168</v>
      </c>
    </row>
    <row r="25" spans="1:20">
      <c r="A25" s="730" t="s">
        <v>30</v>
      </c>
      <c r="B25" s="733">
        <f t="shared" si="0"/>
        <v>268604</v>
      </c>
      <c r="C25" s="604">
        <v>104299</v>
      </c>
      <c r="D25" s="604">
        <v>33747</v>
      </c>
      <c r="E25" s="604">
        <v>33685</v>
      </c>
      <c r="F25" s="604">
        <v>36867</v>
      </c>
      <c r="G25" s="604">
        <v>46211</v>
      </c>
      <c r="H25" s="604">
        <v>25757</v>
      </c>
      <c r="I25" s="604">
        <v>20454</v>
      </c>
      <c r="J25" s="604">
        <v>93445</v>
      </c>
      <c r="K25" s="604">
        <v>55689</v>
      </c>
      <c r="L25" s="604">
        <v>19961</v>
      </c>
      <c r="M25" s="604">
        <v>10656</v>
      </c>
      <c r="N25" s="604">
        <v>7139</v>
      </c>
      <c r="O25" s="604">
        <v>7709</v>
      </c>
      <c r="P25" s="604">
        <v>5937</v>
      </c>
      <c r="Q25" s="604">
        <v>1772</v>
      </c>
      <c r="R25" s="604">
        <v>16940</v>
      </c>
      <c r="S25" s="604">
        <v>13847</v>
      </c>
      <c r="T25" s="604">
        <v>3093</v>
      </c>
    </row>
    <row r="26" spans="1:20">
      <c r="A26" s="728" t="s">
        <v>112</v>
      </c>
      <c r="B26" s="732">
        <f t="shared" si="0"/>
        <v>419880</v>
      </c>
      <c r="C26" s="608">
        <v>113631</v>
      </c>
      <c r="D26" s="608">
        <v>28350</v>
      </c>
      <c r="E26" s="608">
        <v>39720</v>
      </c>
      <c r="F26" s="608">
        <v>45561</v>
      </c>
      <c r="G26" s="608">
        <v>86302</v>
      </c>
      <c r="H26" s="608">
        <v>39588</v>
      </c>
      <c r="I26" s="608">
        <v>46714</v>
      </c>
      <c r="J26" s="608">
        <v>174366</v>
      </c>
      <c r="K26" s="608">
        <v>116477</v>
      </c>
      <c r="L26" s="608">
        <v>36234</v>
      </c>
      <c r="M26" s="608">
        <v>13312</v>
      </c>
      <c r="N26" s="608">
        <v>8343</v>
      </c>
      <c r="O26" s="608">
        <v>15737</v>
      </c>
      <c r="P26" s="608">
        <v>13786</v>
      </c>
      <c r="Q26" s="608">
        <v>1951</v>
      </c>
      <c r="R26" s="608">
        <v>29844</v>
      </c>
      <c r="S26" s="608">
        <v>25023</v>
      </c>
      <c r="T26" s="608">
        <v>4821</v>
      </c>
    </row>
    <row r="27" spans="1:20">
      <c r="A27" s="730" t="s">
        <v>78</v>
      </c>
      <c r="B27" s="733">
        <f t="shared" si="0"/>
        <v>83698</v>
      </c>
      <c r="C27" s="604">
        <v>26040</v>
      </c>
      <c r="D27" s="604">
        <v>5427</v>
      </c>
      <c r="E27" s="604">
        <v>10859</v>
      </c>
      <c r="F27" s="604">
        <v>9754</v>
      </c>
      <c r="G27" s="604">
        <v>17482</v>
      </c>
      <c r="H27" s="604">
        <v>7340</v>
      </c>
      <c r="I27" s="604">
        <v>10142</v>
      </c>
      <c r="J27" s="604">
        <v>31561</v>
      </c>
      <c r="K27" s="604">
        <v>21080</v>
      </c>
      <c r="L27" s="604">
        <v>6553</v>
      </c>
      <c r="M27" s="604">
        <v>2328</v>
      </c>
      <c r="N27" s="604">
        <v>1600</v>
      </c>
      <c r="O27" s="604">
        <v>2827</v>
      </c>
      <c r="P27" s="604">
        <v>2328</v>
      </c>
      <c r="Q27" s="604">
        <v>499</v>
      </c>
      <c r="R27" s="604">
        <v>5788</v>
      </c>
      <c r="S27" s="604">
        <v>4671</v>
      </c>
      <c r="T27" s="604">
        <v>1117</v>
      </c>
    </row>
    <row r="28" spans="1:20">
      <c r="A28" s="975" t="s">
        <v>84</v>
      </c>
      <c r="B28" s="732">
        <f t="shared" si="0"/>
        <v>108625</v>
      </c>
      <c r="C28" s="608">
        <v>31132</v>
      </c>
      <c r="D28" s="608">
        <v>7163</v>
      </c>
      <c r="E28" s="608">
        <v>10160</v>
      </c>
      <c r="F28" s="608">
        <v>13809</v>
      </c>
      <c r="G28" s="608">
        <v>22943</v>
      </c>
      <c r="H28" s="608">
        <v>11768</v>
      </c>
      <c r="I28" s="608">
        <v>11175</v>
      </c>
      <c r="J28" s="608">
        <v>45051</v>
      </c>
      <c r="K28" s="608">
        <v>28434</v>
      </c>
      <c r="L28" s="608">
        <v>9418</v>
      </c>
      <c r="M28" s="608">
        <v>4592</v>
      </c>
      <c r="N28" s="608">
        <v>2607</v>
      </c>
      <c r="O28" s="608">
        <v>2623</v>
      </c>
      <c r="P28" s="608">
        <v>2277</v>
      </c>
      <c r="Q28" s="608">
        <v>346</v>
      </c>
      <c r="R28" s="608">
        <v>6876</v>
      </c>
      <c r="S28" s="608">
        <v>6056</v>
      </c>
      <c r="T28" s="608">
        <v>820</v>
      </c>
    </row>
    <row r="29" spans="1:20">
      <c r="A29" s="730" t="s">
        <v>77</v>
      </c>
      <c r="B29" s="733">
        <f t="shared" si="0"/>
        <v>43873</v>
      </c>
      <c r="C29" s="604">
        <v>12480</v>
      </c>
      <c r="D29" s="604">
        <v>2737</v>
      </c>
      <c r="E29" s="604">
        <v>4430</v>
      </c>
      <c r="F29" s="604">
        <v>5313</v>
      </c>
      <c r="G29" s="604">
        <v>7724</v>
      </c>
      <c r="H29" s="604">
        <v>3296</v>
      </c>
      <c r="I29" s="604">
        <v>4428</v>
      </c>
      <c r="J29" s="604">
        <v>19429</v>
      </c>
      <c r="K29" s="604">
        <v>13163</v>
      </c>
      <c r="L29" s="604">
        <v>4365</v>
      </c>
      <c r="M29" s="604">
        <v>1180</v>
      </c>
      <c r="N29" s="604">
        <v>721</v>
      </c>
      <c r="O29" s="604">
        <v>1175</v>
      </c>
      <c r="P29" s="604">
        <v>974</v>
      </c>
      <c r="Q29" s="604">
        <v>201</v>
      </c>
      <c r="R29" s="604">
        <v>3065</v>
      </c>
      <c r="S29" s="604">
        <v>2486</v>
      </c>
      <c r="T29" s="604">
        <v>579</v>
      </c>
    </row>
    <row r="30" spans="1:20">
      <c r="A30" s="975" t="s">
        <v>83</v>
      </c>
      <c r="B30" s="732">
        <f t="shared" si="0"/>
        <v>50594</v>
      </c>
      <c r="C30" s="608">
        <v>14215</v>
      </c>
      <c r="D30" s="608">
        <v>3057</v>
      </c>
      <c r="E30" s="608">
        <v>5119</v>
      </c>
      <c r="F30" s="608">
        <v>6039</v>
      </c>
      <c r="G30" s="608">
        <v>11490</v>
      </c>
      <c r="H30" s="608">
        <v>5960</v>
      </c>
      <c r="I30" s="608">
        <v>5530</v>
      </c>
      <c r="J30" s="608">
        <v>20606</v>
      </c>
      <c r="K30" s="608">
        <v>14012</v>
      </c>
      <c r="L30" s="608">
        <v>3847</v>
      </c>
      <c r="M30" s="608">
        <v>1533</v>
      </c>
      <c r="N30" s="608">
        <v>1214</v>
      </c>
      <c r="O30" s="608">
        <v>1431</v>
      </c>
      <c r="P30" s="608">
        <v>1163</v>
      </c>
      <c r="Q30" s="608">
        <v>268</v>
      </c>
      <c r="R30" s="608">
        <v>2852</v>
      </c>
      <c r="S30" s="608">
        <v>2268</v>
      </c>
      <c r="T30" s="608">
        <v>584</v>
      </c>
    </row>
    <row r="31" spans="1:20">
      <c r="A31" s="730" t="s">
        <v>76</v>
      </c>
      <c r="B31" s="733">
        <f t="shared" si="0"/>
        <v>63879</v>
      </c>
      <c r="C31" s="604">
        <v>15200</v>
      </c>
      <c r="D31" s="604">
        <v>5131</v>
      </c>
      <c r="E31" s="604">
        <v>4882</v>
      </c>
      <c r="F31" s="604">
        <v>5187</v>
      </c>
      <c r="G31" s="604">
        <v>11872</v>
      </c>
      <c r="H31" s="604">
        <v>4407</v>
      </c>
      <c r="I31" s="604">
        <v>7465</v>
      </c>
      <c r="J31" s="604">
        <v>30282</v>
      </c>
      <c r="K31" s="604">
        <v>21245</v>
      </c>
      <c r="L31" s="604">
        <v>6144</v>
      </c>
      <c r="M31" s="604">
        <v>1825</v>
      </c>
      <c r="N31" s="604">
        <v>1068</v>
      </c>
      <c r="O31" s="604">
        <v>2252</v>
      </c>
      <c r="P31" s="604">
        <v>2027</v>
      </c>
      <c r="Q31" s="604">
        <v>225</v>
      </c>
      <c r="R31" s="604">
        <v>4273</v>
      </c>
      <c r="S31" s="604">
        <v>3790</v>
      </c>
      <c r="T31" s="604">
        <v>483</v>
      </c>
    </row>
    <row r="32" spans="1:20">
      <c r="A32" s="975" t="s">
        <v>75</v>
      </c>
      <c r="B32" s="732">
        <f t="shared" si="0"/>
        <v>69211</v>
      </c>
      <c r="C32" s="608">
        <v>14564</v>
      </c>
      <c r="D32" s="608">
        <v>4835</v>
      </c>
      <c r="E32" s="608">
        <v>4270</v>
      </c>
      <c r="F32" s="608">
        <v>5459</v>
      </c>
      <c r="G32" s="608">
        <v>14791</v>
      </c>
      <c r="H32" s="608">
        <v>6817</v>
      </c>
      <c r="I32" s="608">
        <v>7974</v>
      </c>
      <c r="J32" s="608">
        <v>27437</v>
      </c>
      <c r="K32" s="608">
        <v>18543</v>
      </c>
      <c r="L32" s="608">
        <v>5907</v>
      </c>
      <c r="M32" s="608">
        <v>1854</v>
      </c>
      <c r="N32" s="608">
        <v>1133</v>
      </c>
      <c r="O32" s="608">
        <v>5429</v>
      </c>
      <c r="P32" s="608">
        <v>5017</v>
      </c>
      <c r="Q32" s="608">
        <v>412</v>
      </c>
      <c r="R32" s="608">
        <v>6990</v>
      </c>
      <c r="S32" s="608">
        <v>5752</v>
      </c>
      <c r="T32" s="608">
        <v>1238</v>
      </c>
    </row>
    <row r="33" spans="1:24">
      <c r="A33" s="729" t="s">
        <v>111</v>
      </c>
      <c r="B33" s="733">
        <f t="shared" si="0"/>
        <v>17180</v>
      </c>
      <c r="C33" s="604">
        <v>4480</v>
      </c>
      <c r="D33" s="604">
        <v>1389</v>
      </c>
      <c r="E33" s="604">
        <v>1314</v>
      </c>
      <c r="F33" s="604">
        <v>1777</v>
      </c>
      <c r="G33" s="604">
        <v>3261</v>
      </c>
      <c r="H33" s="604">
        <v>1739</v>
      </c>
      <c r="I33" s="604">
        <v>1522</v>
      </c>
      <c r="J33" s="604">
        <v>8259</v>
      </c>
      <c r="K33" s="604">
        <v>5133</v>
      </c>
      <c r="L33" s="604">
        <v>1978</v>
      </c>
      <c r="M33" s="604">
        <v>789</v>
      </c>
      <c r="N33" s="604">
        <v>359</v>
      </c>
      <c r="O33" s="604">
        <v>245</v>
      </c>
      <c r="P33" s="604">
        <v>215</v>
      </c>
      <c r="Q33" s="604">
        <v>30</v>
      </c>
      <c r="R33" s="604">
        <v>935</v>
      </c>
      <c r="S33" s="604">
        <v>833</v>
      </c>
      <c r="T33" s="604">
        <v>102</v>
      </c>
    </row>
    <row r="34" spans="1:24">
      <c r="A34" s="975" t="s">
        <v>82</v>
      </c>
      <c r="B34" s="732">
        <f t="shared" si="0"/>
        <v>17180</v>
      </c>
      <c r="C34" s="608">
        <v>4480</v>
      </c>
      <c r="D34" s="608">
        <v>1389</v>
      </c>
      <c r="E34" s="608">
        <v>1314</v>
      </c>
      <c r="F34" s="608">
        <v>1777</v>
      </c>
      <c r="G34" s="608">
        <v>3261</v>
      </c>
      <c r="H34" s="608">
        <v>1739</v>
      </c>
      <c r="I34" s="608">
        <v>1522</v>
      </c>
      <c r="J34" s="608">
        <v>8259</v>
      </c>
      <c r="K34" s="608">
        <v>5133</v>
      </c>
      <c r="L34" s="608">
        <v>1978</v>
      </c>
      <c r="M34" s="608">
        <v>789</v>
      </c>
      <c r="N34" s="608">
        <v>359</v>
      </c>
      <c r="O34" s="608">
        <v>245</v>
      </c>
      <c r="P34" s="608">
        <v>215</v>
      </c>
      <c r="Q34" s="608">
        <v>30</v>
      </c>
      <c r="R34" s="608">
        <v>935</v>
      </c>
      <c r="S34" s="608">
        <v>833</v>
      </c>
      <c r="T34" s="608">
        <v>102</v>
      </c>
    </row>
    <row r="35" spans="1:24">
      <c r="A35" s="975"/>
      <c r="B35" s="732"/>
      <c r="C35" s="608"/>
      <c r="D35" s="608"/>
      <c r="E35" s="608"/>
      <c r="F35" s="608"/>
      <c r="G35" s="608"/>
      <c r="H35" s="608"/>
      <c r="I35" s="608"/>
      <c r="J35" s="608"/>
      <c r="K35" s="608"/>
      <c r="L35" s="608"/>
      <c r="M35" s="608"/>
      <c r="N35" s="608"/>
      <c r="O35" s="608"/>
      <c r="P35" s="608"/>
      <c r="Q35" s="608"/>
      <c r="R35" s="608"/>
      <c r="S35" s="608"/>
      <c r="T35" s="608"/>
    </row>
    <row r="36" spans="1:24" ht="14.25" customHeight="1">
      <c r="A36" s="1130" t="s">
        <v>311</v>
      </c>
      <c r="B36" s="1130"/>
      <c r="C36" s="1130"/>
      <c r="D36" s="1130"/>
      <c r="E36" s="1130"/>
      <c r="F36" s="1130"/>
      <c r="G36" s="1130"/>
      <c r="H36" s="1130"/>
      <c r="I36" s="1130"/>
      <c r="J36" s="1130"/>
      <c r="K36" s="1130"/>
      <c r="L36" s="1130"/>
      <c r="M36" s="1130"/>
    </row>
    <row r="37" spans="1:24">
      <c r="A37" s="731"/>
      <c r="B37" s="731"/>
      <c r="C37" s="731"/>
      <c r="D37" s="731"/>
      <c r="E37" s="731"/>
      <c r="F37" s="731"/>
      <c r="G37" s="731"/>
      <c r="H37" s="731"/>
      <c r="I37" s="731"/>
      <c r="J37" s="731"/>
      <c r="K37" s="731"/>
      <c r="L37" s="731"/>
      <c r="M37" s="731"/>
    </row>
    <row r="39" spans="1:24" ht="15">
      <c r="A39" s="515"/>
      <c r="B39" s="515"/>
      <c r="C39" s="515"/>
      <c r="D39" s="515"/>
      <c r="E39" s="515"/>
      <c r="F39" s="515"/>
      <c r="G39" s="515"/>
      <c r="H39" s="515"/>
      <c r="I39" s="515"/>
      <c r="J39" s="515"/>
      <c r="K39" s="515"/>
      <c r="L39" s="515"/>
      <c r="M39" s="515"/>
      <c r="N39" s="515"/>
      <c r="O39" s="515"/>
      <c r="P39" s="515"/>
      <c r="Q39" s="515"/>
      <c r="R39" s="515"/>
      <c r="S39" s="515"/>
      <c r="T39" s="515"/>
      <c r="U39" s="515"/>
      <c r="V39" s="515"/>
      <c r="W39" s="515"/>
      <c r="X39" s="515"/>
    </row>
  </sheetData>
  <mergeCells count="10">
    <mergeCell ref="A36:M36"/>
    <mergeCell ref="A1:T1"/>
    <mergeCell ref="A3:A5"/>
    <mergeCell ref="B3:B5"/>
    <mergeCell ref="C3:T3"/>
    <mergeCell ref="C4:F4"/>
    <mergeCell ref="G4:I4"/>
    <mergeCell ref="J4:N4"/>
    <mergeCell ref="O4:Q4"/>
    <mergeCell ref="R4:T4"/>
  </mergeCells>
  <hyperlinks>
    <hyperlink ref="U1" location="INDICE!A32" display="INDICE"/>
  </hyperlinks>
  <printOptions horizontalCentered="1"/>
  <pageMargins left="0.51181102362204722" right="0.51181102362204722" top="1.1023622047244095" bottom="0.51181102362204722" header="0.11811023622047245" footer="0.23622047244094491"/>
  <pageSetup paperSize="9" scale="54" firstPageNumber="95" orientation="landscape" useFirstPageNumber="1" r:id="rId1"/>
  <headerFooter scaleWithDoc="0">
    <oddHeader>&amp;C&amp;G</oddHeader>
    <oddFooter>&amp;C&amp;12 &amp;P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7"/>
  <sheetViews>
    <sheetView showGridLines="0" zoomScale="90" zoomScaleNormal="90" workbookViewId="0">
      <selection activeCell="A2" sqref="A2:M2"/>
    </sheetView>
  </sheetViews>
  <sheetFormatPr baseColWidth="10" defaultRowHeight="12.75"/>
  <cols>
    <col min="1" max="25" width="11.42578125" style="128"/>
    <col min="26" max="27" width="5.85546875" style="128" customWidth="1"/>
    <col min="28" max="16384" width="11.42578125" style="128"/>
  </cols>
  <sheetData>
    <row r="1" spans="1:15" ht="10.5" customHeight="1"/>
    <row r="2" spans="1:15" ht="45.75" customHeight="1">
      <c r="A2" s="1051" t="s">
        <v>1450</v>
      </c>
      <c r="B2" s="1051"/>
      <c r="C2" s="1051"/>
      <c r="D2" s="1051"/>
      <c r="E2" s="1051"/>
      <c r="F2" s="1051"/>
      <c r="G2" s="1051"/>
      <c r="H2" s="1051"/>
      <c r="I2" s="1051"/>
      <c r="J2" s="1051"/>
      <c r="K2" s="1051"/>
      <c r="L2" s="1051"/>
      <c r="M2" s="1051"/>
      <c r="N2" s="513"/>
      <c r="O2" s="262" t="s">
        <v>577</v>
      </c>
    </row>
    <row r="3" spans="1:15" ht="15">
      <c r="A3" s="513"/>
      <c r="B3" s="513"/>
      <c r="C3" s="513"/>
      <c r="D3" s="513"/>
      <c r="E3" s="513"/>
      <c r="F3" s="513"/>
      <c r="G3" s="513"/>
      <c r="H3" s="513"/>
      <c r="I3" s="513"/>
      <c r="J3" s="513"/>
      <c r="K3" s="513"/>
      <c r="L3" s="513"/>
      <c r="M3" s="513"/>
      <c r="N3" s="513"/>
    </row>
    <row r="29" spans="1:13" ht="15">
      <c r="A29" s="1052" t="s">
        <v>718</v>
      </c>
      <c r="B29" s="1052"/>
      <c r="C29" s="1052"/>
      <c r="D29" s="1052"/>
      <c r="E29" s="1052"/>
      <c r="F29" s="1052"/>
      <c r="G29" s="1052"/>
      <c r="H29" s="1052"/>
      <c r="I29" s="1052"/>
      <c r="J29" s="1052"/>
      <c r="K29" s="1052"/>
      <c r="L29" s="1052"/>
      <c r="M29" s="511"/>
    </row>
    <row r="30" spans="1:13" ht="15">
      <c r="A30" s="1053"/>
      <c r="B30" s="1053"/>
      <c r="C30" s="1053"/>
      <c r="D30" s="1053"/>
      <c r="E30" s="1053"/>
      <c r="F30" s="1053"/>
      <c r="G30" s="1053"/>
      <c r="H30" s="1053"/>
      <c r="I30" s="1053"/>
      <c r="J30" s="1053"/>
      <c r="K30" s="1053"/>
      <c r="L30" s="1053"/>
      <c r="M30" s="512"/>
    </row>
    <row r="156" spans="1:17">
      <c r="B156" s="128" t="s">
        <v>1432</v>
      </c>
      <c r="F156" s="128" t="s">
        <v>1433</v>
      </c>
    </row>
    <row r="158" spans="1:17">
      <c r="B158" s="128">
        <v>2004</v>
      </c>
      <c r="C158" s="128">
        <v>2013</v>
      </c>
      <c r="F158" s="128">
        <v>2004</v>
      </c>
      <c r="G158" s="128">
        <v>2013</v>
      </c>
    </row>
    <row r="159" spans="1:17">
      <c r="A159" s="120" t="s">
        <v>494</v>
      </c>
      <c r="B159" s="815">
        <v>69.428571428571431</v>
      </c>
      <c r="C159" s="816">
        <v>69.931972789115648</v>
      </c>
      <c r="E159" s="124" t="s">
        <v>58</v>
      </c>
      <c r="F159" s="816">
        <v>51.974110032362461</v>
      </c>
      <c r="G159" s="816">
        <v>56.125528062764033</v>
      </c>
      <c r="J159" s="124" t="s">
        <v>58</v>
      </c>
      <c r="K159" s="922">
        <v>51.974110032362461</v>
      </c>
      <c r="L159" s="911">
        <v>57.576633892423366</v>
      </c>
      <c r="M159" s="344"/>
      <c r="O159" s="124" t="s">
        <v>58</v>
      </c>
      <c r="P159" s="344">
        <v>18</v>
      </c>
      <c r="Q159" s="344">
        <v>17.124183006535947</v>
      </c>
    </row>
    <row r="160" spans="1:17">
      <c r="A160" s="124" t="s">
        <v>58</v>
      </c>
      <c r="B160" s="816">
        <v>18</v>
      </c>
      <c r="C160" s="816">
        <v>17.006802721088434</v>
      </c>
      <c r="E160" s="289" t="s">
        <v>52</v>
      </c>
      <c r="F160" s="816">
        <v>18.673139158576053</v>
      </c>
      <c r="G160" s="816">
        <v>18.527459263729632</v>
      </c>
      <c r="J160" s="289" t="s">
        <v>52</v>
      </c>
      <c r="K160" s="923">
        <v>18.673139158576053</v>
      </c>
      <c r="L160" s="916">
        <v>19.02834008097166</v>
      </c>
      <c r="M160" s="345"/>
      <c r="O160" s="289" t="s">
        <v>499</v>
      </c>
      <c r="P160" s="345">
        <v>2.7142857142857144</v>
      </c>
      <c r="Q160" s="345">
        <v>3.0065359477124183</v>
      </c>
    </row>
    <row r="161" spans="1:17">
      <c r="A161" s="289" t="s">
        <v>493</v>
      </c>
      <c r="B161" s="815">
        <v>3.7142857142857144</v>
      </c>
      <c r="C161" s="816">
        <v>4.353741496598639</v>
      </c>
      <c r="E161" s="124" t="s">
        <v>496</v>
      </c>
      <c r="F161" s="816">
        <v>10.647249190938512</v>
      </c>
      <c r="G161" s="816">
        <v>7.6644538322269167</v>
      </c>
      <c r="J161" s="124" t="s">
        <v>496</v>
      </c>
      <c r="K161" s="922">
        <v>10.647249190938512</v>
      </c>
      <c r="L161" s="911">
        <v>7.1139386928860615</v>
      </c>
      <c r="M161" s="344"/>
      <c r="O161" s="124" t="s">
        <v>498</v>
      </c>
      <c r="P161" s="344">
        <v>1.1428571428571428</v>
      </c>
      <c r="Q161" s="344">
        <v>1.1764705882352942</v>
      </c>
    </row>
    <row r="162" spans="1:17">
      <c r="A162" s="289" t="s">
        <v>499</v>
      </c>
      <c r="B162" s="817">
        <v>2.7142857142857144</v>
      </c>
      <c r="C162" s="816">
        <v>3.1292517006802725</v>
      </c>
      <c r="E162" s="289" t="s">
        <v>493</v>
      </c>
      <c r="F162" s="816">
        <v>6.0841423948220061</v>
      </c>
      <c r="G162" s="816">
        <v>5.672902836451418</v>
      </c>
      <c r="J162" s="289" t="s">
        <v>493</v>
      </c>
      <c r="K162" s="923">
        <v>6.0841423948220061</v>
      </c>
      <c r="L162" s="916">
        <v>3.6726431463273568</v>
      </c>
      <c r="M162" s="345"/>
      <c r="O162" s="289" t="s">
        <v>56</v>
      </c>
      <c r="P162" s="345">
        <v>2</v>
      </c>
      <c r="Q162" s="345">
        <v>1.4379084967320261</v>
      </c>
    </row>
    <row r="163" spans="1:17" ht="63.75">
      <c r="A163" s="289" t="s">
        <v>56</v>
      </c>
      <c r="B163" s="818">
        <v>2</v>
      </c>
      <c r="C163" s="816">
        <v>1.6326530612244898</v>
      </c>
      <c r="E163" s="289" t="s">
        <v>497</v>
      </c>
      <c r="F163" s="816">
        <v>4.174757281553398</v>
      </c>
      <c r="G163" s="816">
        <v>4.1339770669885336</v>
      </c>
      <c r="J163" s="289" t="s">
        <v>497</v>
      </c>
      <c r="K163" s="923">
        <v>4.174757281553398</v>
      </c>
      <c r="L163" s="916">
        <v>3.6437246963562751</v>
      </c>
      <c r="M163" s="345"/>
      <c r="O163" s="366" t="s">
        <v>642</v>
      </c>
      <c r="P163" s="344">
        <v>0.2857142857142857</v>
      </c>
      <c r="Q163" s="344">
        <v>0.26143790849673199</v>
      </c>
    </row>
    <row r="164" spans="1:17">
      <c r="A164" s="124" t="s">
        <v>495</v>
      </c>
      <c r="B164" s="815">
        <v>1.5714285714285716</v>
      </c>
      <c r="C164" s="816">
        <v>1.2244897959183674</v>
      </c>
      <c r="E164" s="289" t="s">
        <v>56</v>
      </c>
      <c r="F164" s="816">
        <v>2.1682847896440127</v>
      </c>
      <c r="G164" s="816">
        <v>1.6294508147254072</v>
      </c>
      <c r="J164" s="289" t="s">
        <v>56</v>
      </c>
      <c r="K164" s="923">
        <v>2.1682847896440127</v>
      </c>
      <c r="L164" s="916">
        <v>1.532677848467322</v>
      </c>
      <c r="M164" s="345"/>
      <c r="O164" s="289" t="s">
        <v>497</v>
      </c>
      <c r="P164" s="345">
        <v>0</v>
      </c>
      <c r="Q164" s="345">
        <v>0</v>
      </c>
    </row>
    <row r="165" spans="1:17">
      <c r="A165" s="124" t="s">
        <v>498</v>
      </c>
      <c r="B165" s="815">
        <v>1.1428571428571428</v>
      </c>
      <c r="C165" s="816">
        <v>1.2244897959183674</v>
      </c>
      <c r="E165" s="289" t="s">
        <v>499</v>
      </c>
      <c r="F165" s="816">
        <v>2.0064724919093853</v>
      </c>
      <c r="G165" s="816">
        <v>1.5691007845503924</v>
      </c>
      <c r="J165" s="289" t="s">
        <v>499</v>
      </c>
      <c r="K165" s="923">
        <v>2.0064724919093853</v>
      </c>
      <c r="L165" s="916">
        <v>1.532677848467322</v>
      </c>
      <c r="M165" s="345"/>
      <c r="O165" s="124" t="s">
        <v>496</v>
      </c>
      <c r="P165" s="344">
        <v>0</v>
      </c>
      <c r="Q165" s="344">
        <v>0</v>
      </c>
    </row>
    <row r="166" spans="1:17">
      <c r="A166" s="124" t="s">
        <v>46</v>
      </c>
      <c r="B166" s="815">
        <v>1.1428571428571428</v>
      </c>
      <c r="C166" s="816">
        <v>1.2244897959183674</v>
      </c>
      <c r="E166" s="124" t="s">
        <v>498</v>
      </c>
      <c r="F166" s="816">
        <v>1.9417475728155338</v>
      </c>
      <c r="G166" s="816">
        <v>1.9613759806879905</v>
      </c>
      <c r="J166" s="124" t="s">
        <v>498</v>
      </c>
      <c r="K166" s="922">
        <v>1.9417475728155338</v>
      </c>
      <c r="L166" s="911">
        <v>1.9375361480624638</v>
      </c>
      <c r="M166" s="344"/>
      <c r="O166" s="289" t="s">
        <v>52</v>
      </c>
      <c r="P166" s="345">
        <v>0</v>
      </c>
      <c r="Q166" s="345">
        <v>0</v>
      </c>
    </row>
    <row r="167" spans="1:17" ht="63.75">
      <c r="A167" s="366" t="s">
        <v>642</v>
      </c>
      <c r="B167" s="816">
        <v>0.2857142857142857</v>
      </c>
      <c r="C167" s="816">
        <v>0.27210884353741494</v>
      </c>
      <c r="E167" s="366" t="s">
        <v>642</v>
      </c>
      <c r="F167" s="816">
        <v>1.1650485436893203</v>
      </c>
      <c r="G167" s="816">
        <v>0.99577549788774888</v>
      </c>
      <c r="J167" s="366" t="s">
        <v>642</v>
      </c>
      <c r="K167" s="924">
        <v>1.1650485436893203</v>
      </c>
      <c r="L167" s="911">
        <v>0.8675534991324465</v>
      </c>
      <c r="M167" s="344"/>
      <c r="O167" s="124" t="s">
        <v>46</v>
      </c>
      <c r="P167" s="344">
        <v>1.1428571428571428</v>
      </c>
      <c r="Q167" s="344">
        <v>1.0457516339869279</v>
      </c>
    </row>
    <row r="168" spans="1:17">
      <c r="A168" s="289" t="s">
        <v>497</v>
      </c>
      <c r="B168" s="817">
        <v>0</v>
      </c>
      <c r="C168" s="816">
        <v>0</v>
      </c>
      <c r="E168" s="124" t="s">
        <v>495</v>
      </c>
      <c r="F168" s="816">
        <v>1.035598705501618</v>
      </c>
      <c r="G168" s="816">
        <v>1.1466505733252867</v>
      </c>
      <c r="J168" s="124" t="s">
        <v>495</v>
      </c>
      <c r="K168" s="922">
        <v>1.035598705501618</v>
      </c>
      <c r="L168" s="911">
        <v>0.63620589936379413</v>
      </c>
      <c r="M168" s="344"/>
      <c r="O168" s="289" t="s">
        <v>50</v>
      </c>
      <c r="P168" s="345">
        <v>0</v>
      </c>
      <c r="Q168" s="345">
        <v>0</v>
      </c>
    </row>
    <row r="169" spans="1:17">
      <c r="A169" s="124" t="s">
        <v>496</v>
      </c>
      <c r="B169" s="815">
        <v>0</v>
      </c>
      <c r="C169" s="816">
        <v>0</v>
      </c>
      <c r="E169" s="120" t="s">
        <v>494</v>
      </c>
      <c r="F169" s="816">
        <v>0.12944983818770225</v>
      </c>
      <c r="G169" s="816">
        <v>0.12070006035003018</v>
      </c>
      <c r="J169" s="120" t="s">
        <v>494</v>
      </c>
      <c r="K169" s="925">
        <v>0.12944983818770225</v>
      </c>
      <c r="L169" s="911">
        <v>1.7640254482359747</v>
      </c>
      <c r="M169" s="344"/>
      <c r="O169" s="124" t="s">
        <v>495</v>
      </c>
      <c r="P169" s="344">
        <v>1.5714285714285716</v>
      </c>
      <c r="Q169" s="344">
        <v>1.1764705882352942</v>
      </c>
    </row>
    <row r="170" spans="1:17">
      <c r="A170" s="289" t="s">
        <v>52</v>
      </c>
      <c r="B170" s="817">
        <v>0</v>
      </c>
      <c r="C170" s="816">
        <v>0</v>
      </c>
      <c r="E170" s="124" t="s">
        <v>46</v>
      </c>
      <c r="F170" s="816">
        <v>0</v>
      </c>
      <c r="G170" s="816">
        <v>0.12070006035003018</v>
      </c>
      <c r="J170" s="124" t="s">
        <v>46</v>
      </c>
      <c r="K170" s="922">
        <v>0</v>
      </c>
      <c r="L170" s="911">
        <v>0.14459224985540775</v>
      </c>
      <c r="M170" s="344"/>
      <c r="O170" s="120" t="s">
        <v>494</v>
      </c>
      <c r="P170" s="344">
        <v>69.428571428571431</v>
      </c>
      <c r="Q170" s="344">
        <v>71.111111111111114</v>
      </c>
    </row>
    <row r="171" spans="1:17">
      <c r="A171" s="289" t="s">
        <v>50</v>
      </c>
      <c r="B171" s="817">
        <v>0</v>
      </c>
      <c r="C171" s="816">
        <v>0</v>
      </c>
      <c r="E171" s="289" t="s">
        <v>50</v>
      </c>
      <c r="F171" s="816">
        <v>0</v>
      </c>
      <c r="G171" s="816">
        <v>0.33192516596258298</v>
      </c>
      <c r="J171" s="410" t="s">
        <v>50</v>
      </c>
      <c r="K171" s="926">
        <v>0</v>
      </c>
      <c r="L171" s="921">
        <v>0.5494505494505495</v>
      </c>
      <c r="M171" s="345"/>
      <c r="O171" s="410" t="s">
        <v>493</v>
      </c>
      <c r="P171" s="412">
        <v>3.7142857142857144</v>
      </c>
      <c r="Q171" s="412">
        <v>3.5294117647058822</v>
      </c>
    </row>
    <row r="172" spans="1:17">
      <c r="A172" s="819"/>
      <c r="E172" s="819"/>
    </row>
    <row r="180" spans="1:10">
      <c r="A180" s="124" t="s">
        <v>58</v>
      </c>
      <c r="B180" s="344">
        <v>18</v>
      </c>
      <c r="C180" s="344">
        <v>17.124183006535947</v>
      </c>
    </row>
    <row r="181" spans="1:10">
      <c r="A181" s="120" t="s">
        <v>494</v>
      </c>
      <c r="B181" s="344">
        <v>69.428571428571431</v>
      </c>
      <c r="C181" s="344">
        <v>71.111111111111114</v>
      </c>
    </row>
    <row r="182" spans="1:10">
      <c r="A182" s="289" t="s">
        <v>493</v>
      </c>
      <c r="B182" s="345">
        <v>3.7142857142857144</v>
      </c>
      <c r="C182" s="345">
        <v>3.5294117647058822</v>
      </c>
    </row>
    <row r="183" spans="1:10">
      <c r="A183" s="289" t="s">
        <v>499</v>
      </c>
      <c r="B183" s="345">
        <v>2.7142857142857144</v>
      </c>
      <c r="C183" s="345">
        <v>3.0065359477124183</v>
      </c>
      <c r="D183" s="344"/>
    </row>
    <row r="184" spans="1:10">
      <c r="A184" s="289" t="s">
        <v>56</v>
      </c>
      <c r="B184" s="345">
        <v>2</v>
      </c>
      <c r="C184" s="345">
        <v>1.4379084967320261</v>
      </c>
    </row>
    <row r="185" spans="1:10">
      <c r="A185" s="124" t="s">
        <v>495</v>
      </c>
      <c r="B185" s="344">
        <v>1.5714285714285716</v>
      </c>
      <c r="C185" s="344">
        <v>1.1764705882352942</v>
      </c>
    </row>
    <row r="186" spans="1:10">
      <c r="A186" s="124" t="s">
        <v>498</v>
      </c>
      <c r="B186" s="344">
        <v>1.1428571428571428</v>
      </c>
      <c r="C186" s="344">
        <v>1.1764705882352942</v>
      </c>
      <c r="H186" s="124"/>
      <c r="I186" s="367"/>
      <c r="J186" s="367"/>
    </row>
    <row r="187" spans="1:10">
      <c r="A187" s="124" t="s">
        <v>46</v>
      </c>
      <c r="B187" s="344">
        <v>1.1428571428571428</v>
      </c>
      <c r="C187" s="344">
        <v>1.0457516339869279</v>
      </c>
      <c r="D187" s="367"/>
      <c r="E187" s="367"/>
      <c r="F187" s="367"/>
      <c r="G187" s="758"/>
    </row>
    <row r="188" spans="1:10" ht="63.75">
      <c r="A188" s="366" t="s">
        <v>642</v>
      </c>
      <c r="B188" s="344">
        <v>0.2857142857142857</v>
      </c>
      <c r="C188" s="344">
        <v>0.26143790849673199</v>
      </c>
      <c r="D188" s="367"/>
      <c r="E188" s="367"/>
      <c r="F188" s="367"/>
      <c r="G188" s="758"/>
    </row>
    <row r="189" spans="1:10">
      <c r="A189" s="289" t="s">
        <v>497</v>
      </c>
      <c r="B189" s="345">
        <v>0</v>
      </c>
      <c r="C189" s="345">
        <v>0</v>
      </c>
      <c r="D189" s="367"/>
      <c r="E189" s="367"/>
      <c r="F189" s="367"/>
      <c r="G189" s="758"/>
    </row>
    <row r="190" spans="1:10">
      <c r="A190" s="124" t="s">
        <v>496</v>
      </c>
      <c r="B190" s="344">
        <v>0</v>
      </c>
      <c r="C190" s="344">
        <v>0</v>
      </c>
      <c r="D190" s="367"/>
      <c r="E190" s="367"/>
      <c r="F190" s="367"/>
      <c r="G190" s="758"/>
    </row>
    <row r="191" spans="1:10">
      <c r="A191" s="289" t="s">
        <v>52</v>
      </c>
      <c r="B191" s="345">
        <v>0</v>
      </c>
      <c r="C191" s="345">
        <v>0</v>
      </c>
      <c r="D191" s="367"/>
      <c r="E191" s="367"/>
      <c r="F191" s="367"/>
      <c r="G191" s="758"/>
    </row>
    <row r="192" spans="1:10">
      <c r="A192" s="410" t="s">
        <v>50</v>
      </c>
      <c r="B192" s="412">
        <v>0</v>
      </c>
      <c r="C192" s="412">
        <v>0</v>
      </c>
      <c r="D192" s="367"/>
      <c r="E192" s="367"/>
      <c r="F192" s="367"/>
      <c r="G192" s="758"/>
    </row>
    <row r="193" spans="3:7">
      <c r="D193" s="367"/>
      <c r="E193" s="367"/>
      <c r="F193" s="367"/>
      <c r="G193" s="758"/>
    </row>
    <row r="194" spans="3:7">
      <c r="D194" s="367"/>
      <c r="E194" s="367"/>
      <c r="F194" s="367"/>
      <c r="G194" s="758"/>
    </row>
    <row r="195" spans="3:7">
      <c r="D195" s="367"/>
      <c r="E195" s="367"/>
      <c r="F195" s="367"/>
      <c r="G195" s="758"/>
    </row>
    <row r="196" spans="3:7">
      <c r="D196" s="367"/>
      <c r="E196" s="367"/>
      <c r="F196" s="367"/>
      <c r="G196" s="758"/>
    </row>
    <row r="197" spans="3:7">
      <c r="D197" s="367"/>
      <c r="E197" s="367"/>
      <c r="F197" s="367"/>
      <c r="G197" s="758"/>
    </row>
    <row r="198" spans="3:7">
      <c r="D198" s="367"/>
      <c r="E198" s="367"/>
      <c r="F198" s="367"/>
      <c r="G198" s="758"/>
    </row>
    <row r="199" spans="3:7">
      <c r="D199" s="367"/>
      <c r="E199" s="367"/>
      <c r="F199" s="367"/>
      <c r="G199" s="758"/>
    </row>
    <row r="203" spans="3:7">
      <c r="C203" s="128" t="s">
        <v>702</v>
      </c>
      <c r="D203" s="271">
        <v>70.859872611464965</v>
      </c>
      <c r="E203" s="271">
        <v>69.931972789115648</v>
      </c>
    </row>
    <row r="204" spans="3:7">
      <c r="C204" s="128" t="s">
        <v>58</v>
      </c>
      <c r="D204" s="271">
        <v>18.152866242038215</v>
      </c>
      <c r="E204" s="271">
        <v>17.006802721088434</v>
      </c>
    </row>
    <row r="205" spans="3:7">
      <c r="C205" s="128" t="s">
        <v>703</v>
      </c>
      <c r="D205" s="271">
        <v>2.8662420382165608</v>
      </c>
      <c r="E205" s="271">
        <v>4.353741496598639</v>
      </c>
    </row>
    <row r="206" spans="3:7">
      <c r="C206" s="128" t="s">
        <v>499</v>
      </c>
      <c r="D206" s="271">
        <v>2.7070063694267517</v>
      </c>
      <c r="E206" s="271">
        <v>3.1292517006802725</v>
      </c>
    </row>
    <row r="207" spans="3:7">
      <c r="C207" s="128" t="s">
        <v>56</v>
      </c>
      <c r="D207" s="271">
        <v>1.5923566878980893</v>
      </c>
      <c r="E207" s="271">
        <v>1.6326530612244898</v>
      </c>
    </row>
    <row r="208" spans="3:7">
      <c r="C208" s="128" t="s">
        <v>498</v>
      </c>
      <c r="D208" s="271">
        <v>0.95541401273885351</v>
      </c>
      <c r="E208" s="271">
        <v>1.2244897959183674</v>
      </c>
    </row>
    <row r="209" spans="3:5">
      <c r="C209" s="128" t="s">
        <v>46</v>
      </c>
      <c r="D209" s="271">
        <v>0.95541401273885351</v>
      </c>
      <c r="E209" s="271">
        <v>1.2244897959183674</v>
      </c>
    </row>
    <row r="210" spans="3:5">
      <c r="C210" s="128" t="s">
        <v>495</v>
      </c>
      <c r="D210" s="271">
        <v>1.5923566878980893</v>
      </c>
      <c r="E210" s="271">
        <v>1.2244897959183674</v>
      </c>
    </row>
    <row r="211" spans="3:5">
      <c r="C211" s="128" t="s">
        <v>642</v>
      </c>
      <c r="D211" s="271">
        <v>0.31847133757961787</v>
      </c>
      <c r="E211" s="271">
        <v>0.27210884353741494</v>
      </c>
    </row>
    <row r="212" spans="3:5">
      <c r="C212" s="128" t="s">
        <v>497</v>
      </c>
      <c r="D212" s="271">
        <v>0</v>
      </c>
      <c r="E212" s="271">
        <v>0</v>
      </c>
    </row>
    <row r="213" spans="3:5">
      <c r="C213" s="128" t="s">
        <v>496</v>
      </c>
      <c r="D213" s="271">
        <v>0</v>
      </c>
      <c r="E213" s="271">
        <v>0</v>
      </c>
    </row>
    <row r="214" spans="3:5">
      <c r="C214" s="128" t="s">
        <v>52</v>
      </c>
      <c r="D214" s="271">
        <v>0</v>
      </c>
      <c r="E214" s="271">
        <v>0</v>
      </c>
    </row>
    <row r="215" spans="3:5">
      <c r="C215" s="128" t="s">
        <v>50</v>
      </c>
      <c r="D215" s="271">
        <v>0</v>
      </c>
      <c r="E215" s="271">
        <v>0</v>
      </c>
    </row>
    <row r="225" spans="7:9" ht="25.5">
      <c r="G225" s="366" t="s">
        <v>1540</v>
      </c>
      <c r="H225" s="929">
        <v>69.428571428571431</v>
      </c>
      <c r="I225" s="930">
        <v>71.111111111111114</v>
      </c>
    </row>
    <row r="226" spans="7:9">
      <c r="G226" s="124" t="s">
        <v>58</v>
      </c>
      <c r="H226" s="927">
        <v>18</v>
      </c>
      <c r="I226" s="928">
        <v>17.124183006535947</v>
      </c>
    </row>
    <row r="227" spans="7:9">
      <c r="G227" s="124" t="s">
        <v>493</v>
      </c>
      <c r="H227" s="927">
        <v>3.7142857142857144</v>
      </c>
      <c r="I227" s="928">
        <v>3.5294117647058822</v>
      </c>
    </row>
    <row r="228" spans="7:9">
      <c r="G228" s="124" t="s">
        <v>499</v>
      </c>
      <c r="H228" s="929">
        <v>2.7142857142857144</v>
      </c>
      <c r="I228" s="930">
        <v>3.0065359477124183</v>
      </c>
    </row>
    <row r="229" spans="7:9">
      <c r="G229" s="368" t="s">
        <v>56</v>
      </c>
      <c r="H229" s="929">
        <v>2</v>
      </c>
      <c r="I229" s="930">
        <v>1.4379084967320261</v>
      </c>
    </row>
    <row r="230" spans="7:9">
      <c r="G230" s="128" t="s">
        <v>495</v>
      </c>
      <c r="H230" s="927">
        <v>1.5714285714285716</v>
      </c>
      <c r="I230" s="928">
        <v>1.1764705882352942</v>
      </c>
    </row>
    <row r="231" spans="7:9">
      <c r="G231" s="124" t="s">
        <v>498</v>
      </c>
      <c r="H231" s="927">
        <v>1.1428571428571428</v>
      </c>
      <c r="I231" s="928">
        <v>1.1764705882352942</v>
      </c>
    </row>
    <row r="232" spans="7:9">
      <c r="G232" s="124" t="s">
        <v>46</v>
      </c>
      <c r="H232" s="927">
        <v>1.1428571428571428</v>
      </c>
      <c r="I232" s="928">
        <v>1.0457516339869279</v>
      </c>
    </row>
    <row r="233" spans="7:9">
      <c r="G233" s="124" t="s">
        <v>642</v>
      </c>
      <c r="H233" s="929">
        <v>0.2857142857142857</v>
      </c>
      <c r="I233" s="930">
        <v>0.26143790849673199</v>
      </c>
    </row>
    <row r="234" spans="7:9">
      <c r="G234" s="124" t="s">
        <v>497</v>
      </c>
      <c r="H234" s="927">
        <v>0</v>
      </c>
      <c r="I234" s="927">
        <v>0.13</v>
      </c>
    </row>
    <row r="235" spans="7:9">
      <c r="G235" s="124" t="s">
        <v>496</v>
      </c>
      <c r="H235" s="929">
        <v>0</v>
      </c>
      <c r="I235" s="930">
        <v>0</v>
      </c>
    </row>
    <row r="236" spans="7:9">
      <c r="G236" s="124" t="s">
        <v>52</v>
      </c>
      <c r="H236" s="929">
        <v>0</v>
      </c>
      <c r="I236" s="930">
        <v>0</v>
      </c>
    </row>
    <row r="237" spans="7:9">
      <c r="G237" s="124" t="s">
        <v>50</v>
      </c>
      <c r="H237" s="931">
        <v>0</v>
      </c>
      <c r="I237" s="932">
        <v>0</v>
      </c>
    </row>
  </sheetData>
  <sortState ref="G227:I238">
    <sortCondition descending="1" ref="H226"/>
  </sortState>
  <mergeCells count="3">
    <mergeCell ref="A2:M2"/>
    <mergeCell ref="A29:L29"/>
    <mergeCell ref="A30:L30"/>
  </mergeCells>
  <hyperlinks>
    <hyperlink ref="O2" location="INDICE!A12" display="INDICE"/>
  </hyperlinks>
  <printOptions horizontalCentered="1"/>
  <pageMargins left="0.51181102362204722" right="0.51181102362204722" top="1.1023622047244095" bottom="0.51181102362204722" header="0.11811023622047245" footer="0.23622047244094491"/>
  <pageSetup paperSize="9" scale="86" firstPageNumber="22" orientation="landscape" useFirstPageNumber="1" r:id="rId1"/>
  <headerFooter>
    <oddHeader>&amp;C&amp;G</oddHeader>
    <oddFooter>&amp;C&amp;12 22</oddFoot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
  <sheetViews>
    <sheetView showGridLines="0" zoomScale="90" zoomScaleNormal="90" zoomScalePageLayoutView="90" workbookViewId="0">
      <selection sqref="A1:W1"/>
    </sheetView>
  </sheetViews>
  <sheetFormatPr baseColWidth="10" defaultColWidth="9.140625" defaultRowHeight="12.75"/>
  <cols>
    <col min="1" max="1" width="26.42578125" style="647" customWidth="1"/>
    <col min="2" max="2" width="10.7109375" style="647" customWidth="1"/>
    <col min="3" max="3" width="10.5703125" style="647" customWidth="1"/>
    <col min="4" max="4" width="11.140625" style="647" customWidth="1"/>
    <col min="5" max="6" width="10.5703125" style="647" customWidth="1"/>
    <col min="7" max="7" width="12.28515625" style="647" customWidth="1"/>
    <col min="8" max="9" width="10.5703125" style="647" customWidth="1"/>
    <col min="10" max="10" width="11.5703125" style="647" customWidth="1"/>
    <col min="11" max="11" width="12.42578125" style="647" bestFit="1" customWidth="1"/>
    <col min="12" max="12" width="12.140625" style="647" customWidth="1"/>
    <col min="13" max="16" width="11.5703125" style="647" customWidth="1"/>
    <col min="17" max="23" width="11.5703125" style="653" customWidth="1"/>
    <col min="24" max="16384" width="9.140625" style="653"/>
  </cols>
  <sheetData>
    <row r="1" spans="1:24" ht="48.75" customHeight="1">
      <c r="A1" s="1129" t="s">
        <v>1504</v>
      </c>
      <c r="B1" s="1129"/>
      <c r="C1" s="1129"/>
      <c r="D1" s="1129"/>
      <c r="E1" s="1129"/>
      <c r="F1" s="1129"/>
      <c r="G1" s="1129"/>
      <c r="H1" s="1129"/>
      <c r="I1" s="1129"/>
      <c r="J1" s="1129"/>
      <c r="K1" s="1129"/>
      <c r="L1" s="1129"/>
      <c r="M1" s="1129"/>
      <c r="N1" s="1129"/>
      <c r="O1" s="1129"/>
      <c r="P1" s="1129"/>
      <c r="Q1" s="1129"/>
      <c r="R1" s="1129"/>
      <c r="S1" s="1129"/>
      <c r="T1" s="1129"/>
      <c r="U1" s="1129"/>
      <c r="V1" s="1129"/>
      <c r="W1" s="1129"/>
      <c r="X1" s="264" t="s">
        <v>577</v>
      </c>
    </row>
    <row r="2" spans="1:24" s="647" customFormat="1" ht="5.25" customHeight="1">
      <c r="A2" s="659"/>
      <c r="B2" s="660"/>
      <c r="C2" s="660"/>
      <c r="D2" s="660"/>
      <c r="E2" s="660"/>
      <c r="F2" s="660"/>
      <c r="G2" s="660"/>
      <c r="H2" s="660"/>
      <c r="I2" s="660"/>
      <c r="J2" s="660"/>
      <c r="K2" s="660"/>
      <c r="L2" s="660"/>
      <c r="M2" s="660"/>
      <c r="N2" s="660"/>
      <c r="O2" s="981"/>
      <c r="P2" s="981"/>
    </row>
    <row r="3" spans="1:24" s="665" customFormat="1" ht="19.5" customHeight="1">
      <c r="A3" s="1143" t="s">
        <v>327</v>
      </c>
      <c r="B3" s="1143" t="s">
        <v>1099</v>
      </c>
      <c r="C3" s="1147" t="s">
        <v>334</v>
      </c>
      <c r="D3" s="1148"/>
      <c r="E3" s="1148"/>
      <c r="F3" s="1148"/>
      <c r="G3" s="1148"/>
      <c r="H3" s="1148"/>
      <c r="I3" s="1148"/>
      <c r="J3" s="1148"/>
      <c r="K3" s="1148"/>
      <c r="L3" s="1148"/>
      <c r="M3" s="1147" t="s">
        <v>336</v>
      </c>
      <c r="N3" s="1148"/>
      <c r="O3" s="1148"/>
      <c r="P3" s="1148"/>
      <c r="Q3" s="1148"/>
      <c r="R3" s="1148"/>
      <c r="S3" s="1148"/>
      <c r="T3" s="1148"/>
      <c r="U3" s="1148"/>
      <c r="V3" s="1145" t="s">
        <v>325</v>
      </c>
      <c r="W3" s="1145" t="s">
        <v>324</v>
      </c>
    </row>
    <row r="4" spans="1:24" s="665" customFormat="1" ht="42.75" customHeight="1">
      <c r="A4" s="1145"/>
      <c r="B4" s="1133"/>
      <c r="C4" s="962" t="s">
        <v>314</v>
      </c>
      <c r="D4" s="962" t="s">
        <v>339</v>
      </c>
      <c r="E4" s="962" t="s">
        <v>338</v>
      </c>
      <c r="F4" s="962" t="s">
        <v>323</v>
      </c>
      <c r="G4" s="962" t="s">
        <v>322</v>
      </c>
      <c r="H4" s="962" t="s">
        <v>321</v>
      </c>
      <c r="I4" s="962" t="s">
        <v>320</v>
      </c>
      <c r="J4" s="962" t="s">
        <v>1101</v>
      </c>
      <c r="K4" s="962" t="s">
        <v>181</v>
      </c>
      <c r="L4" s="962" t="s">
        <v>1102</v>
      </c>
      <c r="M4" s="962" t="s">
        <v>66</v>
      </c>
      <c r="N4" s="962" t="s">
        <v>1103</v>
      </c>
      <c r="O4" s="962" t="s">
        <v>319</v>
      </c>
      <c r="P4" s="962" t="s">
        <v>1104</v>
      </c>
      <c r="Q4" s="962" t="s">
        <v>1105</v>
      </c>
      <c r="R4" s="962" t="s">
        <v>1106</v>
      </c>
      <c r="S4" s="962" t="s">
        <v>1107</v>
      </c>
      <c r="T4" s="962" t="s">
        <v>1108</v>
      </c>
      <c r="U4" s="962" t="s">
        <v>1109</v>
      </c>
      <c r="V4" s="1202"/>
      <c r="W4" s="1202"/>
    </row>
    <row r="5" spans="1:24" ht="14.25" customHeight="1">
      <c r="A5" s="693" t="s">
        <v>11</v>
      </c>
      <c r="B5" s="608">
        <v>1059937</v>
      </c>
      <c r="C5" s="608">
        <v>676083</v>
      </c>
      <c r="D5" s="608">
        <v>21424</v>
      </c>
      <c r="E5" s="608">
        <v>231367</v>
      </c>
      <c r="F5" s="608">
        <v>185220</v>
      </c>
      <c r="G5" s="608">
        <v>117456</v>
      </c>
      <c r="H5" s="608">
        <v>75450</v>
      </c>
      <c r="I5" s="608">
        <v>399</v>
      </c>
      <c r="J5" s="608">
        <v>6564</v>
      </c>
      <c r="K5" s="608">
        <v>5762</v>
      </c>
      <c r="L5" s="608">
        <v>32441</v>
      </c>
      <c r="M5" s="608">
        <v>339852</v>
      </c>
      <c r="N5" s="608">
        <v>162681</v>
      </c>
      <c r="O5" s="608">
        <v>133751</v>
      </c>
      <c r="P5" s="608">
        <v>10180</v>
      </c>
      <c r="Q5" s="608">
        <v>5246</v>
      </c>
      <c r="R5" s="608">
        <v>12887</v>
      </c>
      <c r="S5" s="608">
        <v>4843</v>
      </c>
      <c r="T5" s="608">
        <v>4027</v>
      </c>
      <c r="U5" s="608">
        <v>6237</v>
      </c>
      <c r="V5" s="608">
        <v>44002</v>
      </c>
      <c r="W5" s="608">
        <v>452892</v>
      </c>
    </row>
    <row r="6" spans="1:24">
      <c r="A6" s="694" t="s">
        <v>114</v>
      </c>
      <c r="B6" s="604">
        <v>461261</v>
      </c>
      <c r="C6" s="604">
        <v>280998</v>
      </c>
      <c r="D6" s="604">
        <v>10727</v>
      </c>
      <c r="E6" s="604">
        <v>80389</v>
      </c>
      <c r="F6" s="604">
        <v>75957</v>
      </c>
      <c r="G6" s="604">
        <v>50356</v>
      </c>
      <c r="H6" s="604">
        <v>43291</v>
      </c>
      <c r="I6" s="604">
        <v>258</v>
      </c>
      <c r="J6" s="604">
        <v>3747</v>
      </c>
      <c r="K6" s="604">
        <v>4295</v>
      </c>
      <c r="L6" s="604">
        <v>11978</v>
      </c>
      <c r="M6" s="604">
        <v>166091</v>
      </c>
      <c r="N6" s="604">
        <v>77535</v>
      </c>
      <c r="O6" s="604">
        <v>67055</v>
      </c>
      <c r="P6" s="604">
        <v>5565</v>
      </c>
      <c r="Q6" s="604">
        <v>2888</v>
      </c>
      <c r="R6" s="604">
        <v>6052</v>
      </c>
      <c r="S6" s="604">
        <v>1413</v>
      </c>
      <c r="T6" s="604">
        <v>2516</v>
      </c>
      <c r="U6" s="604">
        <v>3067</v>
      </c>
      <c r="V6" s="604">
        <v>14172</v>
      </c>
      <c r="W6" s="604">
        <v>268855</v>
      </c>
    </row>
    <row r="7" spans="1:24">
      <c r="A7" s="673" t="s">
        <v>13</v>
      </c>
      <c r="B7" s="608">
        <v>84111</v>
      </c>
      <c r="C7" s="608">
        <v>26605</v>
      </c>
      <c r="D7" s="608">
        <v>1069</v>
      </c>
      <c r="E7" s="608">
        <v>8823</v>
      </c>
      <c r="F7" s="608">
        <v>9555</v>
      </c>
      <c r="G7" s="608">
        <v>2395</v>
      </c>
      <c r="H7" s="608">
        <v>4169</v>
      </c>
      <c r="I7" s="608">
        <v>28</v>
      </c>
      <c r="J7" s="608">
        <v>301</v>
      </c>
      <c r="K7" s="608">
        <v>264</v>
      </c>
      <c r="L7" s="608">
        <v>1</v>
      </c>
      <c r="M7" s="608">
        <v>55338</v>
      </c>
      <c r="N7" s="608">
        <v>20596</v>
      </c>
      <c r="O7" s="608">
        <v>34128</v>
      </c>
      <c r="P7" s="608">
        <v>431</v>
      </c>
      <c r="Q7" s="608">
        <v>20</v>
      </c>
      <c r="R7" s="608">
        <v>89</v>
      </c>
      <c r="S7" s="608">
        <v>27</v>
      </c>
      <c r="T7" s="608">
        <v>28</v>
      </c>
      <c r="U7" s="608">
        <v>19</v>
      </c>
      <c r="V7" s="608">
        <v>2168</v>
      </c>
      <c r="W7" s="608">
        <v>14722</v>
      </c>
    </row>
    <row r="8" spans="1:24">
      <c r="A8" s="676" t="s">
        <v>14</v>
      </c>
      <c r="B8" s="604">
        <v>13598</v>
      </c>
      <c r="C8" s="604">
        <v>7499</v>
      </c>
      <c r="D8" s="604">
        <v>186</v>
      </c>
      <c r="E8" s="604">
        <v>2314</v>
      </c>
      <c r="F8" s="604">
        <v>3101</v>
      </c>
      <c r="G8" s="604">
        <v>337</v>
      </c>
      <c r="H8" s="604">
        <v>1215</v>
      </c>
      <c r="I8" s="604">
        <v>3</v>
      </c>
      <c r="J8" s="604">
        <v>38</v>
      </c>
      <c r="K8" s="604">
        <v>208</v>
      </c>
      <c r="L8" s="604">
        <v>97</v>
      </c>
      <c r="M8" s="604">
        <v>6042</v>
      </c>
      <c r="N8" s="604">
        <v>813</v>
      </c>
      <c r="O8" s="604">
        <v>415</v>
      </c>
      <c r="P8" s="604">
        <v>921</v>
      </c>
      <c r="Q8" s="604">
        <v>900</v>
      </c>
      <c r="R8" s="604">
        <v>806</v>
      </c>
      <c r="S8" s="604">
        <v>931</v>
      </c>
      <c r="T8" s="604">
        <v>1106</v>
      </c>
      <c r="U8" s="604">
        <v>150</v>
      </c>
      <c r="V8" s="604">
        <v>57</v>
      </c>
      <c r="W8" s="604">
        <v>16965</v>
      </c>
    </row>
    <row r="9" spans="1:24">
      <c r="A9" s="673" t="s">
        <v>15</v>
      </c>
      <c r="B9" s="608">
        <v>6518</v>
      </c>
      <c r="C9" s="608">
        <v>6248</v>
      </c>
      <c r="D9" s="608">
        <v>91</v>
      </c>
      <c r="E9" s="608">
        <v>2235</v>
      </c>
      <c r="F9" s="608">
        <v>1864</v>
      </c>
      <c r="G9" s="608">
        <v>462</v>
      </c>
      <c r="H9" s="608">
        <v>1494</v>
      </c>
      <c r="I9" s="608">
        <v>2</v>
      </c>
      <c r="J9" s="608">
        <v>100</v>
      </c>
      <c r="K9" s="608">
        <v>0</v>
      </c>
      <c r="L9" s="608">
        <v>0</v>
      </c>
      <c r="M9" s="608">
        <v>188</v>
      </c>
      <c r="N9" s="608">
        <v>16</v>
      </c>
      <c r="O9" s="608">
        <v>170</v>
      </c>
      <c r="P9" s="608">
        <v>1</v>
      </c>
      <c r="Q9" s="608">
        <v>0</v>
      </c>
      <c r="R9" s="608">
        <v>1</v>
      </c>
      <c r="S9" s="608">
        <v>0</v>
      </c>
      <c r="T9" s="608">
        <v>0</v>
      </c>
      <c r="U9" s="608">
        <v>0</v>
      </c>
      <c r="V9" s="608">
        <v>82</v>
      </c>
      <c r="W9" s="608">
        <v>4435</v>
      </c>
    </row>
    <row r="10" spans="1:24">
      <c r="A10" s="676" t="s">
        <v>16</v>
      </c>
      <c r="B10" s="604">
        <v>11374</v>
      </c>
      <c r="C10" s="604">
        <v>8747</v>
      </c>
      <c r="D10" s="604">
        <v>394</v>
      </c>
      <c r="E10" s="604">
        <v>1625</v>
      </c>
      <c r="F10" s="604">
        <v>1918</v>
      </c>
      <c r="G10" s="604">
        <v>2718</v>
      </c>
      <c r="H10" s="604">
        <v>1423</v>
      </c>
      <c r="I10" s="604">
        <v>4</v>
      </c>
      <c r="J10" s="604">
        <v>166</v>
      </c>
      <c r="K10" s="604">
        <v>499</v>
      </c>
      <c r="L10" s="604">
        <v>0</v>
      </c>
      <c r="M10" s="604">
        <v>2600</v>
      </c>
      <c r="N10" s="604">
        <v>100</v>
      </c>
      <c r="O10" s="604">
        <v>353</v>
      </c>
      <c r="P10" s="604">
        <v>27</v>
      </c>
      <c r="Q10" s="604">
        <v>30</v>
      </c>
      <c r="R10" s="604">
        <v>69</v>
      </c>
      <c r="S10" s="604">
        <v>6</v>
      </c>
      <c r="T10" s="604">
        <v>12</v>
      </c>
      <c r="U10" s="604">
        <v>2003</v>
      </c>
      <c r="V10" s="604">
        <v>27</v>
      </c>
      <c r="W10" s="604">
        <v>4544</v>
      </c>
    </row>
    <row r="11" spans="1:24">
      <c r="A11" s="673" t="s">
        <v>17</v>
      </c>
      <c r="B11" s="608">
        <v>15505</v>
      </c>
      <c r="C11" s="608">
        <v>13552</v>
      </c>
      <c r="D11" s="608">
        <v>474</v>
      </c>
      <c r="E11" s="608">
        <v>4765</v>
      </c>
      <c r="F11" s="608">
        <v>4597</v>
      </c>
      <c r="G11" s="608">
        <v>854</v>
      </c>
      <c r="H11" s="608">
        <v>2644</v>
      </c>
      <c r="I11" s="608">
        <v>3</v>
      </c>
      <c r="J11" s="608">
        <v>138</v>
      </c>
      <c r="K11" s="608">
        <v>77</v>
      </c>
      <c r="L11" s="608">
        <v>0</v>
      </c>
      <c r="M11" s="608">
        <v>1566</v>
      </c>
      <c r="N11" s="608">
        <v>1315</v>
      </c>
      <c r="O11" s="608">
        <v>237</v>
      </c>
      <c r="P11" s="608">
        <v>14</v>
      </c>
      <c r="Q11" s="608">
        <v>0</v>
      </c>
      <c r="R11" s="608">
        <v>0</v>
      </c>
      <c r="S11" s="608">
        <v>0</v>
      </c>
      <c r="T11" s="608">
        <v>0</v>
      </c>
      <c r="U11" s="608">
        <v>0</v>
      </c>
      <c r="V11" s="608">
        <v>387</v>
      </c>
      <c r="W11" s="608">
        <v>25572</v>
      </c>
    </row>
    <row r="12" spans="1:24">
      <c r="A12" s="676" t="s">
        <v>18</v>
      </c>
      <c r="B12" s="604">
        <v>16093</v>
      </c>
      <c r="C12" s="604">
        <v>13885</v>
      </c>
      <c r="D12" s="604">
        <v>528</v>
      </c>
      <c r="E12" s="604">
        <v>4234</v>
      </c>
      <c r="F12" s="604">
        <v>5061</v>
      </c>
      <c r="G12" s="604">
        <v>1048</v>
      </c>
      <c r="H12" s="604">
        <v>2516</v>
      </c>
      <c r="I12" s="604">
        <v>4</v>
      </c>
      <c r="J12" s="604">
        <v>285</v>
      </c>
      <c r="K12" s="604">
        <v>85</v>
      </c>
      <c r="L12" s="604">
        <v>124</v>
      </c>
      <c r="M12" s="604">
        <v>469</v>
      </c>
      <c r="N12" s="604">
        <v>260</v>
      </c>
      <c r="O12" s="604">
        <v>142</v>
      </c>
      <c r="P12" s="604">
        <v>37</v>
      </c>
      <c r="Q12" s="604">
        <v>5</v>
      </c>
      <c r="R12" s="604">
        <v>2</v>
      </c>
      <c r="S12" s="604">
        <v>20</v>
      </c>
      <c r="T12" s="604">
        <v>3</v>
      </c>
      <c r="U12" s="604">
        <v>0</v>
      </c>
      <c r="V12" s="604">
        <v>1739</v>
      </c>
      <c r="W12" s="604">
        <v>39043</v>
      </c>
    </row>
    <row r="13" spans="1:24">
      <c r="A13" s="673" t="s">
        <v>19</v>
      </c>
      <c r="B13" s="608">
        <v>16877</v>
      </c>
      <c r="C13" s="608">
        <v>15296</v>
      </c>
      <c r="D13" s="608">
        <v>427</v>
      </c>
      <c r="E13" s="608">
        <v>5053</v>
      </c>
      <c r="F13" s="608">
        <v>5047</v>
      </c>
      <c r="G13" s="608">
        <v>906</v>
      </c>
      <c r="H13" s="608">
        <v>3543</v>
      </c>
      <c r="I13" s="608">
        <v>8</v>
      </c>
      <c r="J13" s="608">
        <v>120</v>
      </c>
      <c r="K13" s="608">
        <v>192</v>
      </c>
      <c r="L13" s="608">
        <v>0</v>
      </c>
      <c r="M13" s="608">
        <v>1317</v>
      </c>
      <c r="N13" s="608">
        <v>86</v>
      </c>
      <c r="O13" s="608">
        <v>1046</v>
      </c>
      <c r="P13" s="608">
        <v>18</v>
      </c>
      <c r="Q13" s="608">
        <v>39</v>
      </c>
      <c r="R13" s="608">
        <v>65</v>
      </c>
      <c r="S13" s="608">
        <v>26</v>
      </c>
      <c r="T13" s="608">
        <v>30</v>
      </c>
      <c r="U13" s="608">
        <v>7</v>
      </c>
      <c r="V13" s="608">
        <v>264</v>
      </c>
      <c r="W13" s="608">
        <v>4960</v>
      </c>
    </row>
    <row r="14" spans="1:24">
      <c r="A14" s="676" t="s">
        <v>20</v>
      </c>
      <c r="B14" s="604">
        <v>53790</v>
      </c>
      <c r="C14" s="604">
        <v>19944</v>
      </c>
      <c r="D14" s="604">
        <v>1270</v>
      </c>
      <c r="E14" s="604">
        <v>5701</v>
      </c>
      <c r="F14" s="604">
        <v>7111</v>
      </c>
      <c r="G14" s="604">
        <v>2412</v>
      </c>
      <c r="H14" s="604">
        <v>3258</v>
      </c>
      <c r="I14" s="604">
        <v>8</v>
      </c>
      <c r="J14" s="604">
        <v>84</v>
      </c>
      <c r="K14" s="604">
        <v>0</v>
      </c>
      <c r="L14" s="604">
        <v>100</v>
      </c>
      <c r="M14" s="604">
        <v>32459</v>
      </c>
      <c r="N14" s="604">
        <v>25520</v>
      </c>
      <c r="O14" s="604">
        <v>6899</v>
      </c>
      <c r="P14" s="604">
        <v>36</v>
      </c>
      <c r="Q14" s="604">
        <v>0</v>
      </c>
      <c r="R14" s="604">
        <v>3</v>
      </c>
      <c r="S14" s="604">
        <v>0</v>
      </c>
      <c r="T14" s="604">
        <v>1</v>
      </c>
      <c r="U14" s="604">
        <v>0</v>
      </c>
      <c r="V14" s="604">
        <v>1387</v>
      </c>
      <c r="W14" s="604">
        <v>17378</v>
      </c>
    </row>
    <row r="15" spans="1:24">
      <c r="A15" s="673" t="s">
        <v>21</v>
      </c>
      <c r="B15" s="608">
        <v>169276</v>
      </c>
      <c r="C15" s="608">
        <v>123532</v>
      </c>
      <c r="D15" s="608">
        <v>4603</v>
      </c>
      <c r="E15" s="608">
        <v>29179</v>
      </c>
      <c r="F15" s="608">
        <v>22904</v>
      </c>
      <c r="G15" s="608">
        <v>35463</v>
      </c>
      <c r="H15" s="608">
        <v>17487</v>
      </c>
      <c r="I15" s="608">
        <v>182</v>
      </c>
      <c r="J15" s="608">
        <v>1660</v>
      </c>
      <c r="K15" s="608">
        <v>2587</v>
      </c>
      <c r="L15" s="608">
        <v>9467</v>
      </c>
      <c r="M15" s="608">
        <v>40734</v>
      </c>
      <c r="N15" s="608">
        <v>18059</v>
      </c>
      <c r="O15" s="608">
        <v>13314</v>
      </c>
      <c r="P15" s="608">
        <v>3065</v>
      </c>
      <c r="Q15" s="608">
        <v>935</v>
      </c>
      <c r="R15" s="608">
        <v>4317</v>
      </c>
      <c r="S15" s="608">
        <v>52</v>
      </c>
      <c r="T15" s="608">
        <v>884</v>
      </c>
      <c r="U15" s="608">
        <v>108</v>
      </c>
      <c r="V15" s="608">
        <v>5010</v>
      </c>
      <c r="W15" s="608">
        <v>102239</v>
      </c>
    </row>
    <row r="16" spans="1:24">
      <c r="A16" s="676" t="s">
        <v>22</v>
      </c>
      <c r="B16" s="604">
        <v>40975</v>
      </c>
      <c r="C16" s="604">
        <v>24861</v>
      </c>
      <c r="D16" s="604">
        <v>878</v>
      </c>
      <c r="E16" s="604">
        <v>7976</v>
      </c>
      <c r="F16" s="604">
        <v>8328</v>
      </c>
      <c r="G16" s="604">
        <v>2551</v>
      </c>
      <c r="H16" s="604">
        <v>3520</v>
      </c>
      <c r="I16" s="604">
        <v>0</v>
      </c>
      <c r="J16" s="604">
        <v>121</v>
      </c>
      <c r="K16" s="604">
        <v>210</v>
      </c>
      <c r="L16" s="604">
        <v>1277</v>
      </c>
      <c r="M16" s="604">
        <v>14858</v>
      </c>
      <c r="N16" s="604">
        <v>5393</v>
      </c>
      <c r="O16" s="604">
        <v>7115</v>
      </c>
      <c r="P16" s="604">
        <v>469</v>
      </c>
      <c r="Q16" s="604">
        <v>580</v>
      </c>
      <c r="R16" s="604">
        <v>290</v>
      </c>
      <c r="S16" s="604">
        <v>13</v>
      </c>
      <c r="T16" s="604">
        <v>350</v>
      </c>
      <c r="U16" s="604">
        <v>648</v>
      </c>
      <c r="V16" s="604">
        <v>1256</v>
      </c>
      <c r="W16" s="604">
        <v>17304</v>
      </c>
    </row>
    <row r="17" spans="1:23" ht="31.5" customHeight="1">
      <c r="A17" s="673" t="s">
        <v>23</v>
      </c>
      <c r="B17" s="608">
        <v>33144</v>
      </c>
      <c r="C17" s="608">
        <v>20829</v>
      </c>
      <c r="D17" s="608">
        <v>807</v>
      </c>
      <c r="E17" s="608">
        <v>8484</v>
      </c>
      <c r="F17" s="608">
        <v>6471</v>
      </c>
      <c r="G17" s="608">
        <v>1210</v>
      </c>
      <c r="H17" s="608">
        <v>2022</v>
      </c>
      <c r="I17" s="608">
        <v>16</v>
      </c>
      <c r="J17" s="608">
        <v>734</v>
      </c>
      <c r="K17" s="608">
        <v>173</v>
      </c>
      <c r="L17" s="608">
        <v>912</v>
      </c>
      <c r="M17" s="608">
        <v>10520</v>
      </c>
      <c r="N17" s="608">
        <v>5377</v>
      </c>
      <c r="O17" s="608">
        <v>3236</v>
      </c>
      <c r="P17" s="608">
        <v>546</v>
      </c>
      <c r="Q17" s="608">
        <v>379</v>
      </c>
      <c r="R17" s="608">
        <v>410</v>
      </c>
      <c r="S17" s="608">
        <v>338</v>
      </c>
      <c r="T17" s="608">
        <v>102</v>
      </c>
      <c r="U17" s="608">
        <v>132</v>
      </c>
      <c r="V17" s="608">
        <v>1795</v>
      </c>
      <c r="W17" s="608">
        <v>21693</v>
      </c>
    </row>
    <row r="18" spans="1:23">
      <c r="A18" s="694" t="s">
        <v>113</v>
      </c>
      <c r="B18" s="604">
        <v>551151</v>
      </c>
      <c r="C18" s="604">
        <v>351230</v>
      </c>
      <c r="D18" s="604">
        <v>10142</v>
      </c>
      <c r="E18" s="604">
        <v>138062</v>
      </c>
      <c r="F18" s="604">
        <v>90574</v>
      </c>
      <c r="G18" s="604">
        <v>63360</v>
      </c>
      <c r="H18" s="604">
        <v>24918</v>
      </c>
      <c r="I18" s="604">
        <v>126</v>
      </c>
      <c r="J18" s="604">
        <v>2633</v>
      </c>
      <c r="K18" s="604">
        <v>965</v>
      </c>
      <c r="L18" s="604">
        <v>20450</v>
      </c>
      <c r="M18" s="604">
        <v>170854</v>
      </c>
      <c r="N18" s="604">
        <v>84289</v>
      </c>
      <c r="O18" s="604">
        <v>65876</v>
      </c>
      <c r="P18" s="604">
        <v>3957</v>
      </c>
      <c r="Q18" s="604">
        <v>2336</v>
      </c>
      <c r="R18" s="604">
        <v>6675</v>
      </c>
      <c r="S18" s="604">
        <v>3430</v>
      </c>
      <c r="T18" s="604">
        <v>1121</v>
      </c>
      <c r="U18" s="604">
        <v>3170</v>
      </c>
      <c r="V18" s="604">
        <v>29067</v>
      </c>
      <c r="W18" s="604">
        <v>161546</v>
      </c>
    </row>
    <row r="19" spans="1:23">
      <c r="A19" s="673" t="s">
        <v>25</v>
      </c>
      <c r="B19" s="608">
        <v>62074</v>
      </c>
      <c r="C19" s="608">
        <v>31454</v>
      </c>
      <c r="D19" s="608">
        <v>1283</v>
      </c>
      <c r="E19" s="608">
        <v>13030</v>
      </c>
      <c r="F19" s="608">
        <v>10116</v>
      </c>
      <c r="G19" s="608">
        <v>1592</v>
      </c>
      <c r="H19" s="608">
        <v>2456</v>
      </c>
      <c r="I19" s="608">
        <v>109</v>
      </c>
      <c r="J19" s="608">
        <v>288</v>
      </c>
      <c r="K19" s="608">
        <v>50</v>
      </c>
      <c r="L19" s="608">
        <v>2530</v>
      </c>
      <c r="M19" s="608">
        <v>27933</v>
      </c>
      <c r="N19" s="608">
        <v>14032</v>
      </c>
      <c r="O19" s="608">
        <v>7988</v>
      </c>
      <c r="P19" s="608">
        <v>2041</v>
      </c>
      <c r="Q19" s="608">
        <v>6</v>
      </c>
      <c r="R19" s="608">
        <v>3144</v>
      </c>
      <c r="S19" s="608">
        <v>90</v>
      </c>
      <c r="T19" s="608">
        <v>122</v>
      </c>
      <c r="U19" s="608">
        <v>510</v>
      </c>
      <c r="V19" s="608">
        <v>2687</v>
      </c>
      <c r="W19" s="608">
        <v>18251</v>
      </c>
    </row>
    <row r="20" spans="1:23">
      <c r="A20" s="676" t="s">
        <v>26</v>
      </c>
      <c r="B20" s="604">
        <v>48768</v>
      </c>
      <c r="C20" s="604">
        <v>44434</v>
      </c>
      <c r="D20" s="604">
        <v>712</v>
      </c>
      <c r="E20" s="604">
        <v>10500</v>
      </c>
      <c r="F20" s="604">
        <v>6903</v>
      </c>
      <c r="G20" s="604">
        <v>22977</v>
      </c>
      <c r="H20" s="604">
        <v>3122</v>
      </c>
      <c r="I20" s="604">
        <v>2</v>
      </c>
      <c r="J20" s="604">
        <v>169</v>
      </c>
      <c r="K20" s="604">
        <v>41</v>
      </c>
      <c r="L20" s="604">
        <v>8</v>
      </c>
      <c r="M20" s="604">
        <v>4002</v>
      </c>
      <c r="N20" s="604">
        <v>1243</v>
      </c>
      <c r="O20" s="604">
        <v>2700</v>
      </c>
      <c r="P20" s="604">
        <v>23</v>
      </c>
      <c r="Q20" s="604">
        <v>6</v>
      </c>
      <c r="R20" s="604">
        <v>14</v>
      </c>
      <c r="S20" s="604">
        <v>5</v>
      </c>
      <c r="T20" s="604">
        <v>5</v>
      </c>
      <c r="U20" s="604">
        <v>6</v>
      </c>
      <c r="V20" s="604">
        <v>332</v>
      </c>
      <c r="W20" s="604">
        <v>5660</v>
      </c>
    </row>
    <row r="21" spans="1:23">
      <c r="A21" s="673" t="s">
        <v>27</v>
      </c>
      <c r="B21" s="608">
        <v>236730</v>
      </c>
      <c r="C21" s="608">
        <v>140127</v>
      </c>
      <c r="D21" s="608">
        <v>5238</v>
      </c>
      <c r="E21" s="608">
        <v>55179</v>
      </c>
      <c r="F21" s="608">
        <v>34711</v>
      </c>
      <c r="G21" s="608">
        <v>19344</v>
      </c>
      <c r="H21" s="608">
        <v>9870</v>
      </c>
      <c r="I21" s="608">
        <v>6</v>
      </c>
      <c r="J21" s="608">
        <v>1113</v>
      </c>
      <c r="K21" s="608">
        <v>691</v>
      </c>
      <c r="L21" s="608">
        <v>13975</v>
      </c>
      <c r="M21" s="608">
        <v>90232</v>
      </c>
      <c r="N21" s="608">
        <v>43617</v>
      </c>
      <c r="O21" s="608">
        <v>38132</v>
      </c>
      <c r="P21" s="608">
        <v>1515</v>
      </c>
      <c r="Q21" s="608">
        <v>489</v>
      </c>
      <c r="R21" s="608">
        <v>2188</v>
      </c>
      <c r="S21" s="608">
        <v>1869</v>
      </c>
      <c r="T21" s="608">
        <v>755</v>
      </c>
      <c r="U21" s="608">
        <v>1667</v>
      </c>
      <c r="V21" s="608">
        <v>6371</v>
      </c>
      <c r="W21" s="608">
        <v>65728</v>
      </c>
    </row>
    <row r="22" spans="1:23">
      <c r="A22" s="676" t="s">
        <v>28</v>
      </c>
      <c r="B22" s="604">
        <v>79293</v>
      </c>
      <c r="C22" s="604">
        <v>51676</v>
      </c>
      <c r="D22" s="604">
        <v>1424</v>
      </c>
      <c r="E22" s="604">
        <v>24714</v>
      </c>
      <c r="F22" s="604">
        <v>18608</v>
      </c>
      <c r="G22" s="604">
        <v>3306</v>
      </c>
      <c r="H22" s="604">
        <v>2454</v>
      </c>
      <c r="I22" s="604">
        <v>2</v>
      </c>
      <c r="J22" s="604">
        <v>362</v>
      </c>
      <c r="K22" s="604">
        <v>56</v>
      </c>
      <c r="L22" s="604">
        <v>750</v>
      </c>
      <c r="M22" s="604">
        <v>20758</v>
      </c>
      <c r="N22" s="604">
        <v>7978</v>
      </c>
      <c r="O22" s="604">
        <v>6860</v>
      </c>
      <c r="P22" s="604">
        <v>283</v>
      </c>
      <c r="Q22" s="604">
        <v>1819</v>
      </c>
      <c r="R22" s="604">
        <v>1319</v>
      </c>
      <c r="S22" s="604">
        <v>1459</v>
      </c>
      <c r="T22" s="604">
        <v>239</v>
      </c>
      <c r="U22" s="604">
        <v>801</v>
      </c>
      <c r="V22" s="604">
        <v>6859</v>
      </c>
      <c r="W22" s="604">
        <v>26225</v>
      </c>
    </row>
    <row r="23" spans="1:23">
      <c r="A23" s="673" t="s">
        <v>29</v>
      </c>
      <c r="B23" s="608">
        <v>96787</v>
      </c>
      <c r="C23" s="608">
        <v>66324</v>
      </c>
      <c r="D23" s="608">
        <v>764</v>
      </c>
      <c r="E23" s="608">
        <v>27109</v>
      </c>
      <c r="F23" s="608">
        <v>14377</v>
      </c>
      <c r="G23" s="608">
        <v>15092</v>
      </c>
      <c r="H23" s="608">
        <v>5550</v>
      </c>
      <c r="I23" s="608">
        <v>4</v>
      </c>
      <c r="J23" s="608">
        <v>549</v>
      </c>
      <c r="K23" s="608">
        <v>0</v>
      </c>
      <c r="L23" s="608">
        <v>2879</v>
      </c>
      <c r="M23" s="608">
        <v>20368</v>
      </c>
      <c r="N23" s="608">
        <v>12710</v>
      </c>
      <c r="O23" s="608">
        <v>7417</v>
      </c>
      <c r="P23" s="608">
        <v>35</v>
      </c>
      <c r="Q23" s="608">
        <v>15</v>
      </c>
      <c r="R23" s="608">
        <v>0</v>
      </c>
      <c r="S23" s="608">
        <v>5</v>
      </c>
      <c r="T23" s="608">
        <v>0</v>
      </c>
      <c r="U23" s="608">
        <v>186</v>
      </c>
      <c r="V23" s="608">
        <v>10095</v>
      </c>
      <c r="W23" s="608">
        <v>35001</v>
      </c>
    </row>
    <row r="24" spans="1:23" ht="15.75" customHeight="1">
      <c r="A24" s="676" t="s">
        <v>30</v>
      </c>
      <c r="B24" s="604">
        <v>27499</v>
      </c>
      <c r="C24" s="604">
        <v>17215</v>
      </c>
      <c r="D24" s="604">
        <v>721</v>
      </c>
      <c r="E24" s="604">
        <v>7530</v>
      </c>
      <c r="F24" s="604">
        <v>5859</v>
      </c>
      <c r="G24" s="604">
        <v>1049</v>
      </c>
      <c r="H24" s="604">
        <v>1466</v>
      </c>
      <c r="I24" s="604">
        <v>3</v>
      </c>
      <c r="J24" s="604">
        <v>152</v>
      </c>
      <c r="K24" s="604">
        <v>127</v>
      </c>
      <c r="L24" s="604">
        <v>308</v>
      </c>
      <c r="M24" s="604">
        <v>7561</v>
      </c>
      <c r="N24" s="604">
        <v>4709</v>
      </c>
      <c r="O24" s="604">
        <v>2779</v>
      </c>
      <c r="P24" s="604">
        <v>60</v>
      </c>
      <c r="Q24" s="604">
        <v>1</v>
      </c>
      <c r="R24" s="604">
        <v>10</v>
      </c>
      <c r="S24" s="604">
        <v>2</v>
      </c>
      <c r="T24" s="604">
        <v>0</v>
      </c>
      <c r="U24" s="604">
        <v>0</v>
      </c>
      <c r="V24" s="604">
        <v>2723</v>
      </c>
      <c r="W24" s="604">
        <v>10681</v>
      </c>
    </row>
    <row r="25" spans="1:23">
      <c r="A25" s="693" t="s">
        <v>112</v>
      </c>
      <c r="B25" s="608">
        <v>46673</v>
      </c>
      <c r="C25" s="608">
        <v>43008</v>
      </c>
      <c r="D25" s="608">
        <v>528</v>
      </c>
      <c r="E25" s="608">
        <v>12589</v>
      </c>
      <c r="F25" s="608">
        <v>18478</v>
      </c>
      <c r="G25" s="608">
        <v>3662</v>
      </c>
      <c r="H25" s="608">
        <v>7045</v>
      </c>
      <c r="I25" s="608">
        <v>15</v>
      </c>
      <c r="J25" s="608">
        <v>176</v>
      </c>
      <c r="K25" s="608">
        <v>502</v>
      </c>
      <c r="L25" s="608">
        <v>13</v>
      </c>
      <c r="M25" s="608">
        <v>2902</v>
      </c>
      <c r="N25" s="608">
        <v>857</v>
      </c>
      <c r="O25" s="608">
        <v>816</v>
      </c>
      <c r="P25" s="608">
        <v>657</v>
      </c>
      <c r="Q25" s="608">
        <v>22</v>
      </c>
      <c r="R25" s="608">
        <v>160</v>
      </c>
      <c r="S25" s="608">
        <v>0</v>
      </c>
      <c r="T25" s="608">
        <v>390</v>
      </c>
      <c r="U25" s="608">
        <v>0</v>
      </c>
      <c r="V25" s="608">
        <v>763</v>
      </c>
      <c r="W25" s="608">
        <v>20890</v>
      </c>
    </row>
    <row r="26" spans="1:23">
      <c r="A26" s="676" t="s">
        <v>78</v>
      </c>
      <c r="B26" s="604">
        <v>7593</v>
      </c>
      <c r="C26" s="604">
        <v>7350</v>
      </c>
      <c r="D26" s="604">
        <v>104</v>
      </c>
      <c r="E26" s="604">
        <v>1616</v>
      </c>
      <c r="F26" s="604">
        <v>2636</v>
      </c>
      <c r="G26" s="604">
        <v>1640</v>
      </c>
      <c r="H26" s="604">
        <v>1347</v>
      </c>
      <c r="I26" s="604">
        <v>1</v>
      </c>
      <c r="J26" s="604">
        <v>6</v>
      </c>
      <c r="K26" s="604">
        <v>0</v>
      </c>
      <c r="L26" s="604">
        <v>0</v>
      </c>
      <c r="M26" s="604">
        <v>130</v>
      </c>
      <c r="N26" s="604">
        <v>10</v>
      </c>
      <c r="O26" s="604">
        <v>52</v>
      </c>
      <c r="P26" s="604">
        <v>68</v>
      </c>
      <c r="Q26" s="604">
        <v>0</v>
      </c>
      <c r="R26" s="604">
        <v>0</v>
      </c>
      <c r="S26" s="604">
        <v>0</v>
      </c>
      <c r="T26" s="604">
        <v>0</v>
      </c>
      <c r="U26" s="604">
        <v>0</v>
      </c>
      <c r="V26" s="604">
        <v>113</v>
      </c>
      <c r="W26" s="604">
        <v>1455</v>
      </c>
    </row>
    <row r="27" spans="1:23">
      <c r="A27" s="673" t="s">
        <v>84</v>
      </c>
      <c r="B27" s="608">
        <v>6859</v>
      </c>
      <c r="C27" s="608">
        <v>6258</v>
      </c>
      <c r="D27" s="608">
        <v>81</v>
      </c>
      <c r="E27" s="608">
        <v>2184</v>
      </c>
      <c r="F27" s="608">
        <v>2868</v>
      </c>
      <c r="G27" s="608">
        <v>312</v>
      </c>
      <c r="H27" s="608">
        <v>769</v>
      </c>
      <c r="I27" s="608">
        <v>0</v>
      </c>
      <c r="J27" s="608">
        <v>31</v>
      </c>
      <c r="K27" s="608">
        <v>0</v>
      </c>
      <c r="L27" s="608">
        <v>13</v>
      </c>
      <c r="M27" s="608">
        <v>394</v>
      </c>
      <c r="N27" s="608">
        <v>112</v>
      </c>
      <c r="O27" s="608">
        <v>30</v>
      </c>
      <c r="P27" s="608">
        <v>100</v>
      </c>
      <c r="Q27" s="608">
        <v>0</v>
      </c>
      <c r="R27" s="608">
        <v>152</v>
      </c>
      <c r="S27" s="608">
        <v>0</v>
      </c>
      <c r="T27" s="608">
        <v>0</v>
      </c>
      <c r="U27" s="608">
        <v>0</v>
      </c>
      <c r="V27" s="608">
        <v>207</v>
      </c>
      <c r="W27" s="608">
        <v>9550</v>
      </c>
    </row>
    <row r="28" spans="1:23">
      <c r="A28" s="676" t="s">
        <v>77</v>
      </c>
      <c r="B28" s="604">
        <v>4909</v>
      </c>
      <c r="C28" s="604">
        <v>4014</v>
      </c>
      <c r="D28" s="604">
        <v>44</v>
      </c>
      <c r="E28" s="604">
        <v>1012</v>
      </c>
      <c r="F28" s="604">
        <v>2055</v>
      </c>
      <c r="G28" s="604">
        <v>152</v>
      </c>
      <c r="H28" s="604">
        <v>692</v>
      </c>
      <c r="I28" s="604">
        <v>8</v>
      </c>
      <c r="J28" s="604">
        <v>51</v>
      </c>
      <c r="K28" s="604">
        <v>0</v>
      </c>
      <c r="L28" s="604">
        <v>0</v>
      </c>
      <c r="M28" s="604">
        <v>884</v>
      </c>
      <c r="N28" s="604">
        <v>445</v>
      </c>
      <c r="O28" s="604">
        <v>438</v>
      </c>
      <c r="P28" s="604">
        <v>1</v>
      </c>
      <c r="Q28" s="604">
        <v>0</v>
      </c>
      <c r="R28" s="604">
        <v>0</v>
      </c>
      <c r="S28" s="604">
        <v>0</v>
      </c>
      <c r="T28" s="604">
        <v>0</v>
      </c>
      <c r="U28" s="604">
        <v>0</v>
      </c>
      <c r="V28" s="604">
        <v>11</v>
      </c>
      <c r="W28" s="604">
        <v>2061</v>
      </c>
    </row>
    <row r="29" spans="1:23">
      <c r="A29" s="673" t="s">
        <v>83</v>
      </c>
      <c r="B29" s="608">
        <v>6447</v>
      </c>
      <c r="C29" s="608">
        <v>6203</v>
      </c>
      <c r="D29" s="608">
        <v>87</v>
      </c>
      <c r="E29" s="608">
        <v>1453</v>
      </c>
      <c r="F29" s="608">
        <v>2969</v>
      </c>
      <c r="G29" s="608">
        <v>329</v>
      </c>
      <c r="H29" s="608">
        <v>1353</v>
      </c>
      <c r="I29" s="608">
        <v>1</v>
      </c>
      <c r="J29" s="608">
        <v>11</v>
      </c>
      <c r="K29" s="608">
        <v>0</v>
      </c>
      <c r="L29" s="608">
        <v>0</v>
      </c>
      <c r="M29" s="608">
        <v>244</v>
      </c>
      <c r="N29" s="608">
        <v>3</v>
      </c>
      <c r="O29" s="608">
        <v>233</v>
      </c>
      <c r="P29" s="608">
        <v>3</v>
      </c>
      <c r="Q29" s="608">
        <v>2</v>
      </c>
      <c r="R29" s="608">
        <v>3</v>
      </c>
      <c r="S29" s="608">
        <v>0</v>
      </c>
      <c r="T29" s="608">
        <v>0</v>
      </c>
      <c r="U29" s="608">
        <v>0</v>
      </c>
      <c r="V29" s="608">
        <v>0</v>
      </c>
      <c r="W29" s="608">
        <v>1142</v>
      </c>
    </row>
    <row r="30" spans="1:23">
      <c r="A30" s="676" t="s">
        <v>76</v>
      </c>
      <c r="B30" s="604">
        <v>10842</v>
      </c>
      <c r="C30" s="604">
        <v>10442</v>
      </c>
      <c r="D30" s="604">
        <v>89</v>
      </c>
      <c r="E30" s="604">
        <v>3405</v>
      </c>
      <c r="F30" s="604">
        <v>4190</v>
      </c>
      <c r="G30" s="604">
        <v>844</v>
      </c>
      <c r="H30" s="604">
        <v>1395</v>
      </c>
      <c r="I30" s="604">
        <v>3</v>
      </c>
      <c r="J30" s="604">
        <v>23</v>
      </c>
      <c r="K30" s="604">
        <v>493</v>
      </c>
      <c r="L30" s="604">
        <v>0</v>
      </c>
      <c r="M30" s="604">
        <v>340</v>
      </c>
      <c r="N30" s="604">
        <v>204</v>
      </c>
      <c r="O30" s="604">
        <v>37</v>
      </c>
      <c r="P30" s="604">
        <v>94</v>
      </c>
      <c r="Q30" s="604">
        <v>0</v>
      </c>
      <c r="R30" s="604">
        <v>5</v>
      </c>
      <c r="S30" s="604">
        <v>0</v>
      </c>
      <c r="T30" s="604">
        <v>0</v>
      </c>
      <c r="U30" s="604">
        <v>0</v>
      </c>
      <c r="V30" s="604">
        <v>60</v>
      </c>
      <c r="W30" s="604">
        <v>4675</v>
      </c>
    </row>
    <row r="31" spans="1:23" ht="16.5" customHeight="1">
      <c r="A31" s="673" t="s">
        <v>75</v>
      </c>
      <c r="B31" s="608">
        <v>10023</v>
      </c>
      <c r="C31" s="608">
        <v>8741</v>
      </c>
      <c r="D31" s="608">
        <v>123</v>
      </c>
      <c r="E31" s="608">
        <v>2919</v>
      </c>
      <c r="F31" s="608">
        <v>3760</v>
      </c>
      <c r="G31" s="608">
        <v>385</v>
      </c>
      <c r="H31" s="608">
        <v>1489</v>
      </c>
      <c r="I31" s="608">
        <v>2</v>
      </c>
      <c r="J31" s="608">
        <v>54</v>
      </c>
      <c r="K31" s="608">
        <v>9</v>
      </c>
      <c r="L31" s="608">
        <v>0</v>
      </c>
      <c r="M31" s="608">
        <v>910</v>
      </c>
      <c r="N31" s="608">
        <v>83</v>
      </c>
      <c r="O31" s="608">
        <v>26</v>
      </c>
      <c r="P31" s="608">
        <v>391</v>
      </c>
      <c r="Q31" s="608">
        <v>20</v>
      </c>
      <c r="R31" s="608">
        <v>0</v>
      </c>
      <c r="S31" s="608">
        <v>0</v>
      </c>
      <c r="T31" s="608">
        <v>390</v>
      </c>
      <c r="U31" s="608">
        <v>0</v>
      </c>
      <c r="V31" s="608">
        <v>372</v>
      </c>
      <c r="W31" s="608">
        <v>2007</v>
      </c>
    </row>
    <row r="32" spans="1:23">
      <c r="A32" s="694" t="s">
        <v>111</v>
      </c>
      <c r="B32" s="604">
        <v>852</v>
      </c>
      <c r="C32" s="604">
        <v>847</v>
      </c>
      <c r="D32" s="604">
        <v>27</v>
      </c>
      <c r="E32" s="604">
        <v>327</v>
      </c>
      <c r="F32" s="604">
        <v>211</v>
      </c>
      <c r="G32" s="604">
        <v>78</v>
      </c>
      <c r="H32" s="604">
        <v>196</v>
      </c>
      <c r="I32" s="604">
        <v>0</v>
      </c>
      <c r="J32" s="604">
        <v>8</v>
      </c>
      <c r="K32" s="604">
        <v>0</v>
      </c>
      <c r="L32" s="604">
        <v>0</v>
      </c>
      <c r="M32" s="604">
        <v>5</v>
      </c>
      <c r="N32" s="604">
        <v>0</v>
      </c>
      <c r="O32" s="604">
        <v>4</v>
      </c>
      <c r="P32" s="604">
        <v>1</v>
      </c>
      <c r="Q32" s="604">
        <v>0</v>
      </c>
      <c r="R32" s="604">
        <v>0</v>
      </c>
      <c r="S32" s="604">
        <v>0</v>
      </c>
      <c r="T32" s="604">
        <v>0</v>
      </c>
      <c r="U32" s="604">
        <v>0</v>
      </c>
      <c r="V32" s="604">
        <v>0</v>
      </c>
      <c r="W32" s="604">
        <v>1601</v>
      </c>
    </row>
    <row r="33" spans="1:23" ht="18" customHeight="1">
      <c r="A33" s="673" t="s">
        <v>82</v>
      </c>
      <c r="B33" s="608">
        <v>852</v>
      </c>
      <c r="C33" s="608">
        <v>847</v>
      </c>
      <c r="D33" s="608">
        <v>27</v>
      </c>
      <c r="E33" s="608">
        <v>327</v>
      </c>
      <c r="F33" s="608">
        <v>211</v>
      </c>
      <c r="G33" s="608">
        <v>78</v>
      </c>
      <c r="H33" s="608">
        <v>196</v>
      </c>
      <c r="I33" s="608">
        <v>0</v>
      </c>
      <c r="J33" s="608">
        <v>8</v>
      </c>
      <c r="K33" s="608">
        <v>0</v>
      </c>
      <c r="L33" s="608">
        <v>0</v>
      </c>
      <c r="M33" s="608">
        <v>5</v>
      </c>
      <c r="N33" s="608">
        <v>0</v>
      </c>
      <c r="O33" s="608">
        <v>4</v>
      </c>
      <c r="P33" s="608">
        <v>1</v>
      </c>
      <c r="Q33" s="608">
        <v>0</v>
      </c>
      <c r="R33" s="608">
        <v>0</v>
      </c>
      <c r="S33" s="608">
        <v>0</v>
      </c>
      <c r="T33" s="608">
        <v>0</v>
      </c>
      <c r="U33" s="608">
        <v>0</v>
      </c>
      <c r="V33" s="608">
        <v>0</v>
      </c>
      <c r="W33" s="608">
        <v>1601</v>
      </c>
    </row>
    <row r="34" spans="1:23" ht="18" customHeight="1">
      <c r="A34" s="975"/>
      <c r="B34" s="674"/>
      <c r="C34" s="674"/>
      <c r="D34" s="674"/>
      <c r="E34" s="674"/>
      <c r="F34" s="674"/>
      <c r="G34" s="674"/>
      <c r="H34" s="674"/>
      <c r="I34" s="674"/>
      <c r="J34" s="674"/>
      <c r="K34" s="674"/>
      <c r="L34" s="674"/>
      <c r="M34" s="674"/>
      <c r="N34" s="674"/>
      <c r="O34" s="674"/>
      <c r="P34" s="674"/>
    </row>
    <row r="35" spans="1:23" ht="22.5" customHeight="1">
      <c r="A35" s="1130" t="s">
        <v>318</v>
      </c>
      <c r="B35" s="1130"/>
      <c r="C35" s="1130"/>
      <c r="D35" s="1130"/>
      <c r="E35" s="1130"/>
      <c r="F35" s="1130"/>
      <c r="G35" s="1130"/>
      <c r="H35" s="1130"/>
      <c r="I35" s="1130"/>
      <c r="J35" s="1130"/>
      <c r="K35" s="1130"/>
      <c r="L35" s="1130"/>
      <c r="M35" s="1130"/>
      <c r="N35" s="1130"/>
      <c r="O35" s="1130"/>
      <c r="P35" s="1130"/>
    </row>
  </sheetData>
  <mergeCells count="8">
    <mergeCell ref="A35:P35"/>
    <mergeCell ref="A1:W1"/>
    <mergeCell ref="A3:A4"/>
    <mergeCell ref="B3:B4"/>
    <mergeCell ref="C3:L3"/>
    <mergeCell ref="M3:U3"/>
    <mergeCell ref="V3:V4"/>
    <mergeCell ref="W3:W4"/>
  </mergeCells>
  <hyperlinks>
    <hyperlink ref="X1" location="INDICE!A32" display="INDICE"/>
  </hyperlinks>
  <printOptions horizontalCentered="1"/>
  <pageMargins left="0.51181102362204722" right="0.51181102362204722" top="1.1023622047244095" bottom="0.51181102362204722" header="0.11811023622047245" footer="0.23622047244094491"/>
  <pageSetup paperSize="9" scale="49" firstPageNumber="96" orientation="landscape" useFirstPageNumber="1" r:id="rId1"/>
  <headerFooter scaleWithDoc="0">
    <oddHeader>&amp;C&amp;G</oddHeader>
    <oddFooter>&amp;C&amp;12 &amp;P</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showGridLines="0" zoomScale="90" zoomScaleNormal="90" zoomScalePageLayoutView="90" workbookViewId="0">
      <selection sqref="A1:Y1"/>
    </sheetView>
  </sheetViews>
  <sheetFormatPr baseColWidth="10" defaultColWidth="9.140625" defaultRowHeight="12.75"/>
  <cols>
    <col min="1" max="1" width="26.28515625" style="647" customWidth="1"/>
    <col min="2" max="2" width="12.5703125" style="647" customWidth="1"/>
    <col min="3" max="3" width="10.5703125" style="647" customWidth="1"/>
    <col min="4" max="4" width="10.5703125" style="647" bestFit="1" customWidth="1"/>
    <col min="5" max="9" width="10.5703125" style="647" customWidth="1"/>
    <col min="10" max="10" width="13.85546875" style="647" bestFit="1" customWidth="1"/>
    <col min="11" max="12" width="11.5703125" style="647" customWidth="1"/>
    <col min="13" max="13" width="12.140625" style="647" customWidth="1"/>
    <col min="14" max="15" width="11.5703125" style="647" customWidth="1"/>
    <col min="16" max="16" width="12.5703125" style="647" bestFit="1" customWidth="1"/>
    <col min="17" max="25" width="11.5703125" style="653" customWidth="1"/>
    <col min="26" max="16384" width="9.140625" style="653"/>
  </cols>
  <sheetData>
    <row r="1" spans="1:26" ht="51.75" customHeight="1">
      <c r="A1" s="1129" t="s">
        <v>1505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264" t="s">
        <v>577</v>
      </c>
    </row>
    <row r="2" spans="1:26" s="665" customFormat="1" ht="12.75" customHeight="1">
      <c r="A2" s="1203" t="s">
        <v>327</v>
      </c>
      <c r="B2" s="1200" t="s">
        <v>1112</v>
      </c>
      <c r="C2" s="1200" t="s">
        <v>329</v>
      </c>
      <c r="D2" s="1201"/>
      <c r="E2" s="1201"/>
      <c r="F2" s="1201"/>
      <c r="G2" s="1206" t="s">
        <v>333</v>
      </c>
      <c r="H2" s="1206"/>
      <c r="I2" s="1206"/>
      <c r="J2" s="1206" t="s">
        <v>332</v>
      </c>
      <c r="K2" s="1206"/>
      <c r="L2" s="1206"/>
      <c r="M2" s="1206"/>
      <c r="N2" s="1206"/>
      <c r="O2" s="1206" t="s">
        <v>331</v>
      </c>
      <c r="P2" s="1206"/>
      <c r="Q2" s="1206"/>
      <c r="R2" s="1200" t="s">
        <v>334</v>
      </c>
      <c r="S2" s="1201"/>
      <c r="T2" s="1201"/>
      <c r="U2" s="1201"/>
      <c r="V2" s="1201"/>
      <c r="W2" s="1201"/>
      <c r="X2" s="1201"/>
      <c r="Y2" s="1201"/>
    </row>
    <row r="3" spans="1:26" s="665" customFormat="1" ht="52.5" customHeight="1">
      <c r="A3" s="1204"/>
      <c r="B3" s="1205"/>
      <c r="C3" s="974" t="s">
        <v>66</v>
      </c>
      <c r="D3" s="974" t="s">
        <v>315</v>
      </c>
      <c r="E3" s="974" t="s">
        <v>394</v>
      </c>
      <c r="F3" s="974" t="s">
        <v>1090</v>
      </c>
      <c r="G3" s="974" t="s">
        <v>66</v>
      </c>
      <c r="H3" s="974" t="s">
        <v>241</v>
      </c>
      <c r="I3" s="974" t="s">
        <v>391</v>
      </c>
      <c r="J3" s="974" t="s">
        <v>66</v>
      </c>
      <c r="K3" s="974" t="s">
        <v>1087</v>
      </c>
      <c r="L3" s="974" t="s">
        <v>1088</v>
      </c>
      <c r="M3" s="974" t="s">
        <v>1089</v>
      </c>
      <c r="N3" s="974" t="s">
        <v>1098</v>
      </c>
      <c r="O3" s="974" t="s">
        <v>66</v>
      </c>
      <c r="P3" s="974" t="s">
        <v>1113</v>
      </c>
      <c r="Q3" s="974" t="s">
        <v>1114</v>
      </c>
      <c r="R3" s="974" t="s">
        <v>66</v>
      </c>
      <c r="S3" s="974" t="s">
        <v>339</v>
      </c>
      <c r="T3" s="974" t="s">
        <v>338</v>
      </c>
      <c r="U3" s="974" t="s">
        <v>323</v>
      </c>
      <c r="V3" s="974" t="s">
        <v>322</v>
      </c>
      <c r="W3" s="974" t="s">
        <v>321</v>
      </c>
      <c r="X3" s="974" t="s">
        <v>181</v>
      </c>
      <c r="Y3" s="974" t="s">
        <v>1115</v>
      </c>
    </row>
    <row r="4" spans="1:26" ht="14.25" customHeight="1">
      <c r="A4" s="728" t="s">
        <v>11</v>
      </c>
      <c r="B4" s="608">
        <v>8210232</v>
      </c>
      <c r="C4" s="608">
        <v>2009720</v>
      </c>
      <c r="D4" s="608">
        <v>612281</v>
      </c>
      <c r="E4" s="608">
        <v>921564</v>
      </c>
      <c r="F4" s="608">
        <v>475875</v>
      </c>
      <c r="G4" s="608">
        <v>1022338</v>
      </c>
      <c r="H4" s="608">
        <v>376338</v>
      </c>
      <c r="I4" s="608">
        <v>646000</v>
      </c>
      <c r="J4" s="608">
        <v>3321375</v>
      </c>
      <c r="K4" s="608">
        <v>2143219</v>
      </c>
      <c r="L4" s="608">
        <v>624442</v>
      </c>
      <c r="M4" s="608">
        <v>275940</v>
      </c>
      <c r="N4" s="608">
        <v>277774</v>
      </c>
      <c r="O4" s="608">
        <v>870993</v>
      </c>
      <c r="P4" s="608">
        <v>243343</v>
      </c>
      <c r="Q4" s="608">
        <v>627650</v>
      </c>
      <c r="R4" s="608">
        <v>985806</v>
      </c>
      <c r="S4" s="608">
        <v>34528</v>
      </c>
      <c r="T4" s="608">
        <v>347468</v>
      </c>
      <c r="U4" s="608">
        <v>436956</v>
      </c>
      <c r="V4" s="608">
        <v>50605</v>
      </c>
      <c r="W4" s="608">
        <v>99664</v>
      </c>
      <c r="X4" s="608">
        <v>3775</v>
      </c>
      <c r="Y4" s="608">
        <v>12810</v>
      </c>
    </row>
    <row r="5" spans="1:26" ht="15.75" customHeight="1">
      <c r="A5" s="729" t="s">
        <v>114</v>
      </c>
      <c r="B5" s="604">
        <v>3018694</v>
      </c>
      <c r="C5" s="604">
        <v>759186</v>
      </c>
      <c r="D5" s="604">
        <v>274641</v>
      </c>
      <c r="E5" s="604">
        <v>350154</v>
      </c>
      <c r="F5" s="604">
        <v>134391</v>
      </c>
      <c r="G5" s="604">
        <v>305771</v>
      </c>
      <c r="H5" s="604">
        <v>97091</v>
      </c>
      <c r="I5" s="604">
        <v>208680</v>
      </c>
      <c r="J5" s="604">
        <v>1153540</v>
      </c>
      <c r="K5" s="604">
        <v>796435</v>
      </c>
      <c r="L5" s="604">
        <v>215423</v>
      </c>
      <c r="M5" s="604">
        <v>77348</v>
      </c>
      <c r="N5" s="604">
        <v>64334</v>
      </c>
      <c r="O5" s="604">
        <v>400206</v>
      </c>
      <c r="P5" s="604">
        <v>100672</v>
      </c>
      <c r="Q5" s="604">
        <v>299534</v>
      </c>
      <c r="R5" s="604">
        <v>399991</v>
      </c>
      <c r="S5" s="604">
        <v>18719</v>
      </c>
      <c r="T5" s="604">
        <v>108210</v>
      </c>
      <c r="U5" s="604">
        <v>175621</v>
      </c>
      <c r="V5" s="604">
        <v>31534</v>
      </c>
      <c r="W5" s="604">
        <v>58461</v>
      </c>
      <c r="X5" s="604">
        <v>3305</v>
      </c>
      <c r="Y5" s="604">
        <v>4141</v>
      </c>
    </row>
    <row r="6" spans="1:26" ht="15.75" customHeight="1">
      <c r="A6" s="975" t="s">
        <v>13</v>
      </c>
      <c r="B6" s="608">
        <v>341532</v>
      </c>
      <c r="C6" s="608">
        <v>99299</v>
      </c>
      <c r="D6" s="608">
        <v>36441</v>
      </c>
      <c r="E6" s="608">
        <v>43847</v>
      </c>
      <c r="F6" s="608">
        <v>19011</v>
      </c>
      <c r="G6" s="608">
        <v>34047</v>
      </c>
      <c r="H6" s="608">
        <v>12709</v>
      </c>
      <c r="I6" s="608">
        <v>21338</v>
      </c>
      <c r="J6" s="608">
        <v>123566</v>
      </c>
      <c r="K6" s="608">
        <v>82198</v>
      </c>
      <c r="L6" s="608">
        <v>22636</v>
      </c>
      <c r="M6" s="608">
        <v>9180</v>
      </c>
      <c r="N6" s="608">
        <v>9552</v>
      </c>
      <c r="O6" s="608">
        <v>55332</v>
      </c>
      <c r="P6" s="608">
        <v>12837</v>
      </c>
      <c r="Q6" s="608">
        <v>42495</v>
      </c>
      <c r="R6" s="608">
        <v>29288</v>
      </c>
      <c r="S6" s="608">
        <v>541</v>
      </c>
      <c r="T6" s="608">
        <v>10648</v>
      </c>
      <c r="U6" s="608">
        <v>14776</v>
      </c>
      <c r="V6" s="608">
        <v>1452</v>
      </c>
      <c r="W6" s="608">
        <v>1848</v>
      </c>
      <c r="X6" s="608">
        <v>22</v>
      </c>
      <c r="Y6" s="608">
        <v>1</v>
      </c>
    </row>
    <row r="7" spans="1:26" ht="15.75" customHeight="1">
      <c r="A7" s="730" t="s">
        <v>14</v>
      </c>
      <c r="B7" s="604">
        <v>115644</v>
      </c>
      <c r="C7" s="604">
        <v>45303</v>
      </c>
      <c r="D7" s="604">
        <v>14589</v>
      </c>
      <c r="E7" s="604">
        <v>25320</v>
      </c>
      <c r="F7" s="604">
        <v>5394</v>
      </c>
      <c r="G7" s="604">
        <v>9639</v>
      </c>
      <c r="H7" s="604">
        <v>2609</v>
      </c>
      <c r="I7" s="604">
        <v>7030</v>
      </c>
      <c r="J7" s="604">
        <v>37257</v>
      </c>
      <c r="K7" s="604">
        <v>27575</v>
      </c>
      <c r="L7" s="604">
        <v>7239</v>
      </c>
      <c r="M7" s="604">
        <v>1189</v>
      </c>
      <c r="N7" s="604">
        <v>1254</v>
      </c>
      <c r="O7" s="604">
        <v>10764</v>
      </c>
      <c r="P7" s="604">
        <v>2812</v>
      </c>
      <c r="Q7" s="604">
        <v>7952</v>
      </c>
      <c r="R7" s="604">
        <v>12681</v>
      </c>
      <c r="S7" s="604">
        <v>130</v>
      </c>
      <c r="T7" s="604">
        <v>2913</v>
      </c>
      <c r="U7" s="604">
        <v>6656</v>
      </c>
      <c r="V7" s="604">
        <v>280</v>
      </c>
      <c r="W7" s="604">
        <v>1746</v>
      </c>
      <c r="X7" s="604" t="s">
        <v>39</v>
      </c>
      <c r="Y7" s="604">
        <v>956</v>
      </c>
    </row>
    <row r="8" spans="1:26" ht="15" customHeight="1">
      <c r="A8" s="975" t="s">
        <v>15</v>
      </c>
      <c r="B8" s="608">
        <v>127637</v>
      </c>
      <c r="C8" s="608">
        <v>42754</v>
      </c>
      <c r="D8" s="608">
        <v>13468</v>
      </c>
      <c r="E8" s="608">
        <v>22216</v>
      </c>
      <c r="F8" s="608">
        <v>7070</v>
      </c>
      <c r="G8" s="608">
        <v>12538</v>
      </c>
      <c r="H8" s="608">
        <v>3580</v>
      </c>
      <c r="I8" s="608">
        <v>8958</v>
      </c>
      <c r="J8" s="608">
        <v>39409</v>
      </c>
      <c r="K8" s="608">
        <v>30605</v>
      </c>
      <c r="L8" s="608">
        <v>6156</v>
      </c>
      <c r="M8" s="608">
        <v>1182</v>
      </c>
      <c r="N8" s="608">
        <v>1466</v>
      </c>
      <c r="O8" s="608">
        <v>18227</v>
      </c>
      <c r="P8" s="608">
        <v>5412</v>
      </c>
      <c r="Q8" s="608">
        <v>12815</v>
      </c>
      <c r="R8" s="608">
        <v>14709</v>
      </c>
      <c r="S8" s="608">
        <v>78</v>
      </c>
      <c r="T8" s="608">
        <v>3948</v>
      </c>
      <c r="U8" s="608">
        <v>8519</v>
      </c>
      <c r="V8" s="608">
        <v>570</v>
      </c>
      <c r="W8" s="608">
        <v>1594</v>
      </c>
      <c r="X8" s="608" t="s">
        <v>39</v>
      </c>
      <c r="Y8" s="608" t="s">
        <v>39</v>
      </c>
    </row>
    <row r="9" spans="1:26" ht="15.75" customHeight="1">
      <c r="A9" s="730" t="s">
        <v>16</v>
      </c>
      <c r="B9" s="604">
        <v>97409</v>
      </c>
      <c r="C9" s="604">
        <v>17914</v>
      </c>
      <c r="D9" s="604">
        <v>7571</v>
      </c>
      <c r="E9" s="604">
        <v>7571</v>
      </c>
      <c r="F9" s="604">
        <v>2772</v>
      </c>
      <c r="G9" s="604">
        <v>10934</v>
      </c>
      <c r="H9" s="604">
        <v>2751</v>
      </c>
      <c r="I9" s="604">
        <v>8183</v>
      </c>
      <c r="J9" s="604">
        <v>37594</v>
      </c>
      <c r="K9" s="604">
        <v>27964</v>
      </c>
      <c r="L9" s="604">
        <v>7123</v>
      </c>
      <c r="M9" s="604">
        <v>1613</v>
      </c>
      <c r="N9" s="604">
        <v>894</v>
      </c>
      <c r="O9" s="604">
        <v>14574</v>
      </c>
      <c r="P9" s="604">
        <v>4339</v>
      </c>
      <c r="Q9" s="604">
        <v>10235</v>
      </c>
      <c r="R9" s="604">
        <v>16393</v>
      </c>
      <c r="S9" s="604">
        <v>903</v>
      </c>
      <c r="T9" s="604">
        <v>5266</v>
      </c>
      <c r="U9" s="604">
        <v>6166</v>
      </c>
      <c r="V9" s="604">
        <v>1016</v>
      </c>
      <c r="W9" s="604">
        <v>2905</v>
      </c>
      <c r="X9" s="604">
        <v>137</v>
      </c>
      <c r="Y9" s="604" t="s">
        <v>39</v>
      </c>
    </row>
    <row r="10" spans="1:26" ht="15.75" customHeight="1">
      <c r="A10" s="975" t="s">
        <v>17</v>
      </c>
      <c r="B10" s="608">
        <v>170070</v>
      </c>
      <c r="C10" s="608">
        <v>35976</v>
      </c>
      <c r="D10" s="608">
        <v>14683</v>
      </c>
      <c r="E10" s="608">
        <v>16669</v>
      </c>
      <c r="F10" s="608">
        <v>4624</v>
      </c>
      <c r="G10" s="608">
        <v>14116</v>
      </c>
      <c r="H10" s="608">
        <v>2897</v>
      </c>
      <c r="I10" s="608">
        <v>11219</v>
      </c>
      <c r="J10" s="608">
        <v>60475</v>
      </c>
      <c r="K10" s="608">
        <v>46169</v>
      </c>
      <c r="L10" s="608">
        <v>11100</v>
      </c>
      <c r="M10" s="608">
        <v>1966</v>
      </c>
      <c r="N10" s="608">
        <v>1240</v>
      </c>
      <c r="O10" s="608">
        <v>27921</v>
      </c>
      <c r="P10" s="608">
        <v>6690</v>
      </c>
      <c r="Q10" s="608">
        <v>21231</v>
      </c>
      <c r="R10" s="608">
        <v>31582</v>
      </c>
      <c r="S10" s="608">
        <v>1346</v>
      </c>
      <c r="T10" s="608">
        <v>7472</v>
      </c>
      <c r="U10" s="608">
        <v>16273</v>
      </c>
      <c r="V10" s="608">
        <v>1118</v>
      </c>
      <c r="W10" s="608">
        <v>4755</v>
      </c>
      <c r="X10" s="608">
        <v>618</v>
      </c>
      <c r="Y10" s="608" t="s">
        <v>39</v>
      </c>
    </row>
    <row r="11" spans="1:26" ht="15" customHeight="1">
      <c r="A11" s="730" t="s">
        <v>18</v>
      </c>
      <c r="B11" s="604">
        <v>202504</v>
      </c>
      <c r="C11" s="604">
        <v>62154</v>
      </c>
      <c r="D11" s="604">
        <v>21047</v>
      </c>
      <c r="E11" s="604">
        <v>28978</v>
      </c>
      <c r="F11" s="604">
        <v>12129</v>
      </c>
      <c r="G11" s="604">
        <v>27852</v>
      </c>
      <c r="H11" s="604">
        <v>10225</v>
      </c>
      <c r="I11" s="604">
        <v>17627</v>
      </c>
      <c r="J11" s="604">
        <v>74441</v>
      </c>
      <c r="K11" s="604">
        <v>47726</v>
      </c>
      <c r="L11" s="604">
        <v>13118</v>
      </c>
      <c r="M11" s="604">
        <v>7801</v>
      </c>
      <c r="N11" s="604">
        <v>5796</v>
      </c>
      <c r="O11" s="604">
        <v>19332</v>
      </c>
      <c r="P11" s="604">
        <v>4507</v>
      </c>
      <c r="Q11" s="604">
        <v>14825</v>
      </c>
      <c r="R11" s="604">
        <v>18725</v>
      </c>
      <c r="S11" s="604">
        <v>749</v>
      </c>
      <c r="T11" s="604">
        <v>3733</v>
      </c>
      <c r="U11" s="604">
        <v>8448</v>
      </c>
      <c r="V11" s="604">
        <v>1115</v>
      </c>
      <c r="W11" s="604">
        <v>4146</v>
      </c>
      <c r="X11" s="604">
        <v>337</v>
      </c>
      <c r="Y11" s="604">
        <v>197</v>
      </c>
    </row>
    <row r="12" spans="1:26" ht="15" customHeight="1">
      <c r="A12" s="975" t="s">
        <v>19</v>
      </c>
      <c r="B12" s="608">
        <v>209401</v>
      </c>
      <c r="C12" s="608">
        <v>52132</v>
      </c>
      <c r="D12" s="608">
        <v>23662</v>
      </c>
      <c r="E12" s="608">
        <v>22614</v>
      </c>
      <c r="F12" s="608">
        <v>5856</v>
      </c>
      <c r="G12" s="608">
        <v>19300</v>
      </c>
      <c r="H12" s="608">
        <v>3623</v>
      </c>
      <c r="I12" s="608">
        <v>15677</v>
      </c>
      <c r="J12" s="608">
        <v>75370</v>
      </c>
      <c r="K12" s="608">
        <v>57663</v>
      </c>
      <c r="L12" s="608">
        <v>14059</v>
      </c>
      <c r="M12" s="608">
        <v>2071</v>
      </c>
      <c r="N12" s="608">
        <v>1577</v>
      </c>
      <c r="O12" s="608">
        <v>27833</v>
      </c>
      <c r="P12" s="608">
        <v>7037</v>
      </c>
      <c r="Q12" s="608">
        <v>20796</v>
      </c>
      <c r="R12" s="608">
        <v>34766</v>
      </c>
      <c r="S12" s="608">
        <v>506</v>
      </c>
      <c r="T12" s="608">
        <v>13656</v>
      </c>
      <c r="U12" s="608">
        <v>14536</v>
      </c>
      <c r="V12" s="608">
        <v>1983</v>
      </c>
      <c r="W12" s="608">
        <v>4085</v>
      </c>
      <c r="X12" s="608" t="s">
        <v>39</v>
      </c>
      <c r="Y12" s="608" t="s">
        <v>39</v>
      </c>
    </row>
    <row r="13" spans="1:26" ht="15.75" customHeight="1">
      <c r="A13" s="730" t="s">
        <v>20</v>
      </c>
      <c r="B13" s="604">
        <v>259222</v>
      </c>
      <c r="C13" s="604">
        <v>78844</v>
      </c>
      <c r="D13" s="604">
        <v>23827</v>
      </c>
      <c r="E13" s="604">
        <v>36507</v>
      </c>
      <c r="F13" s="604">
        <v>18510</v>
      </c>
      <c r="G13" s="604">
        <v>28739</v>
      </c>
      <c r="H13" s="604">
        <v>12114</v>
      </c>
      <c r="I13" s="604">
        <v>16625</v>
      </c>
      <c r="J13" s="604">
        <v>92179</v>
      </c>
      <c r="K13" s="604">
        <v>61129</v>
      </c>
      <c r="L13" s="604">
        <v>17871</v>
      </c>
      <c r="M13" s="604">
        <v>6783</v>
      </c>
      <c r="N13" s="604">
        <v>6396</v>
      </c>
      <c r="O13" s="604">
        <v>35555</v>
      </c>
      <c r="P13" s="604">
        <v>8585</v>
      </c>
      <c r="Q13" s="604">
        <v>26970</v>
      </c>
      <c r="R13" s="604">
        <v>23905</v>
      </c>
      <c r="S13" s="604">
        <v>1595</v>
      </c>
      <c r="T13" s="604">
        <v>4765</v>
      </c>
      <c r="U13" s="604">
        <v>13057</v>
      </c>
      <c r="V13" s="604">
        <v>1431</v>
      </c>
      <c r="W13" s="604">
        <v>3057</v>
      </c>
      <c r="X13" s="604" t="s">
        <v>39</v>
      </c>
      <c r="Y13" s="604" t="s">
        <v>39</v>
      </c>
    </row>
    <row r="14" spans="1:26" ht="15.75" customHeight="1">
      <c r="A14" s="975" t="s">
        <v>21</v>
      </c>
      <c r="B14" s="608">
        <v>1022666</v>
      </c>
      <c r="C14" s="608">
        <v>225070</v>
      </c>
      <c r="D14" s="608">
        <v>87584</v>
      </c>
      <c r="E14" s="608">
        <v>98875</v>
      </c>
      <c r="F14" s="608">
        <v>38611</v>
      </c>
      <c r="G14" s="608">
        <v>103646</v>
      </c>
      <c r="H14" s="608">
        <v>31993</v>
      </c>
      <c r="I14" s="608">
        <v>71653</v>
      </c>
      <c r="J14" s="608">
        <v>412975</v>
      </c>
      <c r="K14" s="608">
        <v>289400</v>
      </c>
      <c r="L14" s="608">
        <v>74086</v>
      </c>
      <c r="M14" s="608">
        <v>26016</v>
      </c>
      <c r="N14" s="608">
        <v>23473</v>
      </c>
      <c r="O14" s="608">
        <v>138750</v>
      </c>
      <c r="P14" s="608">
        <v>34392</v>
      </c>
      <c r="Q14" s="608">
        <v>104358</v>
      </c>
      <c r="R14" s="608">
        <v>142225</v>
      </c>
      <c r="S14" s="608">
        <v>9172</v>
      </c>
      <c r="T14" s="608">
        <v>32358</v>
      </c>
      <c r="U14" s="608">
        <v>50649</v>
      </c>
      <c r="V14" s="608">
        <v>19059</v>
      </c>
      <c r="W14" s="608">
        <v>27445</v>
      </c>
      <c r="X14" s="608">
        <v>1000</v>
      </c>
      <c r="Y14" s="608">
        <v>2542</v>
      </c>
    </row>
    <row r="15" spans="1:26" ht="14.25" customHeight="1">
      <c r="A15" s="730" t="s">
        <v>22</v>
      </c>
      <c r="B15" s="604">
        <v>265099</v>
      </c>
      <c r="C15" s="604">
        <v>55531</v>
      </c>
      <c r="D15" s="604">
        <v>22222</v>
      </c>
      <c r="E15" s="604">
        <v>27066</v>
      </c>
      <c r="F15" s="604">
        <v>6243</v>
      </c>
      <c r="G15" s="604">
        <v>17178</v>
      </c>
      <c r="H15" s="604">
        <v>3281</v>
      </c>
      <c r="I15" s="604">
        <v>13897</v>
      </c>
      <c r="J15" s="604">
        <v>115797</v>
      </c>
      <c r="K15" s="604">
        <v>72771</v>
      </c>
      <c r="L15" s="604">
        <v>24238</v>
      </c>
      <c r="M15" s="604">
        <v>12598</v>
      </c>
      <c r="N15" s="604">
        <v>6190</v>
      </c>
      <c r="O15" s="604">
        <v>29672</v>
      </c>
      <c r="P15" s="604">
        <v>7347</v>
      </c>
      <c r="Q15" s="604">
        <v>22325</v>
      </c>
      <c r="R15" s="604">
        <v>46921</v>
      </c>
      <c r="S15" s="604">
        <v>2084</v>
      </c>
      <c r="T15" s="604">
        <v>13676</v>
      </c>
      <c r="U15" s="604">
        <v>24101</v>
      </c>
      <c r="V15" s="604">
        <v>2741</v>
      </c>
      <c r="W15" s="604">
        <v>4319</v>
      </c>
      <c r="X15" s="604" t="s">
        <v>39</v>
      </c>
      <c r="Y15" s="604" t="s">
        <v>39</v>
      </c>
    </row>
    <row r="16" spans="1:26" ht="15" customHeight="1">
      <c r="A16" s="975" t="s">
        <v>23</v>
      </c>
      <c r="B16" s="608">
        <v>207510</v>
      </c>
      <c r="C16" s="608">
        <v>44209</v>
      </c>
      <c r="D16" s="608">
        <v>9547</v>
      </c>
      <c r="E16" s="608">
        <v>20491</v>
      </c>
      <c r="F16" s="608">
        <v>14171</v>
      </c>
      <c r="G16" s="608">
        <v>27782</v>
      </c>
      <c r="H16" s="608">
        <v>11309</v>
      </c>
      <c r="I16" s="608">
        <v>16473</v>
      </c>
      <c r="J16" s="608">
        <v>84477</v>
      </c>
      <c r="K16" s="608">
        <v>53235</v>
      </c>
      <c r="L16" s="608">
        <v>17797</v>
      </c>
      <c r="M16" s="608">
        <v>6949</v>
      </c>
      <c r="N16" s="608">
        <v>6496</v>
      </c>
      <c r="O16" s="608">
        <v>22246</v>
      </c>
      <c r="P16" s="608">
        <v>6714</v>
      </c>
      <c r="Q16" s="608">
        <v>15532</v>
      </c>
      <c r="R16" s="608">
        <v>28796</v>
      </c>
      <c r="S16" s="608">
        <v>1615</v>
      </c>
      <c r="T16" s="608">
        <v>9775</v>
      </c>
      <c r="U16" s="608">
        <v>12440</v>
      </c>
      <c r="V16" s="608">
        <v>769</v>
      </c>
      <c r="W16" s="608">
        <v>2561</v>
      </c>
      <c r="X16" s="608">
        <v>1191</v>
      </c>
      <c r="Y16" s="608">
        <v>445</v>
      </c>
    </row>
    <row r="17" spans="1:25" ht="15" customHeight="1">
      <c r="A17" s="729" t="s">
        <v>113</v>
      </c>
      <c r="B17" s="604">
        <v>4727440</v>
      </c>
      <c r="C17" s="604">
        <v>1147810</v>
      </c>
      <c r="D17" s="604">
        <v>307180</v>
      </c>
      <c r="E17" s="604">
        <v>523623</v>
      </c>
      <c r="F17" s="604">
        <v>317007</v>
      </c>
      <c r="G17" s="604">
        <v>653555</v>
      </c>
      <c r="H17" s="604">
        <v>257668</v>
      </c>
      <c r="I17" s="604">
        <v>395887</v>
      </c>
      <c r="J17" s="604">
        <v>1996796</v>
      </c>
      <c r="K17" s="604">
        <v>1217822</v>
      </c>
      <c r="L17" s="604">
        <v>377968</v>
      </c>
      <c r="M17" s="604">
        <v>192168</v>
      </c>
      <c r="N17" s="604">
        <v>208838</v>
      </c>
      <c r="O17" s="604">
        <v>405479</v>
      </c>
      <c r="P17" s="604">
        <v>123903</v>
      </c>
      <c r="Q17" s="604">
        <v>281576</v>
      </c>
      <c r="R17" s="604">
        <v>523800</v>
      </c>
      <c r="S17" s="604">
        <v>15100</v>
      </c>
      <c r="T17" s="604">
        <v>225682</v>
      </c>
      <c r="U17" s="604">
        <v>224132</v>
      </c>
      <c r="V17" s="604">
        <v>16404</v>
      </c>
      <c r="W17" s="604">
        <v>33373</v>
      </c>
      <c r="X17" s="604">
        <v>470</v>
      </c>
      <c r="Y17" s="604">
        <v>8639</v>
      </c>
    </row>
    <row r="18" spans="1:25" ht="14.25" customHeight="1">
      <c r="A18" s="975" t="s">
        <v>25</v>
      </c>
      <c r="B18" s="608">
        <v>365145</v>
      </c>
      <c r="C18" s="608">
        <v>94663</v>
      </c>
      <c r="D18" s="608">
        <v>37055</v>
      </c>
      <c r="E18" s="608">
        <v>37303</v>
      </c>
      <c r="F18" s="608">
        <v>20305</v>
      </c>
      <c r="G18" s="608">
        <v>43925</v>
      </c>
      <c r="H18" s="608">
        <v>14576</v>
      </c>
      <c r="I18" s="608">
        <v>29349</v>
      </c>
      <c r="J18" s="608">
        <v>137855</v>
      </c>
      <c r="K18" s="608">
        <v>97904</v>
      </c>
      <c r="L18" s="608">
        <v>23579</v>
      </c>
      <c r="M18" s="608">
        <v>9219</v>
      </c>
      <c r="N18" s="608">
        <v>7153</v>
      </c>
      <c r="O18" s="608">
        <v>48856</v>
      </c>
      <c r="P18" s="608">
        <v>13616</v>
      </c>
      <c r="Q18" s="608">
        <v>35240</v>
      </c>
      <c r="R18" s="608">
        <v>39846</v>
      </c>
      <c r="S18" s="608">
        <v>1868</v>
      </c>
      <c r="T18" s="608">
        <v>15702</v>
      </c>
      <c r="U18" s="608">
        <v>17213</v>
      </c>
      <c r="V18" s="608">
        <v>1189</v>
      </c>
      <c r="W18" s="608">
        <v>2711</v>
      </c>
      <c r="X18" s="608" t="s">
        <v>39</v>
      </c>
      <c r="Y18" s="608">
        <v>1163</v>
      </c>
    </row>
    <row r="19" spans="1:25" ht="14.25" customHeight="1">
      <c r="A19" s="730" t="s">
        <v>26</v>
      </c>
      <c r="B19" s="604">
        <v>280518</v>
      </c>
      <c r="C19" s="604">
        <v>42189</v>
      </c>
      <c r="D19" s="604">
        <v>11065</v>
      </c>
      <c r="E19" s="604">
        <v>19862</v>
      </c>
      <c r="F19" s="604">
        <v>11262</v>
      </c>
      <c r="G19" s="604">
        <v>34444</v>
      </c>
      <c r="H19" s="604">
        <v>9371</v>
      </c>
      <c r="I19" s="604">
        <v>25073</v>
      </c>
      <c r="J19" s="604">
        <v>118078</v>
      </c>
      <c r="K19" s="604">
        <v>86445</v>
      </c>
      <c r="L19" s="604">
        <v>19377</v>
      </c>
      <c r="M19" s="604">
        <v>6685</v>
      </c>
      <c r="N19" s="604">
        <v>5571</v>
      </c>
      <c r="O19" s="604">
        <v>33839</v>
      </c>
      <c r="P19" s="604">
        <v>9858</v>
      </c>
      <c r="Q19" s="604">
        <v>23981</v>
      </c>
      <c r="R19" s="604">
        <v>51968</v>
      </c>
      <c r="S19" s="604">
        <v>1447</v>
      </c>
      <c r="T19" s="604">
        <v>20835</v>
      </c>
      <c r="U19" s="604">
        <v>22549</v>
      </c>
      <c r="V19" s="604">
        <v>1021</v>
      </c>
      <c r="W19" s="604">
        <v>5696</v>
      </c>
      <c r="X19" s="604">
        <v>182</v>
      </c>
      <c r="Y19" s="604">
        <v>238</v>
      </c>
    </row>
    <row r="20" spans="1:25" ht="14.25" customHeight="1">
      <c r="A20" s="975" t="s">
        <v>27</v>
      </c>
      <c r="B20" s="608">
        <v>2190949</v>
      </c>
      <c r="C20" s="608">
        <v>467260</v>
      </c>
      <c r="D20" s="608">
        <v>134590</v>
      </c>
      <c r="E20" s="608">
        <v>201693</v>
      </c>
      <c r="F20" s="608">
        <v>130977</v>
      </c>
      <c r="G20" s="608">
        <v>302586</v>
      </c>
      <c r="H20" s="608">
        <v>114638</v>
      </c>
      <c r="I20" s="608">
        <v>187948</v>
      </c>
      <c r="J20" s="608">
        <v>1051521</v>
      </c>
      <c r="K20" s="608">
        <v>571448</v>
      </c>
      <c r="L20" s="608">
        <v>217543</v>
      </c>
      <c r="M20" s="608">
        <v>118292</v>
      </c>
      <c r="N20" s="608">
        <v>144238</v>
      </c>
      <c r="O20" s="608">
        <v>161660</v>
      </c>
      <c r="P20" s="608">
        <v>49032</v>
      </c>
      <c r="Q20" s="608">
        <v>112628</v>
      </c>
      <c r="R20" s="608">
        <v>207922</v>
      </c>
      <c r="S20" s="608">
        <v>8035</v>
      </c>
      <c r="T20" s="608">
        <v>86011</v>
      </c>
      <c r="U20" s="608">
        <v>89806</v>
      </c>
      <c r="V20" s="608">
        <v>6222</v>
      </c>
      <c r="W20" s="608">
        <v>11484</v>
      </c>
      <c r="X20" s="608">
        <v>160</v>
      </c>
      <c r="Y20" s="608">
        <v>6204</v>
      </c>
    </row>
    <row r="21" spans="1:25" ht="15.75" customHeight="1">
      <c r="A21" s="730" t="s">
        <v>28</v>
      </c>
      <c r="B21" s="604">
        <v>738826</v>
      </c>
      <c r="C21" s="604">
        <v>195355</v>
      </c>
      <c r="D21" s="604">
        <v>43573</v>
      </c>
      <c r="E21" s="604">
        <v>102603</v>
      </c>
      <c r="F21" s="604">
        <v>49179</v>
      </c>
      <c r="G21" s="604">
        <v>103476</v>
      </c>
      <c r="H21" s="604">
        <v>41555</v>
      </c>
      <c r="I21" s="604">
        <v>61921</v>
      </c>
      <c r="J21" s="604">
        <v>282444</v>
      </c>
      <c r="K21" s="604">
        <v>191028</v>
      </c>
      <c r="L21" s="604">
        <v>46256</v>
      </c>
      <c r="M21" s="604">
        <v>21402</v>
      </c>
      <c r="N21" s="604">
        <v>23758</v>
      </c>
      <c r="O21" s="604">
        <v>59875</v>
      </c>
      <c r="P21" s="604">
        <v>20811</v>
      </c>
      <c r="Q21" s="604">
        <v>39064</v>
      </c>
      <c r="R21" s="604">
        <v>97676</v>
      </c>
      <c r="S21" s="604">
        <v>1782</v>
      </c>
      <c r="T21" s="604">
        <v>42683</v>
      </c>
      <c r="U21" s="604">
        <v>44635</v>
      </c>
      <c r="V21" s="604">
        <v>3359</v>
      </c>
      <c r="W21" s="604">
        <v>4479</v>
      </c>
      <c r="X21" s="604">
        <v>128</v>
      </c>
      <c r="Y21" s="604">
        <v>610</v>
      </c>
    </row>
    <row r="22" spans="1:25" ht="16.5" customHeight="1">
      <c r="A22" s="975" t="s">
        <v>29</v>
      </c>
      <c r="B22" s="608">
        <v>888720</v>
      </c>
      <c r="C22" s="608">
        <v>291201</v>
      </c>
      <c r="D22" s="608">
        <v>61690</v>
      </c>
      <c r="E22" s="608">
        <v>137900</v>
      </c>
      <c r="F22" s="608">
        <v>91611</v>
      </c>
      <c r="G22" s="608">
        <v>138164</v>
      </c>
      <c r="H22" s="608">
        <v>65234</v>
      </c>
      <c r="I22" s="608">
        <v>72930</v>
      </c>
      <c r="J22" s="608">
        <v>312186</v>
      </c>
      <c r="K22" s="608">
        <v>199674</v>
      </c>
      <c r="L22" s="608">
        <v>56211</v>
      </c>
      <c r="M22" s="608">
        <v>31991</v>
      </c>
      <c r="N22" s="608">
        <v>24310</v>
      </c>
      <c r="O22" s="608">
        <v>67415</v>
      </c>
      <c r="P22" s="608">
        <v>20806</v>
      </c>
      <c r="Q22" s="608">
        <v>46609</v>
      </c>
      <c r="R22" s="608">
        <v>79754</v>
      </c>
      <c r="S22" s="608">
        <v>1160</v>
      </c>
      <c r="T22" s="608">
        <v>41140</v>
      </c>
      <c r="U22" s="608">
        <v>28073</v>
      </c>
      <c r="V22" s="608">
        <v>3630</v>
      </c>
      <c r="W22" s="608">
        <v>5674</v>
      </c>
      <c r="X22" s="608" t="s">
        <v>39</v>
      </c>
      <c r="Y22" s="608">
        <v>77</v>
      </c>
    </row>
    <row r="23" spans="1:25" ht="13.5" customHeight="1">
      <c r="A23" s="730" t="s">
        <v>30</v>
      </c>
      <c r="B23" s="604">
        <v>263282</v>
      </c>
      <c r="C23" s="604">
        <v>57142</v>
      </c>
      <c r="D23" s="604">
        <v>19207</v>
      </c>
      <c r="E23" s="604">
        <v>24262</v>
      </c>
      <c r="F23" s="604">
        <v>13673</v>
      </c>
      <c r="G23" s="604">
        <v>30960</v>
      </c>
      <c r="H23" s="604">
        <v>12294</v>
      </c>
      <c r="I23" s="604">
        <v>18666</v>
      </c>
      <c r="J23" s="604">
        <v>94712</v>
      </c>
      <c r="K23" s="604">
        <v>71323</v>
      </c>
      <c r="L23" s="604">
        <v>15002</v>
      </c>
      <c r="M23" s="604">
        <v>4579</v>
      </c>
      <c r="N23" s="604">
        <v>3808</v>
      </c>
      <c r="O23" s="604">
        <v>33834</v>
      </c>
      <c r="P23" s="604">
        <v>9780</v>
      </c>
      <c r="Q23" s="604">
        <v>24054</v>
      </c>
      <c r="R23" s="604">
        <v>46634</v>
      </c>
      <c r="S23" s="604">
        <v>808</v>
      </c>
      <c r="T23" s="604">
        <v>19311</v>
      </c>
      <c r="U23" s="604">
        <v>21856</v>
      </c>
      <c r="V23" s="604">
        <v>983</v>
      </c>
      <c r="W23" s="604">
        <v>3329</v>
      </c>
      <c r="X23" s="604" t="s">
        <v>39</v>
      </c>
      <c r="Y23" s="604">
        <v>347</v>
      </c>
    </row>
    <row r="24" spans="1:25" ht="15" customHeight="1">
      <c r="A24" s="728" t="s">
        <v>112</v>
      </c>
      <c r="B24" s="608">
        <v>440736</v>
      </c>
      <c r="C24" s="608">
        <v>98370</v>
      </c>
      <c r="D24" s="608">
        <v>28708</v>
      </c>
      <c r="E24" s="608">
        <v>46175</v>
      </c>
      <c r="F24" s="608">
        <v>23487</v>
      </c>
      <c r="G24" s="608">
        <v>60153</v>
      </c>
      <c r="H24" s="608">
        <v>20483</v>
      </c>
      <c r="I24" s="608">
        <v>39670</v>
      </c>
      <c r="J24" s="608">
        <v>160593</v>
      </c>
      <c r="K24" s="608">
        <v>121443</v>
      </c>
      <c r="L24" s="608">
        <v>29094</v>
      </c>
      <c r="M24" s="608">
        <v>5831</v>
      </c>
      <c r="N24" s="608">
        <v>4225</v>
      </c>
      <c r="O24" s="608">
        <v>60868</v>
      </c>
      <c r="P24" s="608">
        <v>18074</v>
      </c>
      <c r="Q24" s="608">
        <v>42794</v>
      </c>
      <c r="R24" s="608">
        <v>60752</v>
      </c>
      <c r="S24" s="608">
        <v>672</v>
      </c>
      <c r="T24" s="608">
        <v>13220</v>
      </c>
      <c r="U24" s="608">
        <v>36536</v>
      </c>
      <c r="V24" s="608">
        <v>2635</v>
      </c>
      <c r="W24" s="608">
        <v>7659</v>
      </c>
      <c r="X24" s="608" t="s">
        <v>39</v>
      </c>
      <c r="Y24" s="608">
        <v>30</v>
      </c>
    </row>
    <row r="25" spans="1:25" ht="15" customHeight="1">
      <c r="A25" s="730" t="s">
        <v>78</v>
      </c>
      <c r="B25" s="604">
        <v>88949</v>
      </c>
      <c r="C25" s="604">
        <v>22865</v>
      </c>
      <c r="D25" s="604">
        <v>6278</v>
      </c>
      <c r="E25" s="604">
        <v>12143</v>
      </c>
      <c r="F25" s="604">
        <v>4444</v>
      </c>
      <c r="G25" s="604">
        <v>10253</v>
      </c>
      <c r="H25" s="604">
        <v>2785</v>
      </c>
      <c r="I25" s="604">
        <v>7468</v>
      </c>
      <c r="J25" s="604">
        <v>29806</v>
      </c>
      <c r="K25" s="604">
        <v>22209</v>
      </c>
      <c r="L25" s="604">
        <v>5627</v>
      </c>
      <c r="M25" s="604">
        <v>1080</v>
      </c>
      <c r="N25" s="604">
        <v>890</v>
      </c>
      <c r="O25" s="604">
        <v>12945</v>
      </c>
      <c r="P25" s="604">
        <v>4163</v>
      </c>
      <c r="Q25" s="604">
        <v>8782</v>
      </c>
      <c r="R25" s="604">
        <v>13080</v>
      </c>
      <c r="S25" s="604">
        <v>152</v>
      </c>
      <c r="T25" s="604">
        <v>2262</v>
      </c>
      <c r="U25" s="604">
        <v>8213</v>
      </c>
      <c r="V25" s="604">
        <v>799</v>
      </c>
      <c r="W25" s="604">
        <v>1654</v>
      </c>
      <c r="X25" s="604" t="s">
        <v>39</v>
      </c>
      <c r="Y25" s="604" t="s">
        <v>39</v>
      </c>
    </row>
    <row r="26" spans="1:25" ht="15" customHeight="1">
      <c r="A26" s="975" t="s">
        <v>84</v>
      </c>
      <c r="B26" s="608">
        <v>90868</v>
      </c>
      <c r="C26" s="608">
        <v>15477</v>
      </c>
      <c r="D26" s="608">
        <v>4630</v>
      </c>
      <c r="E26" s="608">
        <v>6439</v>
      </c>
      <c r="F26" s="608">
        <v>4408</v>
      </c>
      <c r="G26" s="608">
        <v>13285</v>
      </c>
      <c r="H26" s="608">
        <v>5125</v>
      </c>
      <c r="I26" s="608">
        <v>8160</v>
      </c>
      <c r="J26" s="608">
        <v>38561</v>
      </c>
      <c r="K26" s="608">
        <v>28883</v>
      </c>
      <c r="L26" s="608">
        <v>7174</v>
      </c>
      <c r="M26" s="608">
        <v>1523</v>
      </c>
      <c r="N26" s="608">
        <v>981</v>
      </c>
      <c r="O26" s="608">
        <v>10209</v>
      </c>
      <c r="P26" s="608">
        <v>2619</v>
      </c>
      <c r="Q26" s="608">
        <v>7590</v>
      </c>
      <c r="R26" s="608">
        <v>13336</v>
      </c>
      <c r="S26" s="608">
        <v>113</v>
      </c>
      <c r="T26" s="608">
        <v>2806</v>
      </c>
      <c r="U26" s="608">
        <v>8736</v>
      </c>
      <c r="V26" s="608">
        <v>368</v>
      </c>
      <c r="W26" s="608">
        <v>1283</v>
      </c>
      <c r="X26" s="608" t="s">
        <v>39</v>
      </c>
      <c r="Y26" s="608">
        <v>30</v>
      </c>
    </row>
    <row r="27" spans="1:25">
      <c r="A27" s="730" t="s">
        <v>77</v>
      </c>
      <c r="B27" s="604">
        <v>45585</v>
      </c>
      <c r="C27" s="604">
        <v>7706</v>
      </c>
      <c r="D27" s="604">
        <v>2311</v>
      </c>
      <c r="E27" s="604">
        <v>3526</v>
      </c>
      <c r="F27" s="604">
        <v>1869</v>
      </c>
      <c r="G27" s="604">
        <v>5041</v>
      </c>
      <c r="H27" s="604">
        <v>1180</v>
      </c>
      <c r="I27" s="604">
        <v>3861</v>
      </c>
      <c r="J27" s="604">
        <v>19136</v>
      </c>
      <c r="K27" s="604">
        <v>14845</v>
      </c>
      <c r="L27" s="604">
        <v>3609</v>
      </c>
      <c r="M27" s="604">
        <v>371</v>
      </c>
      <c r="N27" s="604">
        <v>311</v>
      </c>
      <c r="O27" s="604">
        <v>7453</v>
      </c>
      <c r="P27" s="604">
        <v>1716</v>
      </c>
      <c r="Q27" s="604">
        <v>5737</v>
      </c>
      <c r="R27" s="604">
        <v>6249</v>
      </c>
      <c r="S27" s="604">
        <v>25</v>
      </c>
      <c r="T27" s="604">
        <v>1065</v>
      </c>
      <c r="U27" s="604">
        <v>3754</v>
      </c>
      <c r="V27" s="604">
        <v>181</v>
      </c>
      <c r="W27" s="604">
        <v>1224</v>
      </c>
      <c r="X27" s="604" t="s">
        <v>39</v>
      </c>
      <c r="Y27" s="604" t="s">
        <v>39</v>
      </c>
    </row>
    <row r="28" spans="1:25">
      <c r="A28" s="975" t="s">
        <v>83</v>
      </c>
      <c r="B28" s="608">
        <v>72533</v>
      </c>
      <c r="C28" s="608">
        <v>20930</v>
      </c>
      <c r="D28" s="608">
        <v>5301</v>
      </c>
      <c r="E28" s="608">
        <v>10632</v>
      </c>
      <c r="F28" s="608">
        <v>4997</v>
      </c>
      <c r="G28" s="608">
        <v>8639</v>
      </c>
      <c r="H28" s="608">
        <v>3176</v>
      </c>
      <c r="I28" s="608">
        <v>5463</v>
      </c>
      <c r="J28" s="608">
        <v>24597</v>
      </c>
      <c r="K28" s="608">
        <v>18109</v>
      </c>
      <c r="L28" s="608">
        <v>4343</v>
      </c>
      <c r="M28" s="608">
        <v>1038</v>
      </c>
      <c r="N28" s="608">
        <v>1107</v>
      </c>
      <c r="O28" s="608">
        <v>8666</v>
      </c>
      <c r="P28" s="608">
        <v>2430</v>
      </c>
      <c r="Q28" s="608">
        <v>6236</v>
      </c>
      <c r="R28" s="608">
        <v>9701</v>
      </c>
      <c r="S28" s="608">
        <v>115</v>
      </c>
      <c r="T28" s="608">
        <v>1922</v>
      </c>
      <c r="U28" s="608">
        <v>5544</v>
      </c>
      <c r="V28" s="608">
        <v>550</v>
      </c>
      <c r="W28" s="608">
        <v>1570</v>
      </c>
      <c r="X28" s="608" t="s">
        <v>39</v>
      </c>
      <c r="Y28" s="608" t="s">
        <v>39</v>
      </c>
    </row>
    <row r="29" spans="1:25">
      <c r="A29" s="730" t="s">
        <v>76</v>
      </c>
      <c r="B29" s="604">
        <v>71098</v>
      </c>
      <c r="C29" s="604">
        <v>12298</v>
      </c>
      <c r="D29" s="604">
        <v>3565</v>
      </c>
      <c r="E29" s="604">
        <v>5530</v>
      </c>
      <c r="F29" s="604">
        <v>3203</v>
      </c>
      <c r="G29" s="604">
        <v>9030</v>
      </c>
      <c r="H29" s="604">
        <v>2230</v>
      </c>
      <c r="I29" s="604">
        <v>6800</v>
      </c>
      <c r="J29" s="604">
        <v>26735</v>
      </c>
      <c r="K29" s="604">
        <v>21257</v>
      </c>
      <c r="L29" s="604">
        <v>4308</v>
      </c>
      <c r="M29" s="604">
        <v>753</v>
      </c>
      <c r="N29" s="604">
        <v>417</v>
      </c>
      <c r="O29" s="604">
        <v>10621</v>
      </c>
      <c r="P29" s="604">
        <v>3419</v>
      </c>
      <c r="Q29" s="604">
        <v>7202</v>
      </c>
      <c r="R29" s="604">
        <v>12414</v>
      </c>
      <c r="S29" s="604">
        <v>167</v>
      </c>
      <c r="T29" s="604">
        <v>3831</v>
      </c>
      <c r="U29" s="604">
        <v>6689</v>
      </c>
      <c r="V29" s="604">
        <v>639</v>
      </c>
      <c r="W29" s="604">
        <v>1088</v>
      </c>
      <c r="X29" s="604" t="s">
        <v>39</v>
      </c>
      <c r="Y29" s="604" t="s">
        <v>39</v>
      </c>
    </row>
    <row r="30" spans="1:25" ht="14.25" customHeight="1">
      <c r="A30" s="975" t="s">
        <v>75</v>
      </c>
      <c r="B30" s="608">
        <v>71703</v>
      </c>
      <c r="C30" s="608">
        <v>19094</v>
      </c>
      <c r="D30" s="608">
        <v>6623</v>
      </c>
      <c r="E30" s="608">
        <v>7905</v>
      </c>
      <c r="F30" s="608">
        <v>4566</v>
      </c>
      <c r="G30" s="608">
        <v>13905</v>
      </c>
      <c r="H30" s="608">
        <v>5987</v>
      </c>
      <c r="I30" s="608">
        <v>7918</v>
      </c>
      <c r="J30" s="608">
        <v>21758</v>
      </c>
      <c r="K30" s="608">
        <v>16140</v>
      </c>
      <c r="L30" s="608">
        <v>4033</v>
      </c>
      <c r="M30" s="608">
        <v>1066</v>
      </c>
      <c r="N30" s="608">
        <v>519</v>
      </c>
      <c r="O30" s="608">
        <v>10974</v>
      </c>
      <c r="P30" s="608">
        <v>3727</v>
      </c>
      <c r="Q30" s="608">
        <v>7247</v>
      </c>
      <c r="R30" s="608">
        <v>5972</v>
      </c>
      <c r="S30" s="608">
        <v>100</v>
      </c>
      <c r="T30" s="608">
        <v>1334</v>
      </c>
      <c r="U30" s="608">
        <v>3600</v>
      </c>
      <c r="V30" s="608">
        <v>98</v>
      </c>
      <c r="W30" s="608">
        <v>840</v>
      </c>
      <c r="X30" s="608" t="s">
        <v>39</v>
      </c>
      <c r="Y30" s="608" t="s">
        <v>39</v>
      </c>
    </row>
    <row r="31" spans="1:25">
      <c r="A31" s="729" t="s">
        <v>111</v>
      </c>
      <c r="B31" s="604">
        <v>23362</v>
      </c>
      <c r="C31" s="604">
        <v>4354</v>
      </c>
      <c r="D31" s="604">
        <v>1752</v>
      </c>
      <c r="E31" s="604">
        <v>1612</v>
      </c>
      <c r="F31" s="604">
        <v>990</v>
      </c>
      <c r="G31" s="604">
        <v>2859</v>
      </c>
      <c r="H31" s="604">
        <v>1096</v>
      </c>
      <c r="I31" s="604">
        <v>1763</v>
      </c>
      <c r="J31" s="604">
        <v>10446</v>
      </c>
      <c r="K31" s="604">
        <v>7519</v>
      </c>
      <c r="L31" s="604">
        <v>1957</v>
      </c>
      <c r="M31" s="604">
        <v>593</v>
      </c>
      <c r="N31" s="604">
        <v>377</v>
      </c>
      <c r="O31" s="604">
        <v>4440</v>
      </c>
      <c r="P31" s="604">
        <v>694</v>
      </c>
      <c r="Q31" s="604">
        <v>3746</v>
      </c>
      <c r="R31" s="604">
        <v>1263</v>
      </c>
      <c r="S31" s="604">
        <v>37</v>
      </c>
      <c r="T31" s="604">
        <v>356</v>
      </c>
      <c r="U31" s="604">
        <v>667</v>
      </c>
      <c r="V31" s="604">
        <v>32</v>
      </c>
      <c r="W31" s="604">
        <v>171</v>
      </c>
      <c r="X31" s="604" t="s">
        <v>39</v>
      </c>
      <c r="Y31" s="604" t="s">
        <v>39</v>
      </c>
    </row>
    <row r="32" spans="1:25">
      <c r="A32" s="975" t="s">
        <v>82</v>
      </c>
      <c r="B32" s="608">
        <v>23362</v>
      </c>
      <c r="C32" s="608">
        <v>4354</v>
      </c>
      <c r="D32" s="608">
        <v>1752</v>
      </c>
      <c r="E32" s="608">
        <v>1612</v>
      </c>
      <c r="F32" s="608">
        <v>990</v>
      </c>
      <c r="G32" s="608">
        <v>2859</v>
      </c>
      <c r="H32" s="608">
        <v>1096</v>
      </c>
      <c r="I32" s="608">
        <v>1763</v>
      </c>
      <c r="J32" s="608">
        <v>10446</v>
      </c>
      <c r="K32" s="608">
        <v>7519</v>
      </c>
      <c r="L32" s="608">
        <v>1957</v>
      </c>
      <c r="M32" s="608">
        <v>593</v>
      </c>
      <c r="N32" s="608">
        <v>377</v>
      </c>
      <c r="O32" s="608">
        <v>4440</v>
      </c>
      <c r="P32" s="608">
        <v>694</v>
      </c>
      <c r="Q32" s="608">
        <v>3746</v>
      </c>
      <c r="R32" s="608">
        <v>1263</v>
      </c>
      <c r="S32" s="608">
        <v>37</v>
      </c>
      <c r="T32" s="608">
        <v>356</v>
      </c>
      <c r="U32" s="608">
        <v>667</v>
      </c>
      <c r="V32" s="608">
        <v>32</v>
      </c>
      <c r="W32" s="608">
        <v>171</v>
      </c>
      <c r="X32" s="608" t="s">
        <v>39</v>
      </c>
      <c r="Y32" s="608" t="s">
        <v>39</v>
      </c>
    </row>
    <row r="33" spans="1:16">
      <c r="A33" s="975"/>
      <c r="B33" s="674"/>
      <c r="C33" s="674"/>
      <c r="D33" s="674"/>
      <c r="E33" s="674"/>
      <c r="F33" s="674"/>
      <c r="G33" s="674"/>
      <c r="H33" s="674"/>
      <c r="I33" s="674"/>
      <c r="J33" s="674"/>
      <c r="K33" s="674"/>
      <c r="L33" s="674"/>
      <c r="M33" s="674"/>
      <c r="N33" s="674"/>
      <c r="O33" s="674"/>
      <c r="P33" s="674"/>
    </row>
    <row r="34" spans="1:16" ht="27" customHeight="1">
      <c r="A34" s="1130" t="s">
        <v>328</v>
      </c>
      <c r="B34" s="1130"/>
      <c r="C34" s="1130"/>
      <c r="D34" s="1130"/>
      <c r="E34" s="1130"/>
      <c r="F34" s="1130"/>
      <c r="G34" s="1130"/>
      <c r="H34" s="1130"/>
      <c r="I34" s="1130"/>
      <c r="J34" s="1130"/>
      <c r="K34" s="1130"/>
      <c r="L34" s="1130"/>
      <c r="M34" s="1130"/>
      <c r="N34" s="1130"/>
      <c r="O34" s="1130"/>
      <c r="P34" s="1130"/>
    </row>
    <row r="35" spans="1:16">
      <c r="A35" s="731"/>
      <c r="B35" s="731"/>
      <c r="C35" s="731"/>
      <c r="D35" s="731"/>
      <c r="E35" s="731"/>
      <c r="F35" s="731"/>
      <c r="G35" s="731"/>
      <c r="H35" s="731"/>
      <c r="I35" s="731"/>
      <c r="J35" s="731"/>
      <c r="K35" s="731"/>
      <c r="L35" s="731"/>
      <c r="M35" s="731"/>
      <c r="N35" s="731"/>
      <c r="O35" s="731"/>
      <c r="P35" s="731"/>
    </row>
  </sheetData>
  <mergeCells count="9">
    <mergeCell ref="A34:P34"/>
    <mergeCell ref="A1:Y1"/>
    <mergeCell ref="A2:A3"/>
    <mergeCell ref="B2:B3"/>
    <mergeCell ref="C2:F2"/>
    <mergeCell ref="G2:I2"/>
    <mergeCell ref="J2:N2"/>
    <mergeCell ref="O2:Q2"/>
    <mergeCell ref="R2:Y2"/>
  </mergeCells>
  <hyperlinks>
    <hyperlink ref="Z1" location="INDICE!A32" display="INDICE"/>
  </hyperlinks>
  <printOptions horizontalCentered="1"/>
  <pageMargins left="0.51181102362204722" right="0.51181102362204722" top="1.1023622047244095" bottom="0.51181102362204722" header="0.11811023622047245" footer="0.23622047244094491"/>
  <pageSetup paperSize="9" scale="45" firstPageNumber="97" orientation="landscape" useFirstPageNumber="1" r:id="rId1"/>
  <headerFooter scaleWithDoc="0">
    <oddHeader>&amp;C&amp;G</oddHeader>
    <oddFooter>&amp;C&amp;12 &amp;P</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showGridLines="0" zoomScale="90" zoomScaleNormal="90" zoomScalePageLayoutView="80" workbookViewId="0">
      <selection sqref="A1:V1"/>
    </sheetView>
  </sheetViews>
  <sheetFormatPr baseColWidth="10" defaultColWidth="9.140625" defaultRowHeight="12.75"/>
  <cols>
    <col min="1" max="1" width="22.28515625" style="653" customWidth="1"/>
    <col min="2" max="5" width="10.5703125" style="653" customWidth="1"/>
    <col min="6" max="6" width="11.28515625" style="653" customWidth="1"/>
    <col min="7" max="7" width="12.140625" style="653" customWidth="1"/>
    <col min="8" max="8" width="12.5703125" style="653" customWidth="1"/>
    <col min="9" max="9" width="10.5703125" style="653" customWidth="1"/>
    <col min="10" max="10" width="11.85546875" style="653" customWidth="1"/>
    <col min="11" max="11" width="12" style="653" customWidth="1"/>
    <col min="12" max="12" width="12.5703125" style="653" customWidth="1"/>
    <col min="13" max="19" width="11.5703125" style="653" customWidth="1"/>
    <col min="20" max="20" width="15" style="653" customWidth="1"/>
    <col min="21" max="22" width="11.5703125" style="653" customWidth="1"/>
    <col min="23" max="16384" width="9.140625" style="653"/>
  </cols>
  <sheetData>
    <row r="1" spans="1:23" ht="50.25" customHeight="1">
      <c r="A1" s="1129" t="s">
        <v>1506</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ht="16.5" customHeight="1">
      <c r="A2" s="1143" t="s">
        <v>1116</v>
      </c>
      <c r="B2" s="1143" t="s">
        <v>679</v>
      </c>
      <c r="C2" s="1147" t="s">
        <v>649</v>
      </c>
      <c r="D2" s="1148"/>
      <c r="E2" s="1148"/>
      <c r="F2" s="1148"/>
      <c r="G2" s="1148"/>
      <c r="H2" s="1148"/>
      <c r="I2" s="1148"/>
      <c r="J2" s="1148"/>
      <c r="K2" s="1148"/>
      <c r="L2" s="1207"/>
      <c r="M2" s="1147" t="s">
        <v>650</v>
      </c>
      <c r="N2" s="1148"/>
      <c r="O2" s="1148"/>
      <c r="P2" s="1148"/>
      <c r="Q2" s="1148"/>
      <c r="R2" s="1148"/>
      <c r="S2" s="1148"/>
      <c r="T2" s="1148"/>
      <c r="U2" s="1148"/>
      <c r="V2" s="1148"/>
    </row>
    <row r="3" spans="1:23" s="665" customFormat="1" ht="67.5" customHeight="1">
      <c r="A3" s="1133"/>
      <c r="B3" s="1133"/>
      <c r="C3" s="962" t="s">
        <v>190</v>
      </c>
      <c r="D3" s="962" t="s">
        <v>590</v>
      </c>
      <c r="E3" s="962" t="s">
        <v>741</v>
      </c>
      <c r="F3" s="962" t="s">
        <v>742</v>
      </c>
      <c r="G3" s="962" t="s">
        <v>743</v>
      </c>
      <c r="H3" s="962" t="s">
        <v>744</v>
      </c>
      <c r="I3" s="962" t="s">
        <v>745</v>
      </c>
      <c r="J3" s="962" t="s">
        <v>746</v>
      </c>
      <c r="K3" s="962" t="s">
        <v>1093</v>
      </c>
      <c r="L3" s="962" t="s">
        <v>748</v>
      </c>
      <c r="M3" s="962" t="s">
        <v>277</v>
      </c>
      <c r="N3" s="962" t="s">
        <v>632</v>
      </c>
      <c r="O3" s="962" t="s">
        <v>633</v>
      </c>
      <c r="P3" s="962" t="s">
        <v>634</v>
      </c>
      <c r="Q3" s="962" t="s">
        <v>1007</v>
      </c>
      <c r="R3" s="962" t="s">
        <v>750</v>
      </c>
      <c r="S3" s="962" t="s">
        <v>751</v>
      </c>
      <c r="T3" s="962" t="s">
        <v>752</v>
      </c>
      <c r="U3" s="962" t="s">
        <v>753</v>
      </c>
      <c r="V3" s="962" t="s">
        <v>106</v>
      </c>
    </row>
    <row r="4" spans="1:23">
      <c r="A4" s="632" t="s">
        <v>754</v>
      </c>
      <c r="B4" s="608">
        <v>8952799</v>
      </c>
      <c r="C4" s="608">
        <v>1785734</v>
      </c>
      <c r="D4" s="608">
        <v>465184</v>
      </c>
      <c r="E4" s="608">
        <v>466414</v>
      </c>
      <c r="F4" s="608">
        <v>104124</v>
      </c>
      <c r="G4" s="608">
        <v>91896</v>
      </c>
      <c r="H4" s="608">
        <v>12332</v>
      </c>
      <c r="I4" s="608">
        <v>590589</v>
      </c>
      <c r="J4" s="608">
        <v>55195</v>
      </c>
      <c r="K4" s="608" t="s">
        <v>39</v>
      </c>
      <c r="L4" s="608" t="s">
        <v>39</v>
      </c>
      <c r="M4" s="608">
        <v>7167065</v>
      </c>
      <c r="N4" s="608">
        <v>2772656</v>
      </c>
      <c r="O4" s="608">
        <v>3621777</v>
      </c>
      <c r="P4" s="608">
        <v>184629</v>
      </c>
      <c r="Q4" s="608">
        <v>251736</v>
      </c>
      <c r="R4" s="608">
        <v>192</v>
      </c>
      <c r="S4" s="608">
        <v>9220</v>
      </c>
      <c r="T4" s="608">
        <v>42221</v>
      </c>
      <c r="U4" s="608">
        <v>2958</v>
      </c>
      <c r="V4" s="608">
        <v>281676</v>
      </c>
    </row>
    <row r="5" spans="1:23">
      <c r="A5" s="634" t="s">
        <v>329</v>
      </c>
      <c r="B5" s="604">
        <v>2214453</v>
      </c>
      <c r="C5" s="604">
        <v>317529</v>
      </c>
      <c r="D5" s="604">
        <v>108716</v>
      </c>
      <c r="E5" s="604">
        <v>73155</v>
      </c>
      <c r="F5" s="604">
        <v>25001</v>
      </c>
      <c r="G5" s="604">
        <v>392</v>
      </c>
      <c r="H5" s="604">
        <v>2761</v>
      </c>
      <c r="I5" s="604">
        <v>97282</v>
      </c>
      <c r="J5" s="604">
        <v>10222</v>
      </c>
      <c r="K5" s="604" t="s">
        <v>39</v>
      </c>
      <c r="L5" s="604" t="s">
        <v>39</v>
      </c>
      <c r="M5" s="604">
        <v>1896924</v>
      </c>
      <c r="N5" s="604">
        <v>680206</v>
      </c>
      <c r="O5" s="604">
        <v>1077180</v>
      </c>
      <c r="P5" s="604">
        <v>57843</v>
      </c>
      <c r="Q5" s="604">
        <v>22048</v>
      </c>
      <c r="R5" s="604">
        <v>124</v>
      </c>
      <c r="S5" s="604">
        <v>11</v>
      </c>
      <c r="T5" s="604">
        <v>8669</v>
      </c>
      <c r="U5" s="604">
        <v>1300</v>
      </c>
      <c r="V5" s="604">
        <v>49543</v>
      </c>
    </row>
    <row r="6" spans="1:23">
      <c r="A6" s="632" t="s">
        <v>315</v>
      </c>
      <c r="B6" s="608">
        <v>613804</v>
      </c>
      <c r="C6" s="608">
        <v>116164</v>
      </c>
      <c r="D6" s="608">
        <v>37808</v>
      </c>
      <c r="E6" s="608">
        <v>27271</v>
      </c>
      <c r="F6" s="608">
        <v>11553</v>
      </c>
      <c r="G6" s="608">
        <v>35</v>
      </c>
      <c r="H6" s="608">
        <v>107</v>
      </c>
      <c r="I6" s="608">
        <v>34442</v>
      </c>
      <c r="J6" s="608">
        <v>4948</v>
      </c>
      <c r="K6" s="608" t="s">
        <v>39</v>
      </c>
      <c r="L6" s="608" t="s">
        <v>39</v>
      </c>
      <c r="M6" s="608">
        <v>497640</v>
      </c>
      <c r="N6" s="608">
        <v>197589</v>
      </c>
      <c r="O6" s="608">
        <v>273776</v>
      </c>
      <c r="P6" s="608">
        <v>13316</v>
      </c>
      <c r="Q6" s="608">
        <v>5352</v>
      </c>
      <c r="R6" s="608" t="s">
        <v>39</v>
      </c>
      <c r="S6" s="608" t="s">
        <v>39</v>
      </c>
      <c r="T6" s="608">
        <v>1979</v>
      </c>
      <c r="U6" s="608">
        <v>294</v>
      </c>
      <c r="V6" s="608">
        <v>5334</v>
      </c>
    </row>
    <row r="7" spans="1:23">
      <c r="A7" s="958" t="s">
        <v>394</v>
      </c>
      <c r="B7" s="604">
        <v>793786</v>
      </c>
      <c r="C7" s="604">
        <v>110388</v>
      </c>
      <c r="D7" s="604">
        <v>31738</v>
      </c>
      <c r="E7" s="604">
        <v>31875</v>
      </c>
      <c r="F7" s="604">
        <v>6934</v>
      </c>
      <c r="G7" s="604">
        <v>175</v>
      </c>
      <c r="H7" s="604">
        <v>567</v>
      </c>
      <c r="I7" s="604">
        <v>35866</v>
      </c>
      <c r="J7" s="604">
        <v>3233</v>
      </c>
      <c r="K7" s="604" t="s">
        <v>39</v>
      </c>
      <c r="L7" s="604" t="s">
        <v>39</v>
      </c>
      <c r="M7" s="604">
        <v>683398</v>
      </c>
      <c r="N7" s="604">
        <v>229799</v>
      </c>
      <c r="O7" s="604">
        <v>406784</v>
      </c>
      <c r="P7" s="604">
        <v>20457</v>
      </c>
      <c r="Q7" s="604">
        <v>8703</v>
      </c>
      <c r="R7" s="604">
        <v>80</v>
      </c>
      <c r="S7" s="604">
        <v>2</v>
      </c>
      <c r="T7" s="604">
        <v>3367</v>
      </c>
      <c r="U7" s="604">
        <v>662</v>
      </c>
      <c r="V7" s="604">
        <v>13544</v>
      </c>
    </row>
    <row r="8" spans="1:23">
      <c r="A8" s="632" t="s">
        <v>1090</v>
      </c>
      <c r="B8" s="608">
        <v>806863</v>
      </c>
      <c r="C8" s="608">
        <v>90977</v>
      </c>
      <c r="D8" s="608">
        <v>39170</v>
      </c>
      <c r="E8" s="608">
        <v>14009</v>
      </c>
      <c r="F8" s="608">
        <v>6514</v>
      </c>
      <c r="G8" s="608">
        <v>182</v>
      </c>
      <c r="H8" s="608">
        <v>2087</v>
      </c>
      <c r="I8" s="608">
        <v>26974</v>
      </c>
      <c r="J8" s="608">
        <v>2041</v>
      </c>
      <c r="K8" s="608" t="s">
        <v>39</v>
      </c>
      <c r="L8" s="608" t="s">
        <v>39</v>
      </c>
      <c r="M8" s="608">
        <v>715886</v>
      </c>
      <c r="N8" s="608">
        <v>252818</v>
      </c>
      <c r="O8" s="608">
        <v>396620</v>
      </c>
      <c r="P8" s="608">
        <v>24070</v>
      </c>
      <c r="Q8" s="608">
        <v>7993</v>
      </c>
      <c r="R8" s="608">
        <v>44</v>
      </c>
      <c r="S8" s="608">
        <v>9</v>
      </c>
      <c r="T8" s="608">
        <v>3323</v>
      </c>
      <c r="U8" s="608">
        <v>344</v>
      </c>
      <c r="V8" s="608">
        <v>30665</v>
      </c>
    </row>
    <row r="9" spans="1:23">
      <c r="A9" s="634" t="s">
        <v>333</v>
      </c>
      <c r="B9" s="604">
        <v>1490589</v>
      </c>
      <c r="C9" s="604">
        <v>230267</v>
      </c>
      <c r="D9" s="604">
        <v>85781</v>
      </c>
      <c r="E9" s="604">
        <v>44744</v>
      </c>
      <c r="F9" s="604">
        <v>16874</v>
      </c>
      <c r="G9" s="604">
        <v>637</v>
      </c>
      <c r="H9" s="604">
        <v>1842</v>
      </c>
      <c r="I9" s="604">
        <v>76736</v>
      </c>
      <c r="J9" s="604">
        <v>3653</v>
      </c>
      <c r="K9" s="604" t="s">
        <v>39</v>
      </c>
      <c r="L9" s="604" t="s">
        <v>39</v>
      </c>
      <c r="M9" s="604">
        <v>1260322</v>
      </c>
      <c r="N9" s="604">
        <v>498725</v>
      </c>
      <c r="O9" s="604">
        <v>635959</v>
      </c>
      <c r="P9" s="604">
        <v>33225</v>
      </c>
      <c r="Q9" s="604">
        <v>38624</v>
      </c>
      <c r="R9" s="604">
        <v>59</v>
      </c>
      <c r="S9" s="604">
        <v>89</v>
      </c>
      <c r="T9" s="604">
        <v>6918</v>
      </c>
      <c r="U9" s="604">
        <v>525</v>
      </c>
      <c r="V9" s="604">
        <v>46198</v>
      </c>
    </row>
    <row r="10" spans="1:23">
      <c r="A10" s="632" t="s">
        <v>241</v>
      </c>
      <c r="B10" s="608">
        <v>743823</v>
      </c>
      <c r="C10" s="608">
        <v>97281</v>
      </c>
      <c r="D10" s="608">
        <v>31802</v>
      </c>
      <c r="E10" s="608">
        <v>19628</v>
      </c>
      <c r="F10" s="608">
        <v>4154</v>
      </c>
      <c r="G10" s="608">
        <v>92</v>
      </c>
      <c r="H10" s="608">
        <v>1333</v>
      </c>
      <c r="I10" s="608">
        <v>38409</v>
      </c>
      <c r="J10" s="608">
        <v>1863</v>
      </c>
      <c r="K10" s="608" t="s">
        <v>39</v>
      </c>
      <c r="L10" s="608" t="s">
        <v>39</v>
      </c>
      <c r="M10" s="608">
        <v>646542</v>
      </c>
      <c r="N10" s="608">
        <v>250302</v>
      </c>
      <c r="O10" s="608">
        <v>334289</v>
      </c>
      <c r="P10" s="608">
        <v>19185</v>
      </c>
      <c r="Q10" s="608">
        <v>15779</v>
      </c>
      <c r="R10" s="608">
        <v>50</v>
      </c>
      <c r="S10" s="608">
        <v>27</v>
      </c>
      <c r="T10" s="608">
        <v>3152</v>
      </c>
      <c r="U10" s="608">
        <v>380</v>
      </c>
      <c r="V10" s="608">
        <v>23378</v>
      </c>
    </row>
    <row r="11" spans="1:23">
      <c r="A11" s="958" t="s">
        <v>391</v>
      </c>
      <c r="B11" s="604">
        <v>746766</v>
      </c>
      <c r="C11" s="604">
        <v>132986</v>
      </c>
      <c r="D11" s="604">
        <v>53979</v>
      </c>
      <c r="E11" s="604">
        <v>25116</v>
      </c>
      <c r="F11" s="604">
        <v>12720</v>
      </c>
      <c r="G11" s="604">
        <v>545</v>
      </c>
      <c r="H11" s="604">
        <v>509</v>
      </c>
      <c r="I11" s="604">
        <v>38327</v>
      </c>
      <c r="J11" s="604">
        <v>1790</v>
      </c>
      <c r="K11" s="604" t="s">
        <v>39</v>
      </c>
      <c r="L11" s="604" t="s">
        <v>39</v>
      </c>
      <c r="M11" s="604">
        <v>613780</v>
      </c>
      <c r="N11" s="604">
        <v>248423</v>
      </c>
      <c r="O11" s="604">
        <v>301670</v>
      </c>
      <c r="P11" s="604">
        <v>14040</v>
      </c>
      <c r="Q11" s="604">
        <v>22845</v>
      </c>
      <c r="R11" s="604">
        <v>9</v>
      </c>
      <c r="S11" s="604">
        <v>62</v>
      </c>
      <c r="T11" s="604">
        <v>3766</v>
      </c>
      <c r="U11" s="604">
        <v>145</v>
      </c>
      <c r="V11" s="604">
        <v>22820</v>
      </c>
    </row>
    <row r="12" spans="1:23">
      <c r="A12" s="633" t="s">
        <v>332</v>
      </c>
      <c r="B12" s="608">
        <v>3350168</v>
      </c>
      <c r="C12" s="608">
        <v>699203</v>
      </c>
      <c r="D12" s="608">
        <v>172632</v>
      </c>
      <c r="E12" s="608">
        <v>252275</v>
      </c>
      <c r="F12" s="608">
        <v>32981</v>
      </c>
      <c r="G12" s="608">
        <v>35142</v>
      </c>
      <c r="H12" s="608">
        <v>7636</v>
      </c>
      <c r="I12" s="608">
        <v>189861</v>
      </c>
      <c r="J12" s="608">
        <v>8676</v>
      </c>
      <c r="K12" s="608" t="s">
        <v>39</v>
      </c>
      <c r="L12" s="608" t="s">
        <v>39</v>
      </c>
      <c r="M12" s="608">
        <v>2650965</v>
      </c>
      <c r="N12" s="608">
        <v>1072773</v>
      </c>
      <c r="O12" s="608">
        <v>1282895</v>
      </c>
      <c r="P12" s="608">
        <v>64516</v>
      </c>
      <c r="Q12" s="608">
        <v>147441</v>
      </c>
      <c r="R12" s="608">
        <v>6</v>
      </c>
      <c r="S12" s="608">
        <v>1728</v>
      </c>
      <c r="T12" s="608">
        <v>26510</v>
      </c>
      <c r="U12" s="608">
        <v>1132</v>
      </c>
      <c r="V12" s="608">
        <v>53964</v>
      </c>
    </row>
    <row r="13" spans="1:23">
      <c r="A13" s="958" t="s">
        <v>1087</v>
      </c>
      <c r="B13" s="604">
        <v>1890546</v>
      </c>
      <c r="C13" s="604">
        <v>297956</v>
      </c>
      <c r="D13" s="604">
        <v>113346</v>
      </c>
      <c r="E13" s="604">
        <v>83131</v>
      </c>
      <c r="F13" s="604">
        <v>23743</v>
      </c>
      <c r="G13" s="604">
        <v>7870</v>
      </c>
      <c r="H13" s="604">
        <v>1343</v>
      </c>
      <c r="I13" s="604">
        <v>63751</v>
      </c>
      <c r="J13" s="604">
        <v>4772</v>
      </c>
      <c r="K13" s="604" t="s">
        <v>39</v>
      </c>
      <c r="L13" s="604" t="s">
        <v>39</v>
      </c>
      <c r="M13" s="604">
        <v>1592590</v>
      </c>
      <c r="N13" s="604">
        <v>646727</v>
      </c>
      <c r="O13" s="604">
        <v>814252</v>
      </c>
      <c r="P13" s="604">
        <v>33283</v>
      </c>
      <c r="Q13" s="604">
        <v>66926</v>
      </c>
      <c r="R13" s="604">
        <v>6</v>
      </c>
      <c r="S13" s="604">
        <v>524</v>
      </c>
      <c r="T13" s="604">
        <v>7938</v>
      </c>
      <c r="U13" s="604">
        <v>627</v>
      </c>
      <c r="V13" s="604">
        <v>22307</v>
      </c>
    </row>
    <row r="14" spans="1:23">
      <c r="A14" s="632" t="s">
        <v>1088</v>
      </c>
      <c r="B14" s="608">
        <v>773123</v>
      </c>
      <c r="C14" s="608">
        <v>183718</v>
      </c>
      <c r="D14" s="608">
        <v>36486</v>
      </c>
      <c r="E14" s="608">
        <v>74178</v>
      </c>
      <c r="F14" s="608">
        <v>6261</v>
      </c>
      <c r="G14" s="608">
        <v>10713</v>
      </c>
      <c r="H14" s="608">
        <v>1462</v>
      </c>
      <c r="I14" s="608">
        <v>52204</v>
      </c>
      <c r="J14" s="608">
        <v>2414</v>
      </c>
      <c r="K14" s="608" t="s">
        <v>39</v>
      </c>
      <c r="L14" s="608" t="s">
        <v>39</v>
      </c>
      <c r="M14" s="608">
        <v>589405</v>
      </c>
      <c r="N14" s="608">
        <v>250963</v>
      </c>
      <c r="O14" s="608">
        <v>260396</v>
      </c>
      <c r="P14" s="608">
        <v>13698</v>
      </c>
      <c r="Q14" s="608">
        <v>43408</v>
      </c>
      <c r="R14" s="608" t="s">
        <v>39</v>
      </c>
      <c r="S14" s="608">
        <v>619</v>
      </c>
      <c r="T14" s="608">
        <v>7546</v>
      </c>
      <c r="U14" s="608">
        <v>226</v>
      </c>
      <c r="V14" s="608">
        <v>12549</v>
      </c>
    </row>
    <row r="15" spans="1:23">
      <c r="A15" s="958" t="s">
        <v>1089</v>
      </c>
      <c r="B15" s="604">
        <v>402370</v>
      </c>
      <c r="C15" s="604">
        <v>118361</v>
      </c>
      <c r="D15" s="604">
        <v>11483</v>
      </c>
      <c r="E15" s="604">
        <v>53932</v>
      </c>
      <c r="F15" s="604">
        <v>2030</v>
      </c>
      <c r="G15" s="604">
        <v>8766</v>
      </c>
      <c r="H15" s="604">
        <v>2269</v>
      </c>
      <c r="I15" s="604">
        <v>38691</v>
      </c>
      <c r="J15" s="604">
        <v>1190</v>
      </c>
      <c r="K15" s="604" t="s">
        <v>39</v>
      </c>
      <c r="L15" s="604" t="s">
        <v>39</v>
      </c>
      <c r="M15" s="604">
        <v>284009</v>
      </c>
      <c r="N15" s="604">
        <v>109441</v>
      </c>
      <c r="O15" s="604">
        <v>120984</v>
      </c>
      <c r="P15" s="604">
        <v>9652</v>
      </c>
      <c r="Q15" s="604">
        <v>22907</v>
      </c>
      <c r="R15" s="604" t="s">
        <v>39</v>
      </c>
      <c r="S15" s="604">
        <v>351</v>
      </c>
      <c r="T15" s="604">
        <v>6930</v>
      </c>
      <c r="U15" s="604">
        <v>145</v>
      </c>
      <c r="V15" s="604">
        <v>13599</v>
      </c>
    </row>
    <row r="16" spans="1:23">
      <c r="A16" s="632" t="s">
        <v>1098</v>
      </c>
      <c r="B16" s="608">
        <v>284129</v>
      </c>
      <c r="C16" s="608">
        <v>99168</v>
      </c>
      <c r="D16" s="608">
        <v>11317</v>
      </c>
      <c r="E16" s="608">
        <v>41034</v>
      </c>
      <c r="F16" s="608">
        <v>947</v>
      </c>
      <c r="G16" s="608">
        <v>7793</v>
      </c>
      <c r="H16" s="608">
        <v>2562</v>
      </c>
      <c r="I16" s="608">
        <v>35215</v>
      </c>
      <c r="J16" s="608">
        <v>300</v>
      </c>
      <c r="K16" s="608" t="s">
        <v>39</v>
      </c>
      <c r="L16" s="608" t="s">
        <v>39</v>
      </c>
      <c r="M16" s="608">
        <v>184961</v>
      </c>
      <c r="N16" s="608">
        <v>65642</v>
      </c>
      <c r="O16" s="608">
        <v>87263</v>
      </c>
      <c r="P16" s="608">
        <v>7883</v>
      </c>
      <c r="Q16" s="608">
        <v>14200</v>
      </c>
      <c r="R16" s="608" t="s">
        <v>39</v>
      </c>
      <c r="S16" s="608">
        <v>234</v>
      </c>
      <c r="T16" s="608">
        <v>4096</v>
      </c>
      <c r="U16" s="608">
        <v>134</v>
      </c>
      <c r="V16" s="608">
        <v>5509</v>
      </c>
    </row>
    <row r="17" spans="1:22">
      <c r="A17" s="634" t="s">
        <v>1117</v>
      </c>
      <c r="B17" s="604">
        <v>254852</v>
      </c>
      <c r="C17" s="604">
        <v>79709</v>
      </c>
      <c r="D17" s="604">
        <v>20022</v>
      </c>
      <c r="E17" s="604">
        <v>17403</v>
      </c>
      <c r="F17" s="604">
        <v>7464</v>
      </c>
      <c r="G17" s="604" t="s">
        <v>39</v>
      </c>
      <c r="H17" s="604">
        <v>1</v>
      </c>
      <c r="I17" s="604">
        <v>30811</v>
      </c>
      <c r="J17" s="604">
        <v>4008</v>
      </c>
      <c r="K17" s="604" t="s">
        <v>39</v>
      </c>
      <c r="L17" s="604" t="s">
        <v>39</v>
      </c>
      <c r="M17" s="604">
        <v>175143</v>
      </c>
      <c r="N17" s="604">
        <v>68867</v>
      </c>
      <c r="O17" s="604">
        <v>97290</v>
      </c>
      <c r="P17" s="604">
        <v>3609</v>
      </c>
      <c r="Q17" s="604">
        <v>3789</v>
      </c>
      <c r="R17" s="604" t="s">
        <v>39</v>
      </c>
      <c r="S17" s="604" t="s">
        <v>39</v>
      </c>
      <c r="T17" s="604">
        <v>26</v>
      </c>
      <c r="U17" s="604">
        <v>1</v>
      </c>
      <c r="V17" s="604">
        <v>1561</v>
      </c>
    </row>
    <row r="18" spans="1:22">
      <c r="A18" s="632" t="s">
        <v>1113</v>
      </c>
      <c r="B18" s="608">
        <v>207897</v>
      </c>
      <c r="C18" s="608">
        <v>64556</v>
      </c>
      <c r="D18" s="608">
        <v>17876</v>
      </c>
      <c r="E18" s="608">
        <v>15576</v>
      </c>
      <c r="F18" s="608">
        <v>6737</v>
      </c>
      <c r="G18" s="608" t="s">
        <v>39</v>
      </c>
      <c r="H18" s="608">
        <v>1</v>
      </c>
      <c r="I18" s="608">
        <v>21360</v>
      </c>
      <c r="J18" s="608">
        <v>3006</v>
      </c>
      <c r="K18" s="608" t="s">
        <v>39</v>
      </c>
      <c r="L18" s="608" t="s">
        <v>39</v>
      </c>
      <c r="M18" s="608">
        <v>143341</v>
      </c>
      <c r="N18" s="608">
        <v>57624</v>
      </c>
      <c r="O18" s="608">
        <v>78198</v>
      </c>
      <c r="P18" s="608">
        <v>2867</v>
      </c>
      <c r="Q18" s="608">
        <v>3120</v>
      </c>
      <c r="R18" s="608" t="s">
        <v>39</v>
      </c>
      <c r="S18" s="608" t="s">
        <v>39</v>
      </c>
      <c r="T18" s="608">
        <v>26</v>
      </c>
      <c r="U18" s="608">
        <v>1</v>
      </c>
      <c r="V18" s="608">
        <v>1505</v>
      </c>
    </row>
    <row r="19" spans="1:22">
      <c r="A19" s="958" t="s">
        <v>1118</v>
      </c>
      <c r="B19" s="604">
        <v>46955</v>
      </c>
      <c r="C19" s="604">
        <v>15153</v>
      </c>
      <c r="D19" s="604">
        <v>2146</v>
      </c>
      <c r="E19" s="604">
        <v>1827</v>
      </c>
      <c r="F19" s="604">
        <v>727</v>
      </c>
      <c r="G19" s="604" t="s">
        <v>39</v>
      </c>
      <c r="H19" s="604" t="s">
        <v>39</v>
      </c>
      <c r="I19" s="604">
        <v>9451</v>
      </c>
      <c r="J19" s="604">
        <v>1002</v>
      </c>
      <c r="K19" s="604" t="s">
        <v>39</v>
      </c>
      <c r="L19" s="604" t="s">
        <v>39</v>
      </c>
      <c r="M19" s="604">
        <v>31802</v>
      </c>
      <c r="N19" s="604">
        <v>11243</v>
      </c>
      <c r="O19" s="604">
        <v>19092</v>
      </c>
      <c r="P19" s="604">
        <v>742</v>
      </c>
      <c r="Q19" s="604">
        <v>669</v>
      </c>
      <c r="R19" s="604" t="s">
        <v>39</v>
      </c>
      <c r="S19" s="604" t="s">
        <v>39</v>
      </c>
      <c r="T19" s="604" t="s">
        <v>39</v>
      </c>
      <c r="U19" s="604" t="s">
        <v>39</v>
      </c>
      <c r="V19" s="604">
        <v>56</v>
      </c>
    </row>
    <row r="20" spans="1:22">
      <c r="A20" s="633" t="s">
        <v>1119</v>
      </c>
      <c r="B20" s="608">
        <v>582800</v>
      </c>
      <c r="C20" s="608">
        <v>166639</v>
      </c>
      <c r="D20" s="608">
        <v>40417</v>
      </c>
      <c r="E20" s="608">
        <v>47598</v>
      </c>
      <c r="F20" s="608">
        <v>13973</v>
      </c>
      <c r="G20" s="608" t="s">
        <v>39</v>
      </c>
      <c r="H20" s="608">
        <v>50</v>
      </c>
      <c r="I20" s="608">
        <v>55730</v>
      </c>
      <c r="J20" s="608">
        <v>8871</v>
      </c>
      <c r="K20" s="608" t="s">
        <v>39</v>
      </c>
      <c r="L20" s="608" t="s">
        <v>39</v>
      </c>
      <c r="M20" s="608">
        <v>416161</v>
      </c>
      <c r="N20" s="608">
        <v>170073</v>
      </c>
      <c r="O20" s="608">
        <v>224208</v>
      </c>
      <c r="P20" s="608">
        <v>7252</v>
      </c>
      <c r="Q20" s="608">
        <v>6097</v>
      </c>
      <c r="R20" s="608" t="s">
        <v>39</v>
      </c>
      <c r="S20" s="608" t="s">
        <v>39</v>
      </c>
      <c r="T20" s="608">
        <v>97</v>
      </c>
      <c r="U20" s="608" t="s">
        <v>39</v>
      </c>
      <c r="V20" s="608">
        <v>8434</v>
      </c>
    </row>
    <row r="21" spans="1:22">
      <c r="A21" s="958" t="s">
        <v>1114</v>
      </c>
      <c r="B21" s="604">
        <v>481940</v>
      </c>
      <c r="C21" s="604">
        <v>144617</v>
      </c>
      <c r="D21" s="604">
        <v>35572</v>
      </c>
      <c r="E21" s="604">
        <v>44913</v>
      </c>
      <c r="F21" s="604">
        <v>13194</v>
      </c>
      <c r="G21" s="604" t="s">
        <v>39</v>
      </c>
      <c r="H21" s="604">
        <v>49</v>
      </c>
      <c r="I21" s="604">
        <v>43665</v>
      </c>
      <c r="J21" s="604">
        <v>7224</v>
      </c>
      <c r="K21" s="604" t="s">
        <v>39</v>
      </c>
      <c r="L21" s="604" t="s">
        <v>39</v>
      </c>
      <c r="M21" s="604">
        <v>337323</v>
      </c>
      <c r="N21" s="604">
        <v>143631</v>
      </c>
      <c r="O21" s="604">
        <v>174716</v>
      </c>
      <c r="P21" s="604">
        <v>5402</v>
      </c>
      <c r="Q21" s="604">
        <v>5413</v>
      </c>
      <c r="R21" s="604" t="s">
        <v>39</v>
      </c>
      <c r="S21" s="604" t="s">
        <v>39</v>
      </c>
      <c r="T21" s="604">
        <v>97</v>
      </c>
      <c r="U21" s="604" t="s">
        <v>39</v>
      </c>
      <c r="V21" s="604">
        <v>8064</v>
      </c>
    </row>
    <row r="22" spans="1:22">
      <c r="A22" s="632" t="s">
        <v>1120</v>
      </c>
      <c r="B22" s="608">
        <v>100860</v>
      </c>
      <c r="C22" s="608">
        <v>22022</v>
      </c>
      <c r="D22" s="608">
        <v>4845</v>
      </c>
      <c r="E22" s="608">
        <v>2685</v>
      </c>
      <c r="F22" s="608">
        <v>779</v>
      </c>
      <c r="G22" s="608" t="s">
        <v>39</v>
      </c>
      <c r="H22" s="608">
        <v>1</v>
      </c>
      <c r="I22" s="608">
        <v>12065</v>
      </c>
      <c r="J22" s="608">
        <v>1647</v>
      </c>
      <c r="K22" s="608" t="s">
        <v>39</v>
      </c>
      <c r="L22" s="608" t="s">
        <v>39</v>
      </c>
      <c r="M22" s="608">
        <v>78838</v>
      </c>
      <c r="N22" s="608">
        <v>26442</v>
      </c>
      <c r="O22" s="608">
        <v>49492</v>
      </c>
      <c r="P22" s="608">
        <v>1850</v>
      </c>
      <c r="Q22" s="608">
        <v>684</v>
      </c>
      <c r="R22" s="608" t="s">
        <v>39</v>
      </c>
      <c r="S22" s="608" t="s">
        <v>39</v>
      </c>
      <c r="T22" s="608" t="s">
        <v>39</v>
      </c>
      <c r="U22" s="608" t="s">
        <v>39</v>
      </c>
      <c r="V22" s="608">
        <v>370</v>
      </c>
    </row>
    <row r="23" spans="1:22">
      <c r="A23" s="634" t="s">
        <v>334</v>
      </c>
      <c r="B23" s="604">
        <v>676083</v>
      </c>
      <c r="C23" s="604">
        <v>129057</v>
      </c>
      <c r="D23" s="604">
        <v>31258</v>
      </c>
      <c r="E23" s="604">
        <v>17171</v>
      </c>
      <c r="F23" s="604">
        <v>6694</v>
      </c>
      <c r="G23" s="604">
        <v>47</v>
      </c>
      <c r="H23" s="604">
        <v>11</v>
      </c>
      <c r="I23" s="604">
        <v>60180</v>
      </c>
      <c r="J23" s="604">
        <v>13696</v>
      </c>
      <c r="K23" s="604" t="s">
        <v>39</v>
      </c>
      <c r="L23" s="604" t="s">
        <v>39</v>
      </c>
      <c r="M23" s="604">
        <v>547026</v>
      </c>
      <c r="N23" s="604">
        <v>203790</v>
      </c>
      <c r="O23" s="604">
        <v>293164</v>
      </c>
      <c r="P23" s="604">
        <v>16227</v>
      </c>
      <c r="Q23" s="604">
        <v>13888</v>
      </c>
      <c r="R23" s="604">
        <v>3</v>
      </c>
      <c r="S23" s="604" t="s">
        <v>39</v>
      </c>
      <c r="T23" s="604" t="s">
        <v>39</v>
      </c>
      <c r="U23" s="604" t="s">
        <v>39</v>
      </c>
      <c r="V23" s="604">
        <v>19954</v>
      </c>
    </row>
    <row r="24" spans="1:22" ht="24">
      <c r="A24" s="632" t="s">
        <v>339</v>
      </c>
      <c r="B24" s="608">
        <v>21424</v>
      </c>
      <c r="C24" s="608">
        <v>6597</v>
      </c>
      <c r="D24" s="608">
        <v>1250</v>
      </c>
      <c r="E24" s="608">
        <v>522</v>
      </c>
      <c r="F24" s="608">
        <v>334</v>
      </c>
      <c r="G24" s="608">
        <v>3</v>
      </c>
      <c r="H24" s="608" t="s">
        <v>39</v>
      </c>
      <c r="I24" s="608">
        <v>4132</v>
      </c>
      <c r="J24" s="608">
        <v>356</v>
      </c>
      <c r="K24" s="608" t="s">
        <v>39</v>
      </c>
      <c r="L24" s="608" t="s">
        <v>39</v>
      </c>
      <c r="M24" s="608">
        <v>14827</v>
      </c>
      <c r="N24" s="608">
        <v>6047</v>
      </c>
      <c r="O24" s="608">
        <v>6119</v>
      </c>
      <c r="P24" s="608">
        <v>157</v>
      </c>
      <c r="Q24" s="608">
        <v>479</v>
      </c>
      <c r="R24" s="608" t="s">
        <v>39</v>
      </c>
      <c r="S24" s="608" t="s">
        <v>39</v>
      </c>
      <c r="T24" s="608" t="s">
        <v>39</v>
      </c>
      <c r="U24" s="608" t="s">
        <v>39</v>
      </c>
      <c r="V24" s="608">
        <v>2025</v>
      </c>
    </row>
    <row r="25" spans="1:22">
      <c r="A25" s="958" t="s">
        <v>338</v>
      </c>
      <c r="B25" s="604">
        <v>231367</v>
      </c>
      <c r="C25" s="604">
        <v>33690</v>
      </c>
      <c r="D25" s="604">
        <v>12910</v>
      </c>
      <c r="E25" s="604">
        <v>1641</v>
      </c>
      <c r="F25" s="604">
        <v>2696</v>
      </c>
      <c r="G25" s="604" t="s">
        <v>39</v>
      </c>
      <c r="H25" s="604">
        <v>9</v>
      </c>
      <c r="I25" s="604">
        <v>14791</v>
      </c>
      <c r="J25" s="604">
        <v>1643</v>
      </c>
      <c r="K25" s="604" t="s">
        <v>39</v>
      </c>
      <c r="L25" s="604" t="s">
        <v>39</v>
      </c>
      <c r="M25" s="604">
        <v>197677</v>
      </c>
      <c r="N25" s="604">
        <v>60186</v>
      </c>
      <c r="O25" s="604">
        <v>129037</v>
      </c>
      <c r="P25" s="604">
        <v>5261</v>
      </c>
      <c r="Q25" s="604">
        <v>739</v>
      </c>
      <c r="R25" s="604" t="s">
        <v>39</v>
      </c>
      <c r="S25" s="604" t="s">
        <v>39</v>
      </c>
      <c r="T25" s="604" t="s">
        <v>39</v>
      </c>
      <c r="U25" s="604" t="s">
        <v>39</v>
      </c>
      <c r="V25" s="604">
        <v>2454</v>
      </c>
    </row>
    <row r="26" spans="1:22">
      <c r="A26" s="632" t="s">
        <v>323</v>
      </c>
      <c r="B26" s="608">
        <v>185220</v>
      </c>
      <c r="C26" s="608">
        <v>27637</v>
      </c>
      <c r="D26" s="608">
        <v>8238</v>
      </c>
      <c r="E26" s="608">
        <v>499</v>
      </c>
      <c r="F26" s="608">
        <v>1528</v>
      </c>
      <c r="G26" s="608">
        <v>25</v>
      </c>
      <c r="H26" s="608" t="s">
        <v>39</v>
      </c>
      <c r="I26" s="608">
        <v>16098</v>
      </c>
      <c r="J26" s="608">
        <v>1249</v>
      </c>
      <c r="K26" s="608" t="s">
        <v>39</v>
      </c>
      <c r="L26" s="608" t="s">
        <v>39</v>
      </c>
      <c r="M26" s="608">
        <v>157583</v>
      </c>
      <c r="N26" s="608">
        <v>42530</v>
      </c>
      <c r="O26" s="608">
        <v>102348</v>
      </c>
      <c r="P26" s="608">
        <v>6979</v>
      </c>
      <c r="Q26" s="608">
        <v>1848</v>
      </c>
      <c r="R26" s="608" t="s">
        <v>39</v>
      </c>
      <c r="S26" s="608" t="s">
        <v>39</v>
      </c>
      <c r="T26" s="608" t="s">
        <v>39</v>
      </c>
      <c r="U26" s="608" t="s">
        <v>39</v>
      </c>
      <c r="V26" s="608">
        <v>3878</v>
      </c>
    </row>
    <row r="27" spans="1:22">
      <c r="A27" s="958" t="s">
        <v>322</v>
      </c>
      <c r="B27" s="604">
        <v>117456</v>
      </c>
      <c r="C27" s="604">
        <v>26471</v>
      </c>
      <c r="D27" s="604">
        <v>1784</v>
      </c>
      <c r="E27" s="604">
        <v>10143</v>
      </c>
      <c r="F27" s="604">
        <v>204</v>
      </c>
      <c r="G27" s="604">
        <v>1</v>
      </c>
      <c r="H27" s="604" t="s">
        <v>39</v>
      </c>
      <c r="I27" s="604">
        <v>13806</v>
      </c>
      <c r="J27" s="604">
        <v>533</v>
      </c>
      <c r="K27" s="604" t="s">
        <v>39</v>
      </c>
      <c r="L27" s="604" t="s">
        <v>39</v>
      </c>
      <c r="M27" s="604">
        <v>90985</v>
      </c>
      <c r="N27" s="604">
        <v>63368</v>
      </c>
      <c r="O27" s="604">
        <v>19189</v>
      </c>
      <c r="P27" s="604">
        <v>1853</v>
      </c>
      <c r="Q27" s="604">
        <v>5695</v>
      </c>
      <c r="R27" s="604" t="s">
        <v>39</v>
      </c>
      <c r="S27" s="604" t="s">
        <v>39</v>
      </c>
      <c r="T27" s="604" t="s">
        <v>39</v>
      </c>
      <c r="U27" s="604" t="s">
        <v>39</v>
      </c>
      <c r="V27" s="604">
        <v>880</v>
      </c>
    </row>
    <row r="28" spans="1:22">
      <c r="A28" s="632" t="s">
        <v>321</v>
      </c>
      <c r="B28" s="608">
        <v>75450</v>
      </c>
      <c r="C28" s="608">
        <v>11230</v>
      </c>
      <c r="D28" s="608">
        <v>6163</v>
      </c>
      <c r="E28" s="608">
        <v>1526</v>
      </c>
      <c r="F28" s="608">
        <v>1083</v>
      </c>
      <c r="G28" s="608">
        <v>18</v>
      </c>
      <c r="H28" s="608">
        <v>2</v>
      </c>
      <c r="I28" s="608">
        <v>2343</v>
      </c>
      <c r="J28" s="608">
        <v>95</v>
      </c>
      <c r="K28" s="608" t="s">
        <v>39</v>
      </c>
      <c r="L28" s="608" t="s">
        <v>39</v>
      </c>
      <c r="M28" s="608">
        <v>64220</v>
      </c>
      <c r="N28" s="608">
        <v>23475</v>
      </c>
      <c r="O28" s="608">
        <v>36072</v>
      </c>
      <c r="P28" s="608">
        <v>1938</v>
      </c>
      <c r="Q28" s="608">
        <v>407</v>
      </c>
      <c r="R28" s="608">
        <v>3</v>
      </c>
      <c r="S28" s="608" t="s">
        <v>39</v>
      </c>
      <c r="T28" s="608" t="s">
        <v>39</v>
      </c>
      <c r="U28" s="608" t="s">
        <v>39</v>
      </c>
      <c r="V28" s="608">
        <v>2325</v>
      </c>
    </row>
    <row r="29" spans="1:22">
      <c r="A29" s="958" t="s">
        <v>320</v>
      </c>
      <c r="B29" s="604">
        <v>399</v>
      </c>
      <c r="C29" s="604">
        <v>349</v>
      </c>
      <c r="D29" s="604">
        <v>18</v>
      </c>
      <c r="E29" s="604">
        <v>42</v>
      </c>
      <c r="F29" s="604">
        <v>3</v>
      </c>
      <c r="G29" s="604" t="s">
        <v>39</v>
      </c>
      <c r="H29" s="604" t="s">
        <v>39</v>
      </c>
      <c r="I29" s="604">
        <v>286</v>
      </c>
      <c r="J29" s="604" t="s">
        <v>39</v>
      </c>
      <c r="K29" s="604" t="s">
        <v>39</v>
      </c>
      <c r="L29" s="604" t="s">
        <v>39</v>
      </c>
      <c r="M29" s="604">
        <v>50</v>
      </c>
      <c r="N29" s="604">
        <v>31</v>
      </c>
      <c r="O29" s="604">
        <v>18</v>
      </c>
      <c r="P29" s="604" t="s">
        <v>39</v>
      </c>
      <c r="Q29" s="604" t="s">
        <v>39</v>
      </c>
      <c r="R29" s="604" t="s">
        <v>39</v>
      </c>
      <c r="S29" s="604" t="s">
        <v>39</v>
      </c>
      <c r="T29" s="604" t="s">
        <v>39</v>
      </c>
      <c r="U29" s="604" t="s">
        <v>39</v>
      </c>
      <c r="V29" s="604">
        <v>1</v>
      </c>
    </row>
    <row r="30" spans="1:22">
      <c r="A30" s="632" t="s">
        <v>1101</v>
      </c>
      <c r="B30" s="608">
        <v>6564</v>
      </c>
      <c r="C30" s="608">
        <v>4634</v>
      </c>
      <c r="D30" s="608">
        <v>895</v>
      </c>
      <c r="E30" s="608">
        <v>949</v>
      </c>
      <c r="F30" s="608">
        <v>846</v>
      </c>
      <c r="G30" s="608" t="s">
        <v>39</v>
      </c>
      <c r="H30" s="608" t="s">
        <v>39</v>
      </c>
      <c r="I30" s="608">
        <v>1816</v>
      </c>
      <c r="J30" s="608">
        <v>128</v>
      </c>
      <c r="K30" s="608" t="s">
        <v>39</v>
      </c>
      <c r="L30" s="608" t="s">
        <v>39</v>
      </c>
      <c r="M30" s="608">
        <v>1930</v>
      </c>
      <c r="N30" s="608">
        <v>1312</v>
      </c>
      <c r="O30" s="608">
        <v>381</v>
      </c>
      <c r="P30" s="608">
        <v>10</v>
      </c>
      <c r="Q30" s="608">
        <v>225</v>
      </c>
      <c r="R30" s="608" t="s">
        <v>39</v>
      </c>
      <c r="S30" s="608" t="s">
        <v>39</v>
      </c>
      <c r="T30" s="608" t="s">
        <v>39</v>
      </c>
      <c r="U30" s="608" t="s">
        <v>39</v>
      </c>
      <c r="V30" s="608">
        <v>2</v>
      </c>
    </row>
    <row r="31" spans="1:22">
      <c r="A31" s="958" t="s">
        <v>181</v>
      </c>
      <c r="B31" s="604">
        <v>5762</v>
      </c>
      <c r="C31" s="604">
        <v>2631</v>
      </c>
      <c r="D31" s="604" t="s">
        <v>39</v>
      </c>
      <c r="E31" s="604">
        <v>1813</v>
      </c>
      <c r="F31" s="604" t="s">
        <v>39</v>
      </c>
      <c r="G31" s="604" t="s">
        <v>39</v>
      </c>
      <c r="H31" s="604" t="s">
        <v>39</v>
      </c>
      <c r="I31" s="604">
        <v>798</v>
      </c>
      <c r="J31" s="604">
        <v>20</v>
      </c>
      <c r="K31" s="604" t="s">
        <v>39</v>
      </c>
      <c r="L31" s="604" t="s">
        <v>39</v>
      </c>
      <c r="M31" s="604">
        <v>3131</v>
      </c>
      <c r="N31" s="604">
        <v>2680</v>
      </c>
      <c r="O31" s="604" t="s">
        <v>39</v>
      </c>
      <c r="P31" s="604">
        <v>16</v>
      </c>
      <c r="Q31" s="604">
        <v>238</v>
      </c>
      <c r="R31" s="604" t="s">
        <v>39</v>
      </c>
      <c r="S31" s="604" t="s">
        <v>39</v>
      </c>
      <c r="T31" s="604" t="s">
        <v>39</v>
      </c>
      <c r="U31" s="604" t="s">
        <v>39</v>
      </c>
      <c r="V31" s="604">
        <v>197</v>
      </c>
    </row>
    <row r="32" spans="1:22" ht="24">
      <c r="A32" s="632" t="s">
        <v>337</v>
      </c>
      <c r="B32" s="608">
        <v>32441</v>
      </c>
      <c r="C32" s="608">
        <v>15818</v>
      </c>
      <c r="D32" s="608" t="s">
        <v>39</v>
      </c>
      <c r="E32" s="608">
        <v>36</v>
      </c>
      <c r="F32" s="608" t="s">
        <v>39</v>
      </c>
      <c r="G32" s="608" t="s">
        <v>39</v>
      </c>
      <c r="H32" s="608" t="s">
        <v>39</v>
      </c>
      <c r="I32" s="608">
        <v>6110</v>
      </c>
      <c r="J32" s="608">
        <v>9672</v>
      </c>
      <c r="K32" s="608" t="s">
        <v>39</v>
      </c>
      <c r="L32" s="608" t="s">
        <v>39</v>
      </c>
      <c r="M32" s="608">
        <v>16623</v>
      </c>
      <c r="N32" s="608">
        <v>4161</v>
      </c>
      <c r="O32" s="608" t="s">
        <v>39</v>
      </c>
      <c r="P32" s="608">
        <v>13</v>
      </c>
      <c r="Q32" s="608">
        <v>4257</v>
      </c>
      <c r="R32" s="608" t="s">
        <v>39</v>
      </c>
      <c r="S32" s="608" t="s">
        <v>39</v>
      </c>
      <c r="T32" s="608" t="s">
        <v>39</v>
      </c>
      <c r="U32" s="608" t="s">
        <v>39</v>
      </c>
      <c r="V32" s="608">
        <v>8192</v>
      </c>
    </row>
    <row r="33" spans="1:22" ht="24">
      <c r="A33" s="634" t="s">
        <v>336</v>
      </c>
      <c r="B33" s="604">
        <v>339852</v>
      </c>
      <c r="C33" s="604">
        <v>125625</v>
      </c>
      <c r="D33" s="604">
        <v>1367</v>
      </c>
      <c r="E33" s="604">
        <v>10632</v>
      </c>
      <c r="F33" s="604">
        <v>611</v>
      </c>
      <c r="G33" s="604">
        <v>55678</v>
      </c>
      <c r="H33" s="604">
        <v>31</v>
      </c>
      <c r="I33" s="604">
        <v>54036</v>
      </c>
      <c r="J33" s="604">
        <v>3270</v>
      </c>
      <c r="K33" s="604" t="s">
        <v>39</v>
      </c>
      <c r="L33" s="604" t="s">
        <v>39</v>
      </c>
      <c r="M33" s="604">
        <v>214227</v>
      </c>
      <c r="N33" s="604">
        <v>74716</v>
      </c>
      <c r="O33" s="604">
        <v>8661</v>
      </c>
      <c r="P33" s="604">
        <v>1910</v>
      </c>
      <c r="Q33" s="604">
        <v>19525</v>
      </c>
      <c r="R33" s="604" t="s">
        <v>39</v>
      </c>
      <c r="S33" s="604">
        <v>7392</v>
      </c>
      <c r="T33" s="604">
        <v>1</v>
      </c>
      <c r="U33" s="604" t="s">
        <v>39</v>
      </c>
      <c r="V33" s="604">
        <v>102022</v>
      </c>
    </row>
    <row r="34" spans="1:22">
      <c r="A34" s="632" t="s">
        <v>1103</v>
      </c>
      <c r="B34" s="608">
        <v>162681</v>
      </c>
      <c r="C34" s="608">
        <v>69608</v>
      </c>
      <c r="D34" s="608">
        <v>704</v>
      </c>
      <c r="E34" s="608">
        <v>5159</v>
      </c>
      <c r="F34" s="608">
        <v>378</v>
      </c>
      <c r="G34" s="608">
        <v>37343</v>
      </c>
      <c r="H34" s="608" t="s">
        <v>39</v>
      </c>
      <c r="I34" s="608">
        <v>23435</v>
      </c>
      <c r="J34" s="608">
        <v>2589</v>
      </c>
      <c r="K34" s="608" t="s">
        <v>39</v>
      </c>
      <c r="L34" s="608" t="s">
        <v>39</v>
      </c>
      <c r="M34" s="608">
        <v>93073</v>
      </c>
      <c r="N34" s="608">
        <v>32339</v>
      </c>
      <c r="O34" s="608">
        <v>809</v>
      </c>
      <c r="P34" s="608">
        <v>288</v>
      </c>
      <c r="Q34" s="608">
        <v>10806</v>
      </c>
      <c r="R34" s="608" t="s">
        <v>39</v>
      </c>
      <c r="S34" s="608">
        <v>4324</v>
      </c>
      <c r="T34" s="608" t="s">
        <v>39</v>
      </c>
      <c r="U34" s="608" t="s">
        <v>39</v>
      </c>
      <c r="V34" s="608">
        <v>44507</v>
      </c>
    </row>
    <row r="35" spans="1:22">
      <c r="A35" s="958" t="s">
        <v>319</v>
      </c>
      <c r="B35" s="604">
        <v>133751</v>
      </c>
      <c r="C35" s="604">
        <v>24327</v>
      </c>
      <c r="D35" s="604">
        <v>403</v>
      </c>
      <c r="E35" s="604">
        <v>2060</v>
      </c>
      <c r="F35" s="604">
        <v>62</v>
      </c>
      <c r="G35" s="604">
        <v>9825</v>
      </c>
      <c r="H35" s="604">
        <v>31</v>
      </c>
      <c r="I35" s="604">
        <v>11339</v>
      </c>
      <c r="J35" s="604">
        <v>607</v>
      </c>
      <c r="K35" s="604" t="s">
        <v>39</v>
      </c>
      <c r="L35" s="604" t="s">
        <v>39</v>
      </c>
      <c r="M35" s="604">
        <v>109424</v>
      </c>
      <c r="N35" s="604">
        <v>34154</v>
      </c>
      <c r="O35" s="604">
        <v>6920</v>
      </c>
      <c r="P35" s="604">
        <v>1616</v>
      </c>
      <c r="Q35" s="604">
        <v>7298</v>
      </c>
      <c r="R35" s="604" t="s">
        <v>39</v>
      </c>
      <c r="S35" s="604">
        <v>2283</v>
      </c>
      <c r="T35" s="604">
        <v>1</v>
      </c>
      <c r="U35" s="604" t="s">
        <v>39</v>
      </c>
      <c r="V35" s="604">
        <v>57152</v>
      </c>
    </row>
    <row r="36" spans="1:22">
      <c r="A36" s="632" t="s">
        <v>1104</v>
      </c>
      <c r="B36" s="608">
        <v>10180</v>
      </c>
      <c r="C36" s="608">
        <v>5875</v>
      </c>
      <c r="D36" s="608">
        <v>107</v>
      </c>
      <c r="E36" s="608">
        <v>618</v>
      </c>
      <c r="F36" s="608">
        <v>86</v>
      </c>
      <c r="G36" s="608">
        <v>2286</v>
      </c>
      <c r="H36" s="608" t="s">
        <v>39</v>
      </c>
      <c r="I36" s="608">
        <v>2716</v>
      </c>
      <c r="J36" s="608">
        <v>62</v>
      </c>
      <c r="K36" s="608" t="s">
        <v>39</v>
      </c>
      <c r="L36" s="608" t="s">
        <v>39</v>
      </c>
      <c r="M36" s="608">
        <v>4305</v>
      </c>
      <c r="N36" s="608">
        <v>2895</v>
      </c>
      <c r="O36" s="608">
        <v>269</v>
      </c>
      <c r="P36" s="608">
        <v>6</v>
      </c>
      <c r="Q36" s="608">
        <v>598</v>
      </c>
      <c r="R36" s="608" t="s">
        <v>39</v>
      </c>
      <c r="S36" s="608">
        <v>226</v>
      </c>
      <c r="T36" s="608" t="s">
        <v>39</v>
      </c>
      <c r="U36" s="608" t="s">
        <v>39</v>
      </c>
      <c r="V36" s="608">
        <v>311</v>
      </c>
    </row>
    <row r="37" spans="1:22">
      <c r="A37" s="958" t="s">
        <v>1105</v>
      </c>
      <c r="B37" s="604">
        <v>5246</v>
      </c>
      <c r="C37" s="604">
        <v>3388</v>
      </c>
      <c r="D37" s="604" t="s">
        <v>39</v>
      </c>
      <c r="E37" s="604">
        <v>155</v>
      </c>
      <c r="F37" s="604">
        <v>4</v>
      </c>
      <c r="G37" s="604">
        <v>8</v>
      </c>
      <c r="H37" s="604" t="s">
        <v>39</v>
      </c>
      <c r="I37" s="604">
        <v>3214</v>
      </c>
      <c r="J37" s="604">
        <v>7</v>
      </c>
      <c r="K37" s="604" t="s">
        <v>39</v>
      </c>
      <c r="L37" s="604" t="s">
        <v>39</v>
      </c>
      <c r="M37" s="604">
        <v>1858</v>
      </c>
      <c r="N37" s="604">
        <v>959</v>
      </c>
      <c r="O37" s="604">
        <v>550</v>
      </c>
      <c r="P37" s="604" t="s">
        <v>39</v>
      </c>
      <c r="Q37" s="604">
        <v>156</v>
      </c>
      <c r="R37" s="604" t="s">
        <v>39</v>
      </c>
      <c r="S37" s="604">
        <v>173</v>
      </c>
      <c r="T37" s="604" t="s">
        <v>39</v>
      </c>
      <c r="U37" s="604" t="s">
        <v>39</v>
      </c>
      <c r="V37" s="604">
        <v>20</v>
      </c>
    </row>
    <row r="38" spans="1:22">
      <c r="A38" s="632" t="s">
        <v>1106</v>
      </c>
      <c r="B38" s="608">
        <v>12887</v>
      </c>
      <c r="C38" s="608">
        <v>11113</v>
      </c>
      <c r="D38" s="608">
        <v>153</v>
      </c>
      <c r="E38" s="608">
        <v>842</v>
      </c>
      <c r="F38" s="608">
        <v>73</v>
      </c>
      <c r="G38" s="608">
        <v>3654</v>
      </c>
      <c r="H38" s="608" t="s">
        <v>39</v>
      </c>
      <c r="I38" s="608">
        <v>6391</v>
      </c>
      <c r="J38" s="608" t="s">
        <v>39</v>
      </c>
      <c r="K38" s="608" t="s">
        <v>39</v>
      </c>
      <c r="L38" s="608" t="s">
        <v>39</v>
      </c>
      <c r="M38" s="608">
        <v>1774</v>
      </c>
      <c r="N38" s="608">
        <v>1409</v>
      </c>
      <c r="O38" s="608">
        <v>11</v>
      </c>
      <c r="P38" s="608" t="s">
        <v>39</v>
      </c>
      <c r="Q38" s="608">
        <v>295</v>
      </c>
      <c r="R38" s="608" t="s">
        <v>39</v>
      </c>
      <c r="S38" s="608">
        <v>57</v>
      </c>
      <c r="T38" s="608" t="s">
        <v>39</v>
      </c>
      <c r="U38" s="608" t="s">
        <v>39</v>
      </c>
      <c r="V38" s="608">
        <v>2</v>
      </c>
    </row>
    <row r="39" spans="1:22">
      <c r="A39" s="958" t="s">
        <v>1107</v>
      </c>
      <c r="B39" s="604">
        <v>4843</v>
      </c>
      <c r="C39" s="604">
        <v>3221</v>
      </c>
      <c r="D39" s="604" t="s">
        <v>39</v>
      </c>
      <c r="E39" s="604">
        <v>1003</v>
      </c>
      <c r="F39" s="604">
        <v>3</v>
      </c>
      <c r="G39" s="604">
        <v>31</v>
      </c>
      <c r="H39" s="604" t="s">
        <v>39</v>
      </c>
      <c r="I39" s="604">
        <v>2184</v>
      </c>
      <c r="J39" s="604" t="s">
        <v>39</v>
      </c>
      <c r="K39" s="604" t="s">
        <v>39</v>
      </c>
      <c r="L39" s="604" t="s">
        <v>39</v>
      </c>
      <c r="M39" s="604">
        <v>1622</v>
      </c>
      <c r="N39" s="604">
        <v>1206</v>
      </c>
      <c r="O39" s="604" t="s">
        <v>39</v>
      </c>
      <c r="P39" s="604" t="s">
        <v>39</v>
      </c>
      <c r="Q39" s="604">
        <v>186</v>
      </c>
      <c r="R39" s="604" t="s">
        <v>39</v>
      </c>
      <c r="S39" s="604">
        <v>230</v>
      </c>
      <c r="T39" s="604" t="s">
        <v>39</v>
      </c>
      <c r="U39" s="604" t="s">
        <v>39</v>
      </c>
      <c r="V39" s="604" t="s">
        <v>39</v>
      </c>
    </row>
    <row r="40" spans="1:22">
      <c r="A40" s="632" t="s">
        <v>1108</v>
      </c>
      <c r="B40" s="608">
        <v>4027</v>
      </c>
      <c r="C40" s="608">
        <v>2380</v>
      </c>
      <c r="D40" s="608" t="s">
        <v>39</v>
      </c>
      <c r="E40" s="608">
        <v>2</v>
      </c>
      <c r="F40" s="608">
        <v>4</v>
      </c>
      <c r="G40" s="608">
        <v>678</v>
      </c>
      <c r="H40" s="608" t="s">
        <v>39</v>
      </c>
      <c r="I40" s="608">
        <v>1696</v>
      </c>
      <c r="J40" s="608" t="s">
        <v>39</v>
      </c>
      <c r="K40" s="608" t="s">
        <v>39</v>
      </c>
      <c r="L40" s="608" t="s">
        <v>39</v>
      </c>
      <c r="M40" s="608">
        <v>1647</v>
      </c>
      <c r="N40" s="608">
        <v>1516</v>
      </c>
      <c r="O40" s="608" t="s">
        <v>39</v>
      </c>
      <c r="P40" s="608" t="s">
        <v>39</v>
      </c>
      <c r="Q40" s="608">
        <v>85</v>
      </c>
      <c r="R40" s="608" t="s">
        <v>39</v>
      </c>
      <c r="S40" s="608">
        <v>36</v>
      </c>
      <c r="T40" s="608" t="s">
        <v>39</v>
      </c>
      <c r="U40" s="608" t="s">
        <v>39</v>
      </c>
      <c r="V40" s="608">
        <v>10</v>
      </c>
    </row>
    <row r="41" spans="1:22">
      <c r="A41" s="958" t="s">
        <v>1109</v>
      </c>
      <c r="B41" s="604">
        <v>6237</v>
      </c>
      <c r="C41" s="604">
        <v>5713</v>
      </c>
      <c r="D41" s="604" t="s">
        <v>39</v>
      </c>
      <c r="E41" s="604">
        <v>793</v>
      </c>
      <c r="F41" s="604">
        <v>1</v>
      </c>
      <c r="G41" s="604">
        <v>1853</v>
      </c>
      <c r="H41" s="604" t="s">
        <v>39</v>
      </c>
      <c r="I41" s="604">
        <v>3061</v>
      </c>
      <c r="J41" s="604">
        <v>5</v>
      </c>
      <c r="K41" s="604" t="s">
        <v>39</v>
      </c>
      <c r="L41" s="604" t="s">
        <v>39</v>
      </c>
      <c r="M41" s="604">
        <v>524</v>
      </c>
      <c r="N41" s="604">
        <v>238</v>
      </c>
      <c r="O41" s="604">
        <v>102</v>
      </c>
      <c r="P41" s="604" t="s">
        <v>39</v>
      </c>
      <c r="Q41" s="604">
        <v>101</v>
      </c>
      <c r="R41" s="604" t="s">
        <v>39</v>
      </c>
      <c r="S41" s="604">
        <v>63</v>
      </c>
      <c r="T41" s="604" t="s">
        <v>39</v>
      </c>
      <c r="U41" s="604" t="s">
        <v>39</v>
      </c>
      <c r="V41" s="604">
        <v>20</v>
      </c>
    </row>
    <row r="42" spans="1:22">
      <c r="A42" s="633" t="s">
        <v>325</v>
      </c>
      <c r="B42" s="608">
        <v>44002</v>
      </c>
      <c r="C42" s="608">
        <v>37705</v>
      </c>
      <c r="D42" s="608">
        <v>4991</v>
      </c>
      <c r="E42" s="608">
        <v>3436</v>
      </c>
      <c r="F42" s="608">
        <v>526</v>
      </c>
      <c r="G42" s="608" t="s">
        <v>39</v>
      </c>
      <c r="H42" s="608" t="s">
        <v>39</v>
      </c>
      <c r="I42" s="608">
        <v>25953</v>
      </c>
      <c r="J42" s="608">
        <v>2799</v>
      </c>
      <c r="K42" s="608" t="s">
        <v>39</v>
      </c>
      <c r="L42" s="608" t="s">
        <v>39</v>
      </c>
      <c r="M42" s="608">
        <v>6297</v>
      </c>
      <c r="N42" s="608">
        <v>3506</v>
      </c>
      <c r="O42" s="608">
        <v>2420</v>
      </c>
      <c r="P42" s="608">
        <v>47</v>
      </c>
      <c r="Q42" s="608">
        <v>324</v>
      </c>
      <c r="R42" s="608" t="s">
        <v>39</v>
      </c>
      <c r="S42" s="608" t="s">
        <v>39</v>
      </c>
      <c r="T42" s="608" t="s">
        <v>39</v>
      </c>
      <c r="U42" s="608" t="s">
        <v>39</v>
      </c>
      <c r="V42" s="608" t="s">
        <v>39</v>
      </c>
    </row>
    <row r="43" spans="1:22">
      <c r="A43" s="958" t="s">
        <v>335</v>
      </c>
      <c r="B43" s="604">
        <v>452892</v>
      </c>
      <c r="C43" s="604">
        <v>176354</v>
      </c>
      <c r="D43" s="604">
        <v>41116</v>
      </c>
      <c r="E43" s="604">
        <v>35455</v>
      </c>
      <c r="F43" s="604">
        <v>9289</v>
      </c>
      <c r="G43" s="604">
        <v>3923</v>
      </c>
      <c r="H43" s="604">
        <v>6515</v>
      </c>
      <c r="I43" s="604">
        <v>77950</v>
      </c>
      <c r="J43" s="604">
        <v>2106</v>
      </c>
      <c r="K43" s="604" t="s">
        <v>39</v>
      </c>
      <c r="L43" s="604" t="s">
        <v>39</v>
      </c>
      <c r="M43" s="604">
        <v>276538</v>
      </c>
      <c r="N43" s="604">
        <v>142008</v>
      </c>
      <c r="O43" s="604">
        <v>99661</v>
      </c>
      <c r="P43" s="604">
        <v>3247</v>
      </c>
      <c r="Q43" s="604">
        <v>28100</v>
      </c>
      <c r="R43" s="604">
        <v>75</v>
      </c>
      <c r="S43" s="604">
        <v>82</v>
      </c>
      <c r="T43" s="604">
        <v>98</v>
      </c>
      <c r="U43" s="604">
        <v>1679</v>
      </c>
      <c r="V43" s="604">
        <v>1588</v>
      </c>
    </row>
    <row r="44" spans="1:22">
      <c r="A44" s="967"/>
      <c r="B44" s="689"/>
      <c r="C44" s="689"/>
      <c r="D44" s="689"/>
      <c r="E44" s="689"/>
      <c r="F44" s="689"/>
      <c r="G44" s="689"/>
      <c r="H44" s="689"/>
      <c r="I44" s="689"/>
      <c r="J44" s="689"/>
      <c r="K44" s="689"/>
      <c r="L44" s="689"/>
      <c r="M44" s="689"/>
      <c r="N44" s="689"/>
      <c r="O44" s="689"/>
      <c r="P44" s="689"/>
      <c r="Q44" s="689"/>
      <c r="R44" s="689"/>
      <c r="S44" s="689"/>
      <c r="T44" s="689"/>
      <c r="U44" s="689"/>
      <c r="V44" s="689"/>
    </row>
    <row r="45" spans="1:22" ht="53.25" customHeight="1">
      <c r="A45" s="1158" t="s">
        <v>1121</v>
      </c>
      <c r="B45" s="1159"/>
      <c r="C45" s="1159"/>
      <c r="D45" s="1159"/>
      <c r="E45" s="1159"/>
      <c r="F45" s="1159"/>
      <c r="G45" s="1159"/>
      <c r="H45" s="1159"/>
      <c r="I45" s="1159"/>
      <c r="J45" s="1159"/>
      <c r="K45" s="1159"/>
      <c r="L45" s="1159"/>
      <c r="M45" s="1159"/>
      <c r="N45" s="1159"/>
      <c r="O45" s="1159"/>
      <c r="P45" s="1159"/>
      <c r="Q45" s="1159"/>
      <c r="R45" s="1159"/>
      <c r="S45" s="1159"/>
      <c r="T45" s="1159"/>
      <c r="U45" s="1159"/>
      <c r="V45" s="1159"/>
    </row>
  </sheetData>
  <mergeCells count="6">
    <mergeCell ref="A45:V45"/>
    <mergeCell ref="A1:V1"/>
    <mergeCell ref="A2:A3"/>
    <mergeCell ref="B2:B3"/>
    <mergeCell ref="C2:L2"/>
    <mergeCell ref="M2:V2"/>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1" firstPageNumber="98" orientation="landscape" useFirstPageNumber="1" r:id="rId1"/>
  <headerFooter scaleWithDoc="0">
    <oddHeader>&amp;C&amp;G</oddHeader>
    <oddFooter>&amp;C&amp;12 &amp;P</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
  <sheetViews>
    <sheetView showGridLines="0" zoomScale="90" zoomScaleNormal="90" zoomScalePageLayoutView="80" workbookViewId="0">
      <selection sqref="A1:V1"/>
    </sheetView>
  </sheetViews>
  <sheetFormatPr baseColWidth="10" defaultColWidth="9.140625" defaultRowHeight="12.75"/>
  <cols>
    <col min="1" max="1" width="21.85546875" style="653" customWidth="1"/>
    <col min="2" max="7" width="10.5703125" style="653" customWidth="1"/>
    <col min="8" max="8" width="12.28515625" style="653" customWidth="1"/>
    <col min="9" max="9" width="10.5703125" style="653" customWidth="1"/>
    <col min="10" max="11" width="11.5703125" style="653" customWidth="1"/>
    <col min="12" max="12" width="12.140625" style="653" customWidth="1"/>
    <col min="13" max="18" width="11.5703125" style="653" customWidth="1"/>
    <col min="19" max="19" width="12.85546875" style="653" customWidth="1"/>
    <col min="20" max="20" width="15" style="653" customWidth="1"/>
    <col min="21" max="21" width="13" style="653" customWidth="1"/>
    <col min="22" max="22" width="11.5703125" style="653" customWidth="1"/>
    <col min="23" max="16384" width="9.140625" style="653"/>
  </cols>
  <sheetData>
    <row r="1" spans="1:23" ht="47.25" customHeight="1">
      <c r="A1" s="1129" t="s">
        <v>1507</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ht="9.75" customHeight="1">
      <c r="B2" s="671"/>
      <c r="C2" s="671"/>
      <c r="D2" s="671"/>
      <c r="E2" s="671"/>
      <c r="F2" s="671"/>
      <c r="G2" s="671"/>
      <c r="H2" s="671"/>
      <c r="I2" s="671"/>
      <c r="J2" s="671"/>
      <c r="K2" s="671"/>
      <c r="L2" s="671"/>
      <c r="M2" s="671"/>
      <c r="N2" s="671"/>
      <c r="O2" s="671"/>
      <c r="P2" s="671"/>
      <c r="Q2" s="671"/>
      <c r="R2" s="671"/>
    </row>
    <row r="3" spans="1:23" ht="16.5" customHeight="1">
      <c r="A3" s="1143" t="s">
        <v>1116</v>
      </c>
      <c r="B3" s="1143" t="s">
        <v>679</v>
      </c>
      <c r="C3" s="1147" t="s">
        <v>649</v>
      </c>
      <c r="D3" s="1148"/>
      <c r="E3" s="1148"/>
      <c r="F3" s="1148"/>
      <c r="G3" s="1148"/>
      <c r="H3" s="1148"/>
      <c r="I3" s="1148"/>
      <c r="J3" s="1148"/>
      <c r="K3" s="1148"/>
      <c r="L3" s="1207"/>
      <c r="M3" s="1147" t="s">
        <v>650</v>
      </c>
      <c r="N3" s="1148"/>
      <c r="O3" s="1148"/>
      <c r="P3" s="1148"/>
      <c r="Q3" s="1148"/>
      <c r="R3" s="1148"/>
      <c r="S3" s="1148"/>
      <c r="T3" s="1148"/>
      <c r="U3" s="1148"/>
      <c r="V3" s="1148"/>
    </row>
    <row r="4" spans="1:23" s="665" customFormat="1" ht="51">
      <c r="A4" s="1133"/>
      <c r="B4" s="1133"/>
      <c r="C4" s="962" t="s">
        <v>190</v>
      </c>
      <c r="D4" s="962" t="s">
        <v>590</v>
      </c>
      <c r="E4" s="962" t="s">
        <v>741</v>
      </c>
      <c r="F4" s="962" t="s">
        <v>742</v>
      </c>
      <c r="G4" s="962" t="s">
        <v>743</v>
      </c>
      <c r="H4" s="962" t="s">
        <v>744</v>
      </c>
      <c r="I4" s="962" t="s">
        <v>745</v>
      </c>
      <c r="J4" s="962" t="s">
        <v>746</v>
      </c>
      <c r="K4" s="962" t="s">
        <v>1093</v>
      </c>
      <c r="L4" s="962" t="s">
        <v>748</v>
      </c>
      <c r="M4" s="962" t="s">
        <v>277</v>
      </c>
      <c r="N4" s="962" t="s">
        <v>632</v>
      </c>
      <c r="O4" s="962" t="s">
        <v>633</v>
      </c>
      <c r="P4" s="962" t="s">
        <v>634</v>
      </c>
      <c r="Q4" s="962" t="s">
        <v>1007</v>
      </c>
      <c r="R4" s="962" t="s">
        <v>750</v>
      </c>
      <c r="S4" s="962" t="s">
        <v>751</v>
      </c>
      <c r="T4" s="962" t="s">
        <v>752</v>
      </c>
      <c r="U4" s="962" t="s">
        <v>753</v>
      </c>
      <c r="V4" s="962" t="s">
        <v>106</v>
      </c>
    </row>
    <row r="5" spans="1:23">
      <c r="A5" s="632" t="s">
        <v>754</v>
      </c>
      <c r="B5" s="608">
        <v>8210232</v>
      </c>
      <c r="C5" s="608">
        <v>1380611</v>
      </c>
      <c r="D5" s="608">
        <v>444167</v>
      </c>
      <c r="E5" s="608">
        <v>475771</v>
      </c>
      <c r="F5" s="608">
        <v>115606</v>
      </c>
      <c r="G5" s="608">
        <v>14280</v>
      </c>
      <c r="H5" s="608">
        <v>7597</v>
      </c>
      <c r="I5" s="608">
        <v>294279</v>
      </c>
      <c r="J5" s="608">
        <v>28911</v>
      </c>
      <c r="K5" s="608" t="s">
        <v>39</v>
      </c>
      <c r="L5" s="608" t="s">
        <v>39</v>
      </c>
      <c r="M5" s="608">
        <v>6829621</v>
      </c>
      <c r="N5" s="608">
        <v>2333757</v>
      </c>
      <c r="O5" s="608">
        <v>4063983</v>
      </c>
      <c r="P5" s="608">
        <v>206589</v>
      </c>
      <c r="Q5" s="608">
        <v>139645</v>
      </c>
      <c r="R5" s="608">
        <v>3</v>
      </c>
      <c r="S5" s="608">
        <v>2496</v>
      </c>
      <c r="T5" s="608">
        <v>35409</v>
      </c>
      <c r="U5" s="608">
        <v>1384</v>
      </c>
      <c r="V5" s="608">
        <v>46355</v>
      </c>
    </row>
    <row r="6" spans="1:23">
      <c r="A6" s="634" t="s">
        <v>329</v>
      </c>
      <c r="B6" s="604">
        <v>2009720</v>
      </c>
      <c r="C6" s="604">
        <v>227587</v>
      </c>
      <c r="D6" s="604">
        <v>76064</v>
      </c>
      <c r="E6" s="604">
        <v>69322</v>
      </c>
      <c r="F6" s="604">
        <v>19499</v>
      </c>
      <c r="G6" s="604">
        <v>146</v>
      </c>
      <c r="H6" s="604">
        <v>417</v>
      </c>
      <c r="I6" s="604">
        <v>54205</v>
      </c>
      <c r="J6" s="604">
        <v>7934</v>
      </c>
      <c r="K6" s="604" t="s">
        <v>39</v>
      </c>
      <c r="L6" s="604" t="s">
        <v>39</v>
      </c>
      <c r="M6" s="604">
        <v>1782133</v>
      </c>
      <c r="N6" s="604">
        <v>567821</v>
      </c>
      <c r="O6" s="604">
        <v>1100765</v>
      </c>
      <c r="P6" s="604">
        <v>69647</v>
      </c>
      <c r="Q6" s="604">
        <v>28850</v>
      </c>
      <c r="R6" s="604" t="s">
        <v>39</v>
      </c>
      <c r="S6" s="604">
        <v>6</v>
      </c>
      <c r="T6" s="604">
        <v>7114</v>
      </c>
      <c r="U6" s="604">
        <v>251</v>
      </c>
      <c r="V6" s="604">
        <v>7679</v>
      </c>
    </row>
    <row r="7" spans="1:23">
      <c r="A7" s="632" t="s">
        <v>315</v>
      </c>
      <c r="B7" s="608">
        <v>612281</v>
      </c>
      <c r="C7" s="608">
        <v>87039</v>
      </c>
      <c r="D7" s="608">
        <v>27761</v>
      </c>
      <c r="E7" s="608">
        <v>25040</v>
      </c>
      <c r="F7" s="608">
        <v>12042</v>
      </c>
      <c r="G7" s="608">
        <v>7</v>
      </c>
      <c r="H7" s="608">
        <v>61</v>
      </c>
      <c r="I7" s="608">
        <v>18041</v>
      </c>
      <c r="J7" s="608">
        <v>4087</v>
      </c>
      <c r="K7" s="608" t="s">
        <v>39</v>
      </c>
      <c r="L7" s="608" t="s">
        <v>39</v>
      </c>
      <c r="M7" s="608">
        <v>525242</v>
      </c>
      <c r="N7" s="608">
        <v>180978</v>
      </c>
      <c r="O7" s="608">
        <v>315816</v>
      </c>
      <c r="P7" s="608">
        <v>17009</v>
      </c>
      <c r="Q7" s="608">
        <v>7106</v>
      </c>
      <c r="R7" s="608" t="s">
        <v>39</v>
      </c>
      <c r="S7" s="608" t="s">
        <v>39</v>
      </c>
      <c r="T7" s="608">
        <v>1451</v>
      </c>
      <c r="U7" s="608">
        <v>124</v>
      </c>
      <c r="V7" s="608">
        <v>2758</v>
      </c>
    </row>
    <row r="8" spans="1:23">
      <c r="A8" s="958" t="s">
        <v>394</v>
      </c>
      <c r="B8" s="604">
        <v>921564</v>
      </c>
      <c r="C8" s="604">
        <v>83911</v>
      </c>
      <c r="D8" s="604">
        <v>31839</v>
      </c>
      <c r="E8" s="604">
        <v>22324</v>
      </c>
      <c r="F8" s="604">
        <v>5298</v>
      </c>
      <c r="G8" s="604">
        <v>64</v>
      </c>
      <c r="H8" s="604">
        <v>183</v>
      </c>
      <c r="I8" s="604">
        <v>21966</v>
      </c>
      <c r="J8" s="604">
        <v>2237</v>
      </c>
      <c r="K8" s="604" t="s">
        <v>39</v>
      </c>
      <c r="L8" s="604" t="s">
        <v>39</v>
      </c>
      <c r="M8" s="604">
        <v>837653</v>
      </c>
      <c r="N8" s="604">
        <v>248901</v>
      </c>
      <c r="O8" s="604">
        <v>535409</v>
      </c>
      <c r="P8" s="604">
        <v>32701</v>
      </c>
      <c r="Q8" s="604">
        <v>13982</v>
      </c>
      <c r="R8" s="604" t="s">
        <v>39</v>
      </c>
      <c r="S8" s="604" t="s">
        <v>39</v>
      </c>
      <c r="T8" s="604">
        <v>3557</v>
      </c>
      <c r="U8" s="604">
        <v>92</v>
      </c>
      <c r="V8" s="604">
        <v>3011</v>
      </c>
    </row>
    <row r="9" spans="1:23">
      <c r="A9" s="632" t="s">
        <v>1090</v>
      </c>
      <c r="B9" s="608">
        <v>475875</v>
      </c>
      <c r="C9" s="608">
        <v>56637</v>
      </c>
      <c r="D9" s="608">
        <v>16464</v>
      </c>
      <c r="E9" s="608">
        <v>21958</v>
      </c>
      <c r="F9" s="608">
        <v>2159</v>
      </c>
      <c r="G9" s="608">
        <v>75</v>
      </c>
      <c r="H9" s="608">
        <v>173</v>
      </c>
      <c r="I9" s="608">
        <v>14198</v>
      </c>
      <c r="J9" s="608">
        <v>1610</v>
      </c>
      <c r="K9" s="608" t="s">
        <v>39</v>
      </c>
      <c r="L9" s="608" t="s">
        <v>39</v>
      </c>
      <c r="M9" s="608">
        <v>419238</v>
      </c>
      <c r="N9" s="608">
        <v>137942</v>
      </c>
      <c r="O9" s="608">
        <v>249540</v>
      </c>
      <c r="P9" s="608">
        <v>19937</v>
      </c>
      <c r="Q9" s="608">
        <v>7762</v>
      </c>
      <c r="R9" s="608" t="s">
        <v>39</v>
      </c>
      <c r="S9" s="608">
        <v>6</v>
      </c>
      <c r="T9" s="608">
        <v>2106</v>
      </c>
      <c r="U9" s="608">
        <v>35</v>
      </c>
      <c r="V9" s="608">
        <v>1910</v>
      </c>
    </row>
    <row r="10" spans="1:23">
      <c r="A10" s="634" t="s">
        <v>333</v>
      </c>
      <c r="B10" s="604">
        <v>1022338</v>
      </c>
      <c r="C10" s="604">
        <v>165980</v>
      </c>
      <c r="D10" s="604">
        <v>61809</v>
      </c>
      <c r="E10" s="604">
        <v>46205</v>
      </c>
      <c r="F10" s="604">
        <v>19916</v>
      </c>
      <c r="G10" s="604">
        <v>712</v>
      </c>
      <c r="H10" s="604">
        <v>647</v>
      </c>
      <c r="I10" s="604">
        <v>35672</v>
      </c>
      <c r="J10" s="604">
        <v>1019</v>
      </c>
      <c r="K10" s="604" t="s">
        <v>39</v>
      </c>
      <c r="L10" s="604" t="s">
        <v>39</v>
      </c>
      <c r="M10" s="604">
        <v>856358</v>
      </c>
      <c r="N10" s="604">
        <v>303965</v>
      </c>
      <c r="O10" s="604">
        <v>498996</v>
      </c>
      <c r="P10" s="604">
        <v>27555</v>
      </c>
      <c r="Q10" s="604">
        <v>19265</v>
      </c>
      <c r="R10" s="604" t="s">
        <v>39</v>
      </c>
      <c r="S10" s="604">
        <v>57</v>
      </c>
      <c r="T10" s="604">
        <v>3857</v>
      </c>
      <c r="U10" s="604">
        <v>95</v>
      </c>
      <c r="V10" s="604">
        <v>2568</v>
      </c>
    </row>
    <row r="11" spans="1:23">
      <c r="A11" s="632" t="s">
        <v>241</v>
      </c>
      <c r="B11" s="608">
        <v>376338</v>
      </c>
      <c r="C11" s="608">
        <v>56484</v>
      </c>
      <c r="D11" s="608">
        <v>14719</v>
      </c>
      <c r="E11" s="608">
        <v>21063</v>
      </c>
      <c r="F11" s="608">
        <v>2979</v>
      </c>
      <c r="G11" s="608">
        <v>34</v>
      </c>
      <c r="H11" s="608">
        <v>208</v>
      </c>
      <c r="I11" s="608">
        <v>17101</v>
      </c>
      <c r="J11" s="608">
        <v>380</v>
      </c>
      <c r="K11" s="608" t="s">
        <v>39</v>
      </c>
      <c r="L11" s="608" t="s">
        <v>39</v>
      </c>
      <c r="M11" s="608">
        <v>319854</v>
      </c>
      <c r="N11" s="608">
        <v>112912</v>
      </c>
      <c r="O11" s="608">
        <v>182268</v>
      </c>
      <c r="P11" s="608">
        <v>13205</v>
      </c>
      <c r="Q11" s="608">
        <v>8148</v>
      </c>
      <c r="R11" s="608" t="s">
        <v>39</v>
      </c>
      <c r="S11" s="608">
        <v>15</v>
      </c>
      <c r="T11" s="608">
        <v>1965</v>
      </c>
      <c r="U11" s="608">
        <v>36</v>
      </c>
      <c r="V11" s="608">
        <v>1305</v>
      </c>
    </row>
    <row r="12" spans="1:23">
      <c r="A12" s="958" t="s">
        <v>391</v>
      </c>
      <c r="B12" s="604">
        <v>646000</v>
      </c>
      <c r="C12" s="604">
        <v>109496</v>
      </c>
      <c r="D12" s="604">
        <v>47090</v>
      </c>
      <c r="E12" s="604">
        <v>25142</v>
      </c>
      <c r="F12" s="604">
        <v>16937</v>
      </c>
      <c r="G12" s="604">
        <v>678</v>
      </c>
      <c r="H12" s="604">
        <v>439</v>
      </c>
      <c r="I12" s="604">
        <v>18571</v>
      </c>
      <c r="J12" s="604">
        <v>639</v>
      </c>
      <c r="K12" s="604" t="s">
        <v>39</v>
      </c>
      <c r="L12" s="604" t="s">
        <v>39</v>
      </c>
      <c r="M12" s="604">
        <v>536504</v>
      </c>
      <c r="N12" s="604">
        <v>191053</v>
      </c>
      <c r="O12" s="604">
        <v>316728</v>
      </c>
      <c r="P12" s="604">
        <v>14350</v>
      </c>
      <c r="Q12" s="604">
        <v>11117</v>
      </c>
      <c r="R12" s="604" t="s">
        <v>39</v>
      </c>
      <c r="S12" s="604">
        <v>42</v>
      </c>
      <c r="T12" s="604">
        <v>1892</v>
      </c>
      <c r="U12" s="604">
        <v>59</v>
      </c>
      <c r="V12" s="604">
        <v>1263</v>
      </c>
    </row>
    <row r="13" spans="1:23">
      <c r="A13" s="633" t="s">
        <v>332</v>
      </c>
      <c r="B13" s="608">
        <v>3321375</v>
      </c>
      <c r="C13" s="608">
        <v>688904</v>
      </c>
      <c r="D13" s="608">
        <v>168660</v>
      </c>
      <c r="E13" s="608">
        <v>327690</v>
      </c>
      <c r="F13" s="608">
        <v>43000</v>
      </c>
      <c r="G13" s="608">
        <v>13416</v>
      </c>
      <c r="H13" s="608">
        <v>6474</v>
      </c>
      <c r="I13" s="608">
        <v>122434</v>
      </c>
      <c r="J13" s="608">
        <v>7230</v>
      </c>
      <c r="K13" s="608" t="s">
        <v>39</v>
      </c>
      <c r="L13" s="608" t="s">
        <v>39</v>
      </c>
      <c r="M13" s="608">
        <v>2632471</v>
      </c>
      <c r="N13" s="608">
        <v>942907</v>
      </c>
      <c r="O13" s="608">
        <v>1498350</v>
      </c>
      <c r="P13" s="608">
        <v>70352</v>
      </c>
      <c r="Q13" s="608">
        <v>68799</v>
      </c>
      <c r="R13" s="608" t="s">
        <v>39</v>
      </c>
      <c r="S13" s="608">
        <v>2433</v>
      </c>
      <c r="T13" s="608">
        <v>23915</v>
      </c>
      <c r="U13" s="608">
        <v>1038</v>
      </c>
      <c r="V13" s="608">
        <v>24677</v>
      </c>
    </row>
    <row r="14" spans="1:23">
      <c r="A14" s="958" t="s">
        <v>1087</v>
      </c>
      <c r="B14" s="604">
        <v>2143219</v>
      </c>
      <c r="C14" s="604">
        <v>319602</v>
      </c>
      <c r="D14" s="604">
        <v>131585</v>
      </c>
      <c r="E14" s="604">
        <v>108941</v>
      </c>
      <c r="F14" s="604">
        <v>32524</v>
      </c>
      <c r="G14" s="604">
        <v>2225</v>
      </c>
      <c r="H14" s="604">
        <v>1389</v>
      </c>
      <c r="I14" s="604">
        <v>39124</v>
      </c>
      <c r="J14" s="604">
        <v>3814</v>
      </c>
      <c r="K14" s="604" t="s">
        <v>39</v>
      </c>
      <c r="L14" s="604" t="s">
        <v>39</v>
      </c>
      <c r="M14" s="604">
        <v>1823617</v>
      </c>
      <c r="N14" s="604">
        <v>641905</v>
      </c>
      <c r="O14" s="604">
        <v>1093606</v>
      </c>
      <c r="P14" s="604">
        <v>45157</v>
      </c>
      <c r="Q14" s="604">
        <v>29065</v>
      </c>
      <c r="R14" s="604" t="s">
        <v>39</v>
      </c>
      <c r="S14" s="604">
        <v>498</v>
      </c>
      <c r="T14" s="604">
        <v>2487</v>
      </c>
      <c r="U14" s="604">
        <v>491</v>
      </c>
      <c r="V14" s="604">
        <v>10408</v>
      </c>
    </row>
    <row r="15" spans="1:23">
      <c r="A15" s="632" t="s">
        <v>1088</v>
      </c>
      <c r="B15" s="608">
        <v>624442</v>
      </c>
      <c r="C15" s="608">
        <v>158137</v>
      </c>
      <c r="D15" s="608">
        <v>26955</v>
      </c>
      <c r="E15" s="608">
        <v>83054</v>
      </c>
      <c r="F15" s="608">
        <v>6942</v>
      </c>
      <c r="G15" s="608">
        <v>3558</v>
      </c>
      <c r="H15" s="608">
        <v>1519</v>
      </c>
      <c r="I15" s="608">
        <v>34115</v>
      </c>
      <c r="J15" s="608">
        <v>1994</v>
      </c>
      <c r="K15" s="608" t="s">
        <v>39</v>
      </c>
      <c r="L15" s="608" t="s">
        <v>39</v>
      </c>
      <c r="M15" s="608">
        <v>466305</v>
      </c>
      <c r="N15" s="608">
        <v>168571</v>
      </c>
      <c r="O15" s="608">
        <v>250676</v>
      </c>
      <c r="P15" s="608">
        <v>13744</v>
      </c>
      <c r="Q15" s="608">
        <v>21531</v>
      </c>
      <c r="R15" s="608" t="s">
        <v>39</v>
      </c>
      <c r="S15" s="608">
        <v>901</v>
      </c>
      <c r="T15" s="608">
        <v>4454</v>
      </c>
      <c r="U15" s="608">
        <v>453</v>
      </c>
      <c r="V15" s="608">
        <v>5975</v>
      </c>
    </row>
    <row r="16" spans="1:23">
      <c r="A16" s="958" t="s">
        <v>1089</v>
      </c>
      <c r="B16" s="604">
        <v>275940</v>
      </c>
      <c r="C16" s="604">
        <v>95196</v>
      </c>
      <c r="D16" s="604">
        <v>5978</v>
      </c>
      <c r="E16" s="604">
        <v>50962</v>
      </c>
      <c r="F16" s="604">
        <v>2059</v>
      </c>
      <c r="G16" s="604">
        <v>3857</v>
      </c>
      <c r="H16" s="604">
        <v>1771</v>
      </c>
      <c r="I16" s="604">
        <v>29535</v>
      </c>
      <c r="J16" s="604">
        <v>1034</v>
      </c>
      <c r="K16" s="604" t="s">
        <v>39</v>
      </c>
      <c r="L16" s="604" t="s">
        <v>39</v>
      </c>
      <c r="M16" s="604">
        <v>180744</v>
      </c>
      <c r="N16" s="604">
        <v>68765</v>
      </c>
      <c r="O16" s="604">
        <v>78328</v>
      </c>
      <c r="P16" s="604">
        <v>6729</v>
      </c>
      <c r="Q16" s="604">
        <v>10931</v>
      </c>
      <c r="R16" s="604" t="s">
        <v>39</v>
      </c>
      <c r="S16" s="604">
        <v>663</v>
      </c>
      <c r="T16" s="604">
        <v>9284</v>
      </c>
      <c r="U16" s="604">
        <v>78</v>
      </c>
      <c r="V16" s="604">
        <v>5966</v>
      </c>
    </row>
    <row r="17" spans="1:22">
      <c r="A17" s="632" t="s">
        <v>1098</v>
      </c>
      <c r="B17" s="608">
        <v>277774</v>
      </c>
      <c r="C17" s="608">
        <v>115969</v>
      </c>
      <c r="D17" s="608">
        <v>4142</v>
      </c>
      <c r="E17" s="608">
        <v>84733</v>
      </c>
      <c r="F17" s="608">
        <v>1475</v>
      </c>
      <c r="G17" s="608">
        <v>3776</v>
      </c>
      <c r="H17" s="608">
        <v>1795</v>
      </c>
      <c r="I17" s="608">
        <v>19660</v>
      </c>
      <c r="J17" s="608">
        <v>388</v>
      </c>
      <c r="K17" s="608" t="s">
        <v>39</v>
      </c>
      <c r="L17" s="608" t="s">
        <v>39</v>
      </c>
      <c r="M17" s="608">
        <v>161805</v>
      </c>
      <c r="N17" s="608">
        <v>63666</v>
      </c>
      <c r="O17" s="608">
        <v>75740</v>
      </c>
      <c r="P17" s="608">
        <v>4722</v>
      </c>
      <c r="Q17" s="608">
        <v>7272</v>
      </c>
      <c r="R17" s="608" t="s">
        <v>39</v>
      </c>
      <c r="S17" s="608">
        <v>371</v>
      </c>
      <c r="T17" s="608">
        <v>7690</v>
      </c>
      <c r="U17" s="608">
        <v>16</v>
      </c>
      <c r="V17" s="608">
        <v>2328</v>
      </c>
    </row>
    <row r="18" spans="1:22">
      <c r="A18" s="634" t="s">
        <v>331</v>
      </c>
      <c r="B18" s="604">
        <v>870993</v>
      </c>
      <c r="C18" s="604">
        <v>210317</v>
      </c>
      <c r="D18" s="604">
        <v>91780</v>
      </c>
      <c r="E18" s="604">
        <v>31371</v>
      </c>
      <c r="F18" s="604">
        <v>30623</v>
      </c>
      <c r="G18" s="604" t="s">
        <v>39</v>
      </c>
      <c r="H18" s="604">
        <v>59</v>
      </c>
      <c r="I18" s="604">
        <v>49201</v>
      </c>
      <c r="J18" s="604">
        <v>7283</v>
      </c>
      <c r="K18" s="604" t="s">
        <v>39</v>
      </c>
      <c r="L18" s="604" t="s">
        <v>39</v>
      </c>
      <c r="M18" s="604">
        <v>660676</v>
      </c>
      <c r="N18" s="604">
        <v>239151</v>
      </c>
      <c r="O18" s="604">
        <v>391021</v>
      </c>
      <c r="P18" s="604">
        <v>14183</v>
      </c>
      <c r="Q18" s="604">
        <v>10639</v>
      </c>
      <c r="R18" s="604" t="s">
        <v>39</v>
      </c>
      <c r="S18" s="604" t="s">
        <v>39</v>
      </c>
      <c r="T18" s="604">
        <v>523</v>
      </c>
      <c r="U18" s="604" t="s">
        <v>39</v>
      </c>
      <c r="V18" s="604">
        <v>5159</v>
      </c>
    </row>
    <row r="19" spans="1:22">
      <c r="A19" s="632" t="s">
        <v>1113</v>
      </c>
      <c r="B19" s="608">
        <v>243343</v>
      </c>
      <c r="C19" s="608">
        <v>59881</v>
      </c>
      <c r="D19" s="608">
        <v>26428</v>
      </c>
      <c r="E19" s="608">
        <v>6831</v>
      </c>
      <c r="F19" s="608">
        <v>9926</v>
      </c>
      <c r="G19" s="608" t="s">
        <v>39</v>
      </c>
      <c r="H19" s="608">
        <v>7</v>
      </c>
      <c r="I19" s="608">
        <v>14991</v>
      </c>
      <c r="J19" s="608">
        <v>1698</v>
      </c>
      <c r="K19" s="608" t="s">
        <v>39</v>
      </c>
      <c r="L19" s="608" t="s">
        <v>39</v>
      </c>
      <c r="M19" s="608">
        <v>183462</v>
      </c>
      <c r="N19" s="608">
        <v>64227</v>
      </c>
      <c r="O19" s="608">
        <v>111278</v>
      </c>
      <c r="P19" s="608">
        <v>4083</v>
      </c>
      <c r="Q19" s="608">
        <v>2921</v>
      </c>
      <c r="R19" s="608" t="s">
        <v>39</v>
      </c>
      <c r="S19" s="608" t="s">
        <v>39</v>
      </c>
      <c r="T19" s="608">
        <v>261</v>
      </c>
      <c r="U19" s="608" t="s">
        <v>39</v>
      </c>
      <c r="V19" s="608">
        <v>692</v>
      </c>
    </row>
    <row r="20" spans="1:22">
      <c r="A20" s="958" t="s">
        <v>1114</v>
      </c>
      <c r="B20" s="604">
        <v>627650</v>
      </c>
      <c r="C20" s="604">
        <v>150436</v>
      </c>
      <c r="D20" s="604">
        <v>65352</v>
      </c>
      <c r="E20" s="604">
        <v>24540</v>
      </c>
      <c r="F20" s="604">
        <v>20697</v>
      </c>
      <c r="G20" s="604" t="s">
        <v>39</v>
      </c>
      <c r="H20" s="604">
        <v>52</v>
      </c>
      <c r="I20" s="604">
        <v>34210</v>
      </c>
      <c r="J20" s="604">
        <v>5585</v>
      </c>
      <c r="K20" s="604" t="s">
        <v>39</v>
      </c>
      <c r="L20" s="604" t="s">
        <v>39</v>
      </c>
      <c r="M20" s="604">
        <v>477214</v>
      </c>
      <c r="N20" s="604">
        <v>174924</v>
      </c>
      <c r="O20" s="604">
        <v>279743</v>
      </c>
      <c r="P20" s="604">
        <v>10100</v>
      </c>
      <c r="Q20" s="604">
        <v>7718</v>
      </c>
      <c r="R20" s="604" t="s">
        <v>39</v>
      </c>
      <c r="S20" s="604" t="s">
        <v>39</v>
      </c>
      <c r="T20" s="604">
        <v>262</v>
      </c>
      <c r="U20" s="604" t="s">
        <v>39</v>
      </c>
      <c r="V20" s="604">
        <v>4467</v>
      </c>
    </row>
    <row r="21" spans="1:22">
      <c r="A21" s="633" t="s">
        <v>334</v>
      </c>
      <c r="B21" s="608">
        <v>985806</v>
      </c>
      <c r="C21" s="608">
        <v>87823</v>
      </c>
      <c r="D21" s="608">
        <v>45854</v>
      </c>
      <c r="E21" s="608">
        <v>1183</v>
      </c>
      <c r="F21" s="608">
        <v>2568</v>
      </c>
      <c r="G21" s="608">
        <v>6</v>
      </c>
      <c r="H21" s="608" t="s">
        <v>39</v>
      </c>
      <c r="I21" s="608">
        <v>32767</v>
      </c>
      <c r="J21" s="608">
        <v>5445</v>
      </c>
      <c r="K21" s="608" t="s">
        <v>39</v>
      </c>
      <c r="L21" s="608" t="s">
        <v>39</v>
      </c>
      <c r="M21" s="608">
        <v>897983</v>
      </c>
      <c r="N21" s="608">
        <v>279913</v>
      </c>
      <c r="O21" s="608">
        <v>574851</v>
      </c>
      <c r="P21" s="608">
        <v>24852</v>
      </c>
      <c r="Q21" s="608">
        <v>12092</v>
      </c>
      <c r="R21" s="608">
        <v>3</v>
      </c>
      <c r="S21" s="608" t="s">
        <v>39</v>
      </c>
      <c r="T21" s="608" t="s">
        <v>39</v>
      </c>
      <c r="U21" s="608" t="s">
        <v>39</v>
      </c>
      <c r="V21" s="608">
        <v>6272</v>
      </c>
    </row>
    <row r="22" spans="1:22" ht="24">
      <c r="A22" s="958" t="s">
        <v>339</v>
      </c>
      <c r="B22" s="604">
        <v>34528</v>
      </c>
      <c r="C22" s="604">
        <v>5333</v>
      </c>
      <c r="D22" s="604">
        <v>2047</v>
      </c>
      <c r="E22" s="604">
        <v>268</v>
      </c>
      <c r="F22" s="604">
        <v>452</v>
      </c>
      <c r="G22" s="604">
        <v>3</v>
      </c>
      <c r="H22" s="604" t="s">
        <v>39</v>
      </c>
      <c r="I22" s="604">
        <v>2260</v>
      </c>
      <c r="J22" s="604">
        <v>303</v>
      </c>
      <c r="K22" s="604" t="s">
        <v>39</v>
      </c>
      <c r="L22" s="604" t="s">
        <v>39</v>
      </c>
      <c r="M22" s="604">
        <v>29195</v>
      </c>
      <c r="N22" s="604">
        <v>13967</v>
      </c>
      <c r="O22" s="604">
        <v>13340</v>
      </c>
      <c r="P22" s="604">
        <v>126</v>
      </c>
      <c r="Q22" s="604">
        <v>750</v>
      </c>
      <c r="R22" s="604" t="s">
        <v>39</v>
      </c>
      <c r="S22" s="604" t="s">
        <v>39</v>
      </c>
      <c r="T22" s="604" t="s">
        <v>39</v>
      </c>
      <c r="U22" s="604" t="s">
        <v>39</v>
      </c>
      <c r="V22" s="604">
        <v>1012</v>
      </c>
    </row>
    <row r="23" spans="1:22">
      <c r="A23" s="632" t="s">
        <v>338</v>
      </c>
      <c r="B23" s="608">
        <v>347468</v>
      </c>
      <c r="C23" s="608">
        <v>32441</v>
      </c>
      <c r="D23" s="608">
        <v>16208</v>
      </c>
      <c r="E23" s="608">
        <v>285</v>
      </c>
      <c r="F23" s="608">
        <v>634</v>
      </c>
      <c r="G23" s="608" t="s">
        <v>39</v>
      </c>
      <c r="H23" s="608" t="s">
        <v>39</v>
      </c>
      <c r="I23" s="608">
        <v>14148</v>
      </c>
      <c r="J23" s="608">
        <v>1166</v>
      </c>
      <c r="K23" s="608" t="s">
        <v>39</v>
      </c>
      <c r="L23" s="608" t="s">
        <v>39</v>
      </c>
      <c r="M23" s="608">
        <v>315027</v>
      </c>
      <c r="N23" s="608">
        <v>84631</v>
      </c>
      <c r="O23" s="608">
        <v>220833</v>
      </c>
      <c r="P23" s="608">
        <v>7877</v>
      </c>
      <c r="Q23" s="608">
        <v>1302</v>
      </c>
      <c r="R23" s="608" t="s">
        <v>39</v>
      </c>
      <c r="S23" s="608" t="s">
        <v>39</v>
      </c>
      <c r="T23" s="608" t="s">
        <v>39</v>
      </c>
      <c r="U23" s="608" t="s">
        <v>39</v>
      </c>
      <c r="V23" s="608">
        <v>384</v>
      </c>
    </row>
    <row r="24" spans="1:22">
      <c r="A24" s="958" t="s">
        <v>323</v>
      </c>
      <c r="B24" s="604">
        <v>436956</v>
      </c>
      <c r="C24" s="604">
        <v>32695</v>
      </c>
      <c r="D24" s="604">
        <v>18381</v>
      </c>
      <c r="E24" s="604">
        <v>249</v>
      </c>
      <c r="F24" s="604">
        <v>526</v>
      </c>
      <c r="G24" s="604">
        <v>1</v>
      </c>
      <c r="H24" s="604" t="s">
        <v>39</v>
      </c>
      <c r="I24" s="604">
        <v>12543</v>
      </c>
      <c r="J24" s="604">
        <v>995</v>
      </c>
      <c r="K24" s="604" t="s">
        <v>39</v>
      </c>
      <c r="L24" s="604" t="s">
        <v>39</v>
      </c>
      <c r="M24" s="604">
        <v>404261</v>
      </c>
      <c r="N24" s="604">
        <v>114177</v>
      </c>
      <c r="O24" s="604">
        <v>271651</v>
      </c>
      <c r="P24" s="604">
        <v>13129</v>
      </c>
      <c r="Q24" s="604">
        <v>4576</v>
      </c>
      <c r="R24" s="604" t="s">
        <v>39</v>
      </c>
      <c r="S24" s="604" t="s">
        <v>39</v>
      </c>
      <c r="T24" s="604" t="s">
        <v>39</v>
      </c>
      <c r="U24" s="604" t="s">
        <v>39</v>
      </c>
      <c r="V24" s="604">
        <v>728</v>
      </c>
    </row>
    <row r="25" spans="1:22">
      <c r="A25" s="632" t="s">
        <v>322</v>
      </c>
      <c r="B25" s="608">
        <v>50605</v>
      </c>
      <c r="C25" s="608">
        <v>3835</v>
      </c>
      <c r="D25" s="608">
        <v>1520</v>
      </c>
      <c r="E25" s="608">
        <v>23</v>
      </c>
      <c r="F25" s="608">
        <v>42</v>
      </c>
      <c r="G25" s="608" t="s">
        <v>39</v>
      </c>
      <c r="H25" s="608" t="s">
        <v>39</v>
      </c>
      <c r="I25" s="608">
        <v>1771</v>
      </c>
      <c r="J25" s="608">
        <v>479</v>
      </c>
      <c r="K25" s="608" t="s">
        <v>39</v>
      </c>
      <c r="L25" s="608" t="s">
        <v>39</v>
      </c>
      <c r="M25" s="608">
        <v>46770</v>
      </c>
      <c r="N25" s="608">
        <v>23507</v>
      </c>
      <c r="O25" s="608">
        <v>17539</v>
      </c>
      <c r="P25" s="608">
        <v>1932</v>
      </c>
      <c r="Q25" s="608">
        <v>3580</v>
      </c>
      <c r="R25" s="608" t="s">
        <v>39</v>
      </c>
      <c r="S25" s="608" t="s">
        <v>39</v>
      </c>
      <c r="T25" s="608" t="s">
        <v>39</v>
      </c>
      <c r="U25" s="608" t="s">
        <v>39</v>
      </c>
      <c r="V25" s="608">
        <v>212</v>
      </c>
    </row>
    <row r="26" spans="1:22">
      <c r="A26" s="958" t="s">
        <v>321</v>
      </c>
      <c r="B26" s="604">
        <v>99664</v>
      </c>
      <c r="C26" s="604">
        <v>10053</v>
      </c>
      <c r="D26" s="604">
        <v>7698</v>
      </c>
      <c r="E26" s="604">
        <v>195</v>
      </c>
      <c r="F26" s="604">
        <v>914</v>
      </c>
      <c r="G26" s="604">
        <v>2</v>
      </c>
      <c r="H26" s="604" t="s">
        <v>39</v>
      </c>
      <c r="I26" s="604">
        <v>1140</v>
      </c>
      <c r="J26" s="604">
        <v>104</v>
      </c>
      <c r="K26" s="604" t="s">
        <v>39</v>
      </c>
      <c r="L26" s="604" t="s">
        <v>39</v>
      </c>
      <c r="M26" s="604">
        <v>89611</v>
      </c>
      <c r="N26" s="604">
        <v>35011</v>
      </c>
      <c r="O26" s="604">
        <v>51488</v>
      </c>
      <c r="P26" s="604">
        <v>1758</v>
      </c>
      <c r="Q26" s="604">
        <v>737</v>
      </c>
      <c r="R26" s="604">
        <v>3</v>
      </c>
      <c r="S26" s="604" t="s">
        <v>39</v>
      </c>
      <c r="T26" s="604" t="s">
        <v>39</v>
      </c>
      <c r="U26" s="604" t="s">
        <v>39</v>
      </c>
      <c r="V26" s="604">
        <v>614</v>
      </c>
    </row>
    <row r="27" spans="1:22">
      <c r="A27" s="632" t="s">
        <v>181</v>
      </c>
      <c r="B27" s="608">
        <v>3775</v>
      </c>
      <c r="C27" s="608">
        <v>189</v>
      </c>
      <c r="D27" s="608" t="s">
        <v>39</v>
      </c>
      <c r="E27" s="608">
        <v>127</v>
      </c>
      <c r="F27" s="608" t="s">
        <v>39</v>
      </c>
      <c r="G27" s="608" t="s">
        <v>39</v>
      </c>
      <c r="H27" s="608" t="s">
        <v>39</v>
      </c>
      <c r="I27" s="608">
        <v>22</v>
      </c>
      <c r="J27" s="608">
        <v>40</v>
      </c>
      <c r="K27" s="608" t="s">
        <v>39</v>
      </c>
      <c r="L27" s="608" t="s">
        <v>39</v>
      </c>
      <c r="M27" s="608">
        <v>3586</v>
      </c>
      <c r="N27" s="608">
        <v>2636</v>
      </c>
      <c r="O27" s="608" t="s">
        <v>39</v>
      </c>
      <c r="P27" s="608" t="s">
        <v>39</v>
      </c>
      <c r="Q27" s="608">
        <v>949</v>
      </c>
      <c r="R27" s="608" t="s">
        <v>39</v>
      </c>
      <c r="S27" s="608" t="s">
        <v>39</v>
      </c>
      <c r="T27" s="608" t="s">
        <v>39</v>
      </c>
      <c r="U27" s="608" t="s">
        <v>39</v>
      </c>
      <c r="V27" s="608">
        <v>1</v>
      </c>
    </row>
    <row r="28" spans="1:22" ht="24">
      <c r="A28" s="958" t="s">
        <v>1122</v>
      </c>
      <c r="B28" s="604">
        <v>12810</v>
      </c>
      <c r="C28" s="604">
        <v>3277</v>
      </c>
      <c r="D28" s="604" t="s">
        <v>39</v>
      </c>
      <c r="E28" s="604">
        <v>36</v>
      </c>
      <c r="F28" s="604" t="s">
        <v>39</v>
      </c>
      <c r="G28" s="604" t="s">
        <v>39</v>
      </c>
      <c r="H28" s="604" t="s">
        <v>39</v>
      </c>
      <c r="I28" s="604">
        <v>883</v>
      </c>
      <c r="J28" s="604">
        <v>2358</v>
      </c>
      <c r="K28" s="604" t="s">
        <v>39</v>
      </c>
      <c r="L28" s="604" t="s">
        <v>39</v>
      </c>
      <c r="M28" s="604">
        <v>9533</v>
      </c>
      <c r="N28" s="604">
        <v>5984</v>
      </c>
      <c r="O28" s="604" t="s">
        <v>39</v>
      </c>
      <c r="P28" s="604">
        <v>30</v>
      </c>
      <c r="Q28" s="604">
        <v>198</v>
      </c>
      <c r="R28" s="604" t="s">
        <v>39</v>
      </c>
      <c r="S28" s="604" t="s">
        <v>39</v>
      </c>
      <c r="T28" s="604" t="s">
        <v>39</v>
      </c>
      <c r="U28" s="604" t="s">
        <v>39</v>
      </c>
      <c r="V28" s="604">
        <v>3321</v>
      </c>
    </row>
    <row r="29" spans="1:22">
      <c r="A29" s="967"/>
      <c r="B29" s="689"/>
      <c r="C29" s="689"/>
      <c r="D29" s="689"/>
      <c r="E29" s="689"/>
      <c r="F29" s="689"/>
      <c r="G29" s="689"/>
      <c r="H29" s="689"/>
      <c r="I29" s="689"/>
      <c r="J29" s="689"/>
      <c r="K29" s="689"/>
      <c r="L29" s="689"/>
      <c r="M29" s="689"/>
      <c r="N29" s="689"/>
      <c r="O29" s="689"/>
      <c r="P29" s="689"/>
      <c r="Q29" s="689"/>
      <c r="R29" s="689"/>
      <c r="S29" s="689"/>
      <c r="T29" s="689"/>
      <c r="U29" s="689"/>
      <c r="V29" s="689"/>
    </row>
    <row r="30" spans="1:22">
      <c r="A30" s="967"/>
      <c r="B30" s="689"/>
      <c r="C30" s="689"/>
      <c r="D30" s="689"/>
      <c r="E30" s="689"/>
      <c r="F30" s="689"/>
      <c r="G30" s="689"/>
      <c r="H30" s="689"/>
      <c r="I30" s="689"/>
      <c r="J30" s="689"/>
      <c r="K30" s="689"/>
      <c r="L30" s="689"/>
      <c r="M30" s="689"/>
      <c r="N30" s="689"/>
      <c r="O30" s="689"/>
      <c r="P30" s="689"/>
      <c r="Q30" s="689"/>
      <c r="R30" s="689"/>
      <c r="S30" s="689"/>
      <c r="T30" s="689"/>
      <c r="U30" s="689"/>
      <c r="V30" s="689"/>
    </row>
    <row r="31" spans="1:22" ht="32.25" customHeight="1">
      <c r="A31" s="1158" t="s">
        <v>1123</v>
      </c>
      <c r="B31" s="1159"/>
      <c r="C31" s="1159"/>
      <c r="D31" s="1159"/>
      <c r="E31" s="1159"/>
      <c r="F31" s="1159"/>
      <c r="G31" s="1159"/>
      <c r="H31" s="1159"/>
      <c r="I31" s="1159"/>
      <c r="J31" s="1159"/>
      <c r="K31" s="1159"/>
      <c r="L31" s="1159"/>
      <c r="M31" s="1159"/>
      <c r="N31" s="1159"/>
      <c r="O31" s="1159"/>
      <c r="P31" s="1159"/>
      <c r="Q31" s="1159"/>
      <c r="R31" s="1159"/>
      <c r="S31" s="1159"/>
      <c r="T31" s="1159"/>
      <c r="U31" s="1159"/>
      <c r="V31" s="1159"/>
    </row>
    <row r="32" spans="1:22" ht="15">
      <c r="A32" s="515"/>
      <c r="B32" s="515"/>
      <c r="C32" s="515"/>
      <c r="D32" s="515"/>
      <c r="E32" s="515"/>
      <c r="F32" s="515"/>
      <c r="G32" s="515"/>
      <c r="H32" s="515"/>
      <c r="I32" s="515"/>
      <c r="J32" s="515"/>
      <c r="K32" s="515"/>
      <c r="L32" s="515"/>
      <c r="M32" s="515"/>
      <c r="N32" s="515"/>
      <c r="O32" s="515"/>
      <c r="P32" s="515"/>
      <c r="Q32" s="515"/>
      <c r="R32" s="515"/>
      <c r="S32" s="515"/>
      <c r="T32" s="515"/>
      <c r="U32" s="515"/>
      <c r="V32" s="515"/>
    </row>
  </sheetData>
  <mergeCells count="6">
    <mergeCell ref="A31:V31"/>
    <mergeCell ref="A1:V1"/>
    <mergeCell ref="A3:A4"/>
    <mergeCell ref="B3:B4"/>
    <mergeCell ref="C3:L3"/>
    <mergeCell ref="M3:V3"/>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1" firstPageNumber="99" orientation="landscape" useFirstPageNumber="1" r:id="rId1"/>
  <headerFooter scaleWithDoc="0">
    <oddHeader>&amp;C&amp;G</oddHeader>
    <oddFooter>&amp;C&amp;12 &amp;P</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showGridLines="0" zoomScale="90" zoomScaleNormal="90" zoomScalePageLayoutView="70" workbookViewId="0">
      <selection sqref="A1:S1"/>
    </sheetView>
  </sheetViews>
  <sheetFormatPr baseColWidth="10" defaultColWidth="9.140625" defaultRowHeight="12.75"/>
  <cols>
    <col min="1" max="1" width="25" style="653" bestFit="1" customWidth="1"/>
    <col min="2" max="4" width="10.5703125" style="653" customWidth="1"/>
    <col min="5" max="5" width="10.5703125" style="653" bestFit="1" customWidth="1"/>
    <col min="6" max="9" width="10.5703125" style="653" customWidth="1"/>
    <col min="10" max="11" width="11.5703125" style="653" customWidth="1"/>
    <col min="12" max="12" width="12.7109375" style="653" customWidth="1"/>
    <col min="13" max="19" width="11.5703125" style="653" customWidth="1"/>
    <col min="20" max="16384" width="9.140625" style="653"/>
  </cols>
  <sheetData>
    <row r="1" spans="1:20" ht="47.25" customHeight="1">
      <c r="A1" s="1129" t="s">
        <v>1508</v>
      </c>
      <c r="B1" s="1129"/>
      <c r="C1" s="1129"/>
      <c r="D1" s="1129"/>
      <c r="E1" s="1129"/>
      <c r="F1" s="1129"/>
      <c r="G1" s="1129"/>
      <c r="H1" s="1129"/>
      <c r="I1" s="1129"/>
      <c r="J1" s="1129"/>
      <c r="K1" s="1129"/>
      <c r="L1" s="1129"/>
      <c r="M1" s="1129"/>
      <c r="N1" s="1129"/>
      <c r="O1" s="1129"/>
      <c r="P1" s="1129"/>
      <c r="Q1" s="1129"/>
      <c r="R1" s="1129"/>
      <c r="S1" s="1129"/>
      <c r="T1" s="264" t="s">
        <v>577</v>
      </c>
    </row>
    <row r="2" spans="1:20" ht="4.5" customHeight="1">
      <c r="A2" s="664"/>
      <c r="B2" s="672"/>
      <c r="C2" s="672"/>
      <c r="D2" s="672"/>
      <c r="E2" s="672"/>
      <c r="F2" s="672"/>
      <c r="G2" s="672"/>
      <c r="H2" s="672"/>
      <c r="I2" s="672"/>
      <c r="J2" s="672"/>
      <c r="K2" s="672"/>
      <c r="L2" s="672"/>
      <c r="M2" s="672"/>
      <c r="N2" s="672"/>
      <c r="O2" s="672"/>
      <c r="P2" s="672"/>
      <c r="Q2" s="672"/>
      <c r="R2" s="672"/>
      <c r="S2" s="672"/>
    </row>
    <row r="3" spans="1:20" ht="15.75" customHeight="1">
      <c r="A3" s="1143" t="s">
        <v>1116</v>
      </c>
      <c r="B3" s="1143" t="s">
        <v>679</v>
      </c>
      <c r="C3" s="1147" t="s">
        <v>639</v>
      </c>
      <c r="D3" s="1148"/>
      <c r="E3" s="1148"/>
      <c r="F3" s="1148"/>
      <c r="G3" s="1148"/>
      <c r="H3" s="1148"/>
      <c r="I3" s="1148"/>
      <c r="J3" s="1148"/>
      <c r="K3" s="1148"/>
      <c r="L3" s="1148"/>
      <c r="M3" s="1148"/>
      <c r="N3" s="1148"/>
      <c r="O3" s="1148"/>
      <c r="P3" s="1207"/>
      <c r="Q3" s="1147" t="s">
        <v>640</v>
      </c>
      <c r="R3" s="1148"/>
      <c r="S3" s="1207"/>
    </row>
    <row r="4" spans="1:20" ht="63.75">
      <c r="A4" s="1133"/>
      <c r="B4" s="1133"/>
      <c r="C4" s="962" t="s">
        <v>314</v>
      </c>
      <c r="D4" s="962" t="s">
        <v>58</v>
      </c>
      <c r="E4" s="962" t="s">
        <v>57</v>
      </c>
      <c r="F4" s="962" t="s">
        <v>56</v>
      </c>
      <c r="G4" s="962" t="s">
        <v>55</v>
      </c>
      <c r="H4" s="962" t="s">
        <v>647</v>
      </c>
      <c r="I4" s="962" t="s">
        <v>643</v>
      </c>
      <c r="J4" s="962" t="s">
        <v>644</v>
      </c>
      <c r="K4" s="962" t="s">
        <v>49</v>
      </c>
      <c r="L4" s="962" t="s">
        <v>645</v>
      </c>
      <c r="M4" s="962" t="s">
        <v>48</v>
      </c>
      <c r="N4" s="962" t="s">
        <v>47</v>
      </c>
      <c r="O4" s="962" t="s">
        <v>263</v>
      </c>
      <c r="P4" s="962" t="s">
        <v>262</v>
      </c>
      <c r="Q4" s="962" t="s">
        <v>314</v>
      </c>
      <c r="R4" s="962" t="s">
        <v>43</v>
      </c>
      <c r="S4" s="962" t="s">
        <v>42</v>
      </c>
    </row>
    <row r="5" spans="1:20">
      <c r="A5" s="632" t="s">
        <v>754</v>
      </c>
      <c r="B5" s="608">
        <v>8952799</v>
      </c>
      <c r="C5" s="608">
        <v>7805822</v>
      </c>
      <c r="D5" s="608">
        <v>6916974</v>
      </c>
      <c r="E5" s="608">
        <v>133573</v>
      </c>
      <c r="F5" s="608">
        <v>68061</v>
      </c>
      <c r="G5" s="608">
        <v>52768</v>
      </c>
      <c r="H5" s="608">
        <v>1328</v>
      </c>
      <c r="I5" s="608">
        <v>18859</v>
      </c>
      <c r="J5" s="608">
        <v>30650</v>
      </c>
      <c r="K5" s="608">
        <v>415518</v>
      </c>
      <c r="L5" s="608">
        <v>37925</v>
      </c>
      <c r="M5" s="608">
        <v>72</v>
      </c>
      <c r="N5" s="608">
        <v>577</v>
      </c>
      <c r="O5" s="608">
        <v>128385</v>
      </c>
      <c r="P5" s="608">
        <v>1132</v>
      </c>
      <c r="Q5" s="608">
        <v>1146977</v>
      </c>
      <c r="R5" s="608">
        <v>479035</v>
      </c>
      <c r="S5" s="608">
        <v>667942</v>
      </c>
    </row>
    <row r="6" spans="1:20">
      <c r="A6" s="634" t="s">
        <v>329</v>
      </c>
      <c r="B6" s="604">
        <v>2214453</v>
      </c>
      <c r="C6" s="604">
        <v>2045139</v>
      </c>
      <c r="D6" s="604">
        <v>1925510</v>
      </c>
      <c r="E6" s="604">
        <v>1383</v>
      </c>
      <c r="F6" s="604">
        <v>3632</v>
      </c>
      <c r="G6" s="604">
        <v>2863</v>
      </c>
      <c r="H6" s="604">
        <v>748</v>
      </c>
      <c r="I6" s="604">
        <v>8426</v>
      </c>
      <c r="J6" s="604">
        <v>7250</v>
      </c>
      <c r="K6" s="604">
        <v>93007</v>
      </c>
      <c r="L6" s="604">
        <v>762</v>
      </c>
      <c r="M6" s="604" t="s">
        <v>39</v>
      </c>
      <c r="N6" s="604">
        <v>54</v>
      </c>
      <c r="O6" s="604">
        <v>1381</v>
      </c>
      <c r="P6" s="604">
        <v>123</v>
      </c>
      <c r="Q6" s="604">
        <v>169314</v>
      </c>
      <c r="R6" s="604">
        <v>71065</v>
      </c>
      <c r="S6" s="604">
        <v>98249</v>
      </c>
    </row>
    <row r="7" spans="1:20">
      <c r="A7" s="632" t="s">
        <v>315</v>
      </c>
      <c r="B7" s="608">
        <v>613804</v>
      </c>
      <c r="C7" s="608">
        <v>556242</v>
      </c>
      <c r="D7" s="608">
        <v>533652</v>
      </c>
      <c r="E7" s="608">
        <v>382</v>
      </c>
      <c r="F7" s="608">
        <v>1132</v>
      </c>
      <c r="G7" s="608">
        <v>8</v>
      </c>
      <c r="H7" s="608">
        <v>19</v>
      </c>
      <c r="I7" s="608">
        <v>1743</v>
      </c>
      <c r="J7" s="608">
        <v>2652</v>
      </c>
      <c r="K7" s="608">
        <v>16231</v>
      </c>
      <c r="L7" s="608">
        <v>227</v>
      </c>
      <c r="M7" s="608" t="s">
        <v>39</v>
      </c>
      <c r="N7" s="608">
        <v>15</v>
      </c>
      <c r="O7" s="608">
        <v>146</v>
      </c>
      <c r="P7" s="608">
        <v>35</v>
      </c>
      <c r="Q7" s="608">
        <v>57562</v>
      </c>
      <c r="R7" s="608">
        <v>20725</v>
      </c>
      <c r="S7" s="608">
        <v>36837</v>
      </c>
    </row>
    <row r="8" spans="1:20">
      <c r="A8" s="958" t="s">
        <v>394</v>
      </c>
      <c r="B8" s="604">
        <v>793786</v>
      </c>
      <c r="C8" s="604">
        <v>730646</v>
      </c>
      <c r="D8" s="604">
        <v>693966</v>
      </c>
      <c r="E8" s="604">
        <v>195</v>
      </c>
      <c r="F8" s="604">
        <v>933</v>
      </c>
      <c r="G8" s="604">
        <v>390</v>
      </c>
      <c r="H8" s="604">
        <v>644</v>
      </c>
      <c r="I8" s="604">
        <v>4266</v>
      </c>
      <c r="J8" s="604">
        <v>2534</v>
      </c>
      <c r="K8" s="604">
        <v>26918</v>
      </c>
      <c r="L8" s="604">
        <v>230</v>
      </c>
      <c r="M8" s="604" t="s">
        <v>39</v>
      </c>
      <c r="N8" s="604">
        <v>21</v>
      </c>
      <c r="O8" s="604">
        <v>503</v>
      </c>
      <c r="P8" s="604">
        <v>46</v>
      </c>
      <c r="Q8" s="604">
        <v>63140</v>
      </c>
      <c r="R8" s="604">
        <v>29384</v>
      </c>
      <c r="S8" s="604">
        <v>33756</v>
      </c>
    </row>
    <row r="9" spans="1:20">
      <c r="A9" s="632" t="s">
        <v>1090</v>
      </c>
      <c r="B9" s="608">
        <v>806863</v>
      </c>
      <c r="C9" s="608">
        <v>758251</v>
      </c>
      <c r="D9" s="608">
        <v>697892</v>
      </c>
      <c r="E9" s="608">
        <v>806</v>
      </c>
      <c r="F9" s="608">
        <v>1567</v>
      </c>
      <c r="G9" s="608">
        <v>2465</v>
      </c>
      <c r="H9" s="608">
        <v>85</v>
      </c>
      <c r="I9" s="608">
        <v>2417</v>
      </c>
      <c r="J9" s="608">
        <v>2064</v>
      </c>
      <c r="K9" s="608">
        <v>49858</v>
      </c>
      <c r="L9" s="608">
        <v>305</v>
      </c>
      <c r="M9" s="608" t="s">
        <v>39</v>
      </c>
      <c r="N9" s="608">
        <v>18</v>
      </c>
      <c r="O9" s="608">
        <v>732</v>
      </c>
      <c r="P9" s="608">
        <v>42</v>
      </c>
      <c r="Q9" s="608">
        <v>48612</v>
      </c>
      <c r="R9" s="608">
        <v>20956</v>
      </c>
      <c r="S9" s="608">
        <v>27656</v>
      </c>
    </row>
    <row r="10" spans="1:20">
      <c r="A10" s="634" t="s">
        <v>333</v>
      </c>
      <c r="B10" s="604">
        <v>1490589</v>
      </c>
      <c r="C10" s="604">
        <v>1361795</v>
      </c>
      <c r="D10" s="604">
        <v>1188021</v>
      </c>
      <c r="E10" s="604">
        <v>10353</v>
      </c>
      <c r="F10" s="604">
        <v>8915</v>
      </c>
      <c r="G10" s="604">
        <v>45961</v>
      </c>
      <c r="H10" s="604">
        <v>381</v>
      </c>
      <c r="I10" s="604">
        <v>4316</v>
      </c>
      <c r="J10" s="604">
        <v>3349</v>
      </c>
      <c r="K10" s="604">
        <v>91567</v>
      </c>
      <c r="L10" s="604">
        <v>6115</v>
      </c>
      <c r="M10" s="604" t="s">
        <v>39</v>
      </c>
      <c r="N10" s="604">
        <v>51</v>
      </c>
      <c r="O10" s="604">
        <v>2510</v>
      </c>
      <c r="P10" s="604">
        <v>256</v>
      </c>
      <c r="Q10" s="604">
        <v>128794</v>
      </c>
      <c r="R10" s="604">
        <v>45629</v>
      </c>
      <c r="S10" s="604">
        <v>83165</v>
      </c>
    </row>
    <row r="11" spans="1:20">
      <c r="A11" s="632" t="s">
        <v>241</v>
      </c>
      <c r="B11" s="608">
        <v>743823</v>
      </c>
      <c r="C11" s="608">
        <v>682171</v>
      </c>
      <c r="D11" s="608">
        <v>602229</v>
      </c>
      <c r="E11" s="608">
        <v>353</v>
      </c>
      <c r="F11" s="608">
        <v>2034</v>
      </c>
      <c r="G11" s="608">
        <v>24340</v>
      </c>
      <c r="H11" s="608">
        <v>217</v>
      </c>
      <c r="I11" s="608">
        <v>2382</v>
      </c>
      <c r="J11" s="608">
        <v>1759</v>
      </c>
      <c r="K11" s="608">
        <v>46483</v>
      </c>
      <c r="L11" s="608">
        <v>1443</v>
      </c>
      <c r="M11" s="608" t="s">
        <v>39</v>
      </c>
      <c r="N11" s="608">
        <v>44</v>
      </c>
      <c r="O11" s="608">
        <v>756</v>
      </c>
      <c r="P11" s="608">
        <v>131</v>
      </c>
      <c r="Q11" s="608">
        <v>61652</v>
      </c>
      <c r="R11" s="608">
        <v>19817</v>
      </c>
      <c r="S11" s="608">
        <v>41835</v>
      </c>
    </row>
    <row r="12" spans="1:20">
      <c r="A12" s="958" t="s">
        <v>391</v>
      </c>
      <c r="B12" s="604">
        <v>746766</v>
      </c>
      <c r="C12" s="604">
        <v>679624</v>
      </c>
      <c r="D12" s="604">
        <v>585792</v>
      </c>
      <c r="E12" s="604">
        <v>10000</v>
      </c>
      <c r="F12" s="604">
        <v>6881</v>
      </c>
      <c r="G12" s="604">
        <v>21621</v>
      </c>
      <c r="H12" s="604">
        <v>164</v>
      </c>
      <c r="I12" s="604">
        <v>1934</v>
      </c>
      <c r="J12" s="604">
        <v>1590</v>
      </c>
      <c r="K12" s="604">
        <v>45084</v>
      </c>
      <c r="L12" s="604">
        <v>4672</v>
      </c>
      <c r="M12" s="604" t="s">
        <v>39</v>
      </c>
      <c r="N12" s="604">
        <v>7</v>
      </c>
      <c r="O12" s="604">
        <v>1754</v>
      </c>
      <c r="P12" s="604">
        <v>125</v>
      </c>
      <c r="Q12" s="604">
        <v>67142</v>
      </c>
      <c r="R12" s="604">
        <v>25812</v>
      </c>
      <c r="S12" s="604">
        <v>41330</v>
      </c>
    </row>
    <row r="13" spans="1:20">
      <c r="A13" s="633" t="s">
        <v>332</v>
      </c>
      <c r="B13" s="608">
        <v>3350168</v>
      </c>
      <c r="C13" s="608">
        <v>3008217</v>
      </c>
      <c r="D13" s="608">
        <v>2648084</v>
      </c>
      <c r="E13" s="608">
        <v>74862</v>
      </c>
      <c r="F13" s="608">
        <v>34012</v>
      </c>
      <c r="G13" s="608">
        <v>2100</v>
      </c>
      <c r="H13" s="608">
        <v>99</v>
      </c>
      <c r="I13" s="608">
        <v>5651</v>
      </c>
      <c r="J13" s="608">
        <v>9306</v>
      </c>
      <c r="K13" s="608">
        <v>152956</v>
      </c>
      <c r="L13" s="608">
        <v>20815</v>
      </c>
      <c r="M13" s="608">
        <v>72</v>
      </c>
      <c r="N13" s="608">
        <v>66</v>
      </c>
      <c r="O13" s="608">
        <v>59949</v>
      </c>
      <c r="P13" s="608">
        <v>245</v>
      </c>
      <c r="Q13" s="608">
        <v>341951</v>
      </c>
      <c r="R13" s="608">
        <v>135942</v>
      </c>
      <c r="S13" s="608">
        <v>206009</v>
      </c>
    </row>
    <row r="14" spans="1:20">
      <c r="A14" s="958" t="s">
        <v>1087</v>
      </c>
      <c r="B14" s="604">
        <v>1890546</v>
      </c>
      <c r="C14" s="604">
        <v>1759150</v>
      </c>
      <c r="D14" s="604">
        <v>1611230</v>
      </c>
      <c r="E14" s="604">
        <v>46161</v>
      </c>
      <c r="F14" s="604">
        <v>20364</v>
      </c>
      <c r="G14" s="604">
        <v>683</v>
      </c>
      <c r="H14" s="604">
        <v>75</v>
      </c>
      <c r="I14" s="604">
        <v>2197</v>
      </c>
      <c r="J14" s="604">
        <v>3466</v>
      </c>
      <c r="K14" s="604">
        <v>45302</v>
      </c>
      <c r="L14" s="604">
        <v>14803</v>
      </c>
      <c r="M14" s="604" t="s">
        <v>39</v>
      </c>
      <c r="N14" s="604">
        <v>33</v>
      </c>
      <c r="O14" s="604">
        <v>14730</v>
      </c>
      <c r="P14" s="604">
        <v>106</v>
      </c>
      <c r="Q14" s="604">
        <v>131396</v>
      </c>
      <c r="R14" s="604">
        <v>57828</v>
      </c>
      <c r="S14" s="604">
        <v>73568</v>
      </c>
    </row>
    <row r="15" spans="1:20">
      <c r="A15" s="632" t="s">
        <v>1088</v>
      </c>
      <c r="B15" s="608">
        <v>773123</v>
      </c>
      <c r="C15" s="608">
        <v>674979</v>
      </c>
      <c r="D15" s="608">
        <v>565407</v>
      </c>
      <c r="E15" s="608">
        <v>19450</v>
      </c>
      <c r="F15" s="608">
        <v>9846</v>
      </c>
      <c r="G15" s="608">
        <v>1008</v>
      </c>
      <c r="H15" s="608">
        <v>24</v>
      </c>
      <c r="I15" s="608">
        <v>1449</v>
      </c>
      <c r="J15" s="608">
        <v>3756</v>
      </c>
      <c r="K15" s="608">
        <v>49319</v>
      </c>
      <c r="L15" s="608">
        <v>3497</v>
      </c>
      <c r="M15" s="608" t="s">
        <v>39</v>
      </c>
      <c r="N15" s="608">
        <v>25</v>
      </c>
      <c r="O15" s="608">
        <v>21114</v>
      </c>
      <c r="P15" s="608">
        <v>84</v>
      </c>
      <c r="Q15" s="608">
        <v>98144</v>
      </c>
      <c r="R15" s="608">
        <v>39448</v>
      </c>
      <c r="S15" s="608">
        <v>58696</v>
      </c>
    </row>
    <row r="16" spans="1:20">
      <c r="A16" s="958" t="s">
        <v>1089</v>
      </c>
      <c r="B16" s="604">
        <v>402370</v>
      </c>
      <c r="C16" s="604">
        <v>337206</v>
      </c>
      <c r="D16" s="604">
        <v>277761</v>
      </c>
      <c r="E16" s="604">
        <v>6960</v>
      </c>
      <c r="F16" s="604">
        <v>2428</v>
      </c>
      <c r="G16" s="604">
        <v>370</v>
      </c>
      <c r="H16" s="604" t="s">
        <v>39</v>
      </c>
      <c r="I16" s="604">
        <v>806</v>
      </c>
      <c r="J16" s="604">
        <v>1378</v>
      </c>
      <c r="K16" s="604">
        <v>32612</v>
      </c>
      <c r="L16" s="604">
        <v>1856</v>
      </c>
      <c r="M16" s="604" t="s">
        <v>39</v>
      </c>
      <c r="N16" s="604">
        <v>5</v>
      </c>
      <c r="O16" s="604">
        <v>12994</v>
      </c>
      <c r="P16" s="604">
        <v>36</v>
      </c>
      <c r="Q16" s="604">
        <v>65164</v>
      </c>
      <c r="R16" s="604">
        <v>24827</v>
      </c>
      <c r="S16" s="604">
        <v>40337</v>
      </c>
    </row>
    <row r="17" spans="1:19">
      <c r="A17" s="632" t="s">
        <v>1098</v>
      </c>
      <c r="B17" s="608">
        <v>284129</v>
      </c>
      <c r="C17" s="608">
        <v>236882</v>
      </c>
      <c r="D17" s="608">
        <v>193686</v>
      </c>
      <c r="E17" s="608">
        <v>2291</v>
      </c>
      <c r="F17" s="608">
        <v>1374</v>
      </c>
      <c r="G17" s="608">
        <v>39</v>
      </c>
      <c r="H17" s="608" t="s">
        <v>39</v>
      </c>
      <c r="I17" s="608">
        <v>1199</v>
      </c>
      <c r="J17" s="608">
        <v>706</v>
      </c>
      <c r="K17" s="608">
        <v>25723</v>
      </c>
      <c r="L17" s="608">
        <v>659</v>
      </c>
      <c r="M17" s="608">
        <v>72</v>
      </c>
      <c r="N17" s="608">
        <v>3</v>
      </c>
      <c r="O17" s="608">
        <v>11111</v>
      </c>
      <c r="P17" s="608">
        <v>19</v>
      </c>
      <c r="Q17" s="608">
        <v>47247</v>
      </c>
      <c r="R17" s="608">
        <v>13839</v>
      </c>
      <c r="S17" s="608">
        <v>33408</v>
      </c>
    </row>
    <row r="18" spans="1:19">
      <c r="A18" s="634" t="s">
        <v>1117</v>
      </c>
      <c r="B18" s="604">
        <v>254852</v>
      </c>
      <c r="C18" s="604">
        <v>207758</v>
      </c>
      <c r="D18" s="604">
        <v>190943</v>
      </c>
      <c r="E18" s="604">
        <v>55</v>
      </c>
      <c r="F18" s="604">
        <v>663</v>
      </c>
      <c r="G18" s="604">
        <v>514</v>
      </c>
      <c r="H18" s="604" t="s">
        <v>39</v>
      </c>
      <c r="I18" s="604" t="s">
        <v>39</v>
      </c>
      <c r="J18" s="604">
        <v>1355</v>
      </c>
      <c r="K18" s="604">
        <v>13887</v>
      </c>
      <c r="L18" s="604">
        <v>314</v>
      </c>
      <c r="M18" s="604" t="s">
        <v>39</v>
      </c>
      <c r="N18" s="604">
        <v>8</v>
      </c>
      <c r="O18" s="604" t="s">
        <v>39</v>
      </c>
      <c r="P18" s="604">
        <v>19</v>
      </c>
      <c r="Q18" s="604">
        <v>47094</v>
      </c>
      <c r="R18" s="604">
        <v>13284</v>
      </c>
      <c r="S18" s="604">
        <v>33810</v>
      </c>
    </row>
    <row r="19" spans="1:19">
      <c r="A19" s="632" t="s">
        <v>1113</v>
      </c>
      <c r="B19" s="608">
        <v>207897</v>
      </c>
      <c r="C19" s="608">
        <v>174257</v>
      </c>
      <c r="D19" s="608">
        <v>159501</v>
      </c>
      <c r="E19" s="608">
        <v>53</v>
      </c>
      <c r="F19" s="608">
        <v>303</v>
      </c>
      <c r="G19" s="608">
        <v>488</v>
      </c>
      <c r="H19" s="608" t="s">
        <v>39</v>
      </c>
      <c r="I19" s="608" t="s">
        <v>39</v>
      </c>
      <c r="J19" s="608">
        <v>1327</v>
      </c>
      <c r="K19" s="608">
        <v>12326</v>
      </c>
      <c r="L19" s="608">
        <v>245</v>
      </c>
      <c r="M19" s="608" t="s">
        <v>39</v>
      </c>
      <c r="N19" s="608">
        <v>3</v>
      </c>
      <c r="O19" s="608" t="s">
        <v>39</v>
      </c>
      <c r="P19" s="608">
        <v>11</v>
      </c>
      <c r="Q19" s="608">
        <v>33640</v>
      </c>
      <c r="R19" s="608">
        <v>10034</v>
      </c>
      <c r="S19" s="608">
        <v>23606</v>
      </c>
    </row>
    <row r="20" spans="1:19">
      <c r="A20" s="958" t="s">
        <v>1118</v>
      </c>
      <c r="B20" s="604">
        <v>46955</v>
      </c>
      <c r="C20" s="604">
        <v>33501</v>
      </c>
      <c r="D20" s="604">
        <v>31442</v>
      </c>
      <c r="E20" s="604">
        <v>2</v>
      </c>
      <c r="F20" s="604">
        <v>360</v>
      </c>
      <c r="G20" s="604">
        <v>26</v>
      </c>
      <c r="H20" s="604" t="s">
        <v>39</v>
      </c>
      <c r="I20" s="604" t="s">
        <v>39</v>
      </c>
      <c r="J20" s="604">
        <v>28</v>
      </c>
      <c r="K20" s="604">
        <v>1561</v>
      </c>
      <c r="L20" s="604">
        <v>69</v>
      </c>
      <c r="M20" s="604" t="s">
        <v>39</v>
      </c>
      <c r="N20" s="604">
        <v>5</v>
      </c>
      <c r="O20" s="604" t="s">
        <v>39</v>
      </c>
      <c r="P20" s="604">
        <v>8</v>
      </c>
      <c r="Q20" s="604">
        <v>13454</v>
      </c>
      <c r="R20" s="604">
        <v>3250</v>
      </c>
      <c r="S20" s="604">
        <v>10204</v>
      </c>
    </row>
    <row r="21" spans="1:19">
      <c r="A21" s="633" t="s">
        <v>1119</v>
      </c>
      <c r="B21" s="608">
        <v>582800</v>
      </c>
      <c r="C21" s="608">
        <v>490803</v>
      </c>
      <c r="D21" s="608">
        <v>449767</v>
      </c>
      <c r="E21" s="608">
        <v>649</v>
      </c>
      <c r="F21" s="608">
        <v>1957</v>
      </c>
      <c r="G21" s="608">
        <v>55</v>
      </c>
      <c r="H21" s="608" t="s">
        <v>39</v>
      </c>
      <c r="I21" s="608">
        <v>7</v>
      </c>
      <c r="J21" s="608">
        <v>5779</v>
      </c>
      <c r="K21" s="608">
        <v>31641</v>
      </c>
      <c r="L21" s="608">
        <v>902</v>
      </c>
      <c r="M21" s="608" t="s">
        <v>39</v>
      </c>
      <c r="N21" s="608">
        <v>5</v>
      </c>
      <c r="O21" s="608" t="s">
        <v>39</v>
      </c>
      <c r="P21" s="608">
        <v>41</v>
      </c>
      <c r="Q21" s="608">
        <v>91997</v>
      </c>
      <c r="R21" s="608">
        <v>35997</v>
      </c>
      <c r="S21" s="608">
        <v>56000</v>
      </c>
    </row>
    <row r="22" spans="1:19">
      <c r="A22" s="958" t="s">
        <v>1114</v>
      </c>
      <c r="B22" s="604">
        <v>481940</v>
      </c>
      <c r="C22" s="604">
        <v>406726</v>
      </c>
      <c r="D22" s="604">
        <v>367755</v>
      </c>
      <c r="E22" s="604">
        <v>626</v>
      </c>
      <c r="F22" s="604">
        <v>1730</v>
      </c>
      <c r="G22" s="604">
        <v>51</v>
      </c>
      <c r="H22" s="604" t="s">
        <v>39</v>
      </c>
      <c r="I22" s="604">
        <v>5</v>
      </c>
      <c r="J22" s="604">
        <v>5760</v>
      </c>
      <c r="K22" s="604">
        <v>30055</v>
      </c>
      <c r="L22" s="604">
        <v>710</v>
      </c>
      <c r="M22" s="604" t="s">
        <v>39</v>
      </c>
      <c r="N22" s="604">
        <v>5</v>
      </c>
      <c r="O22" s="604" t="s">
        <v>39</v>
      </c>
      <c r="P22" s="604">
        <v>29</v>
      </c>
      <c r="Q22" s="604">
        <v>75214</v>
      </c>
      <c r="R22" s="604">
        <v>32290</v>
      </c>
      <c r="S22" s="604">
        <v>42924</v>
      </c>
    </row>
    <row r="23" spans="1:19">
      <c r="A23" s="632" t="s">
        <v>1120</v>
      </c>
      <c r="B23" s="608">
        <v>100860</v>
      </c>
      <c r="C23" s="608">
        <v>84077</v>
      </c>
      <c r="D23" s="608">
        <v>82012</v>
      </c>
      <c r="E23" s="608">
        <v>23</v>
      </c>
      <c r="F23" s="608">
        <v>227</v>
      </c>
      <c r="G23" s="608">
        <v>4</v>
      </c>
      <c r="H23" s="608" t="s">
        <v>39</v>
      </c>
      <c r="I23" s="608">
        <v>2</v>
      </c>
      <c r="J23" s="608">
        <v>19</v>
      </c>
      <c r="K23" s="608">
        <v>1586</v>
      </c>
      <c r="L23" s="608">
        <v>192</v>
      </c>
      <c r="M23" s="608" t="s">
        <v>39</v>
      </c>
      <c r="N23" s="608" t="s">
        <v>39</v>
      </c>
      <c r="O23" s="608" t="s">
        <v>39</v>
      </c>
      <c r="P23" s="608">
        <v>12</v>
      </c>
      <c r="Q23" s="608">
        <v>16783</v>
      </c>
      <c r="R23" s="608">
        <v>3707</v>
      </c>
      <c r="S23" s="608">
        <v>13076</v>
      </c>
    </row>
    <row r="24" spans="1:19">
      <c r="A24" s="634" t="s">
        <v>334</v>
      </c>
      <c r="B24" s="604">
        <v>676083</v>
      </c>
      <c r="C24" s="604">
        <v>567490</v>
      </c>
      <c r="D24" s="604">
        <v>477250</v>
      </c>
      <c r="E24" s="604">
        <v>44560</v>
      </c>
      <c r="F24" s="604">
        <v>15151</v>
      </c>
      <c r="G24" s="604">
        <v>874</v>
      </c>
      <c r="H24" s="604">
        <v>100</v>
      </c>
      <c r="I24" s="604">
        <v>275</v>
      </c>
      <c r="J24" s="604">
        <v>2141</v>
      </c>
      <c r="K24" s="604">
        <v>19681</v>
      </c>
      <c r="L24" s="604">
        <v>7112</v>
      </c>
      <c r="M24" s="604" t="s">
        <v>39</v>
      </c>
      <c r="N24" s="604">
        <v>310</v>
      </c>
      <c r="O24" s="604" t="s">
        <v>39</v>
      </c>
      <c r="P24" s="604">
        <v>36</v>
      </c>
      <c r="Q24" s="604">
        <v>108593</v>
      </c>
      <c r="R24" s="604">
        <v>30057</v>
      </c>
      <c r="S24" s="604">
        <v>78536</v>
      </c>
    </row>
    <row r="25" spans="1:19">
      <c r="A25" s="632" t="s">
        <v>339</v>
      </c>
      <c r="B25" s="608">
        <v>21424</v>
      </c>
      <c r="C25" s="608">
        <v>12030</v>
      </c>
      <c r="D25" s="608">
        <v>10738</v>
      </c>
      <c r="E25" s="608">
        <v>8</v>
      </c>
      <c r="F25" s="608">
        <v>306</v>
      </c>
      <c r="G25" s="608">
        <v>1</v>
      </c>
      <c r="H25" s="608" t="s">
        <v>39</v>
      </c>
      <c r="I25" s="608" t="s">
        <v>39</v>
      </c>
      <c r="J25" s="608">
        <v>101</v>
      </c>
      <c r="K25" s="608">
        <v>871</v>
      </c>
      <c r="L25" s="608">
        <v>5</v>
      </c>
      <c r="M25" s="608" t="s">
        <v>39</v>
      </c>
      <c r="N25" s="608" t="s">
        <v>39</v>
      </c>
      <c r="O25" s="608" t="s">
        <v>39</v>
      </c>
      <c r="P25" s="608" t="s">
        <v>39</v>
      </c>
      <c r="Q25" s="608">
        <v>9394</v>
      </c>
      <c r="R25" s="608">
        <v>4588</v>
      </c>
      <c r="S25" s="608">
        <v>4806</v>
      </c>
    </row>
    <row r="26" spans="1:19">
      <c r="A26" s="958" t="s">
        <v>338</v>
      </c>
      <c r="B26" s="604">
        <v>231367</v>
      </c>
      <c r="C26" s="604">
        <v>209656</v>
      </c>
      <c r="D26" s="604">
        <v>206646</v>
      </c>
      <c r="E26" s="604">
        <v>51</v>
      </c>
      <c r="F26" s="604">
        <v>194</v>
      </c>
      <c r="G26" s="604">
        <v>87</v>
      </c>
      <c r="H26" s="604" t="s">
        <v>39</v>
      </c>
      <c r="I26" s="604">
        <v>75</v>
      </c>
      <c r="J26" s="604">
        <v>194</v>
      </c>
      <c r="K26" s="604">
        <v>1661</v>
      </c>
      <c r="L26" s="604">
        <v>437</v>
      </c>
      <c r="M26" s="604" t="s">
        <v>39</v>
      </c>
      <c r="N26" s="604">
        <v>300</v>
      </c>
      <c r="O26" s="604" t="s">
        <v>39</v>
      </c>
      <c r="P26" s="604">
        <v>11</v>
      </c>
      <c r="Q26" s="604">
        <v>21711</v>
      </c>
      <c r="R26" s="604">
        <v>4964</v>
      </c>
      <c r="S26" s="604">
        <v>16747</v>
      </c>
    </row>
    <row r="27" spans="1:19">
      <c r="A27" s="632" t="s">
        <v>323</v>
      </c>
      <c r="B27" s="608">
        <v>185220</v>
      </c>
      <c r="C27" s="608">
        <v>158529</v>
      </c>
      <c r="D27" s="608">
        <v>156341</v>
      </c>
      <c r="E27" s="608">
        <v>120</v>
      </c>
      <c r="F27" s="608">
        <v>8</v>
      </c>
      <c r="G27" s="608">
        <v>33</v>
      </c>
      <c r="H27" s="608" t="s">
        <v>39</v>
      </c>
      <c r="I27" s="608">
        <v>18</v>
      </c>
      <c r="J27" s="608">
        <v>225</v>
      </c>
      <c r="K27" s="608">
        <v>1167</v>
      </c>
      <c r="L27" s="608">
        <v>607</v>
      </c>
      <c r="M27" s="608" t="s">
        <v>39</v>
      </c>
      <c r="N27" s="608">
        <v>10</v>
      </c>
      <c r="O27" s="608" t="s">
        <v>39</v>
      </c>
      <c r="P27" s="608" t="s">
        <v>39</v>
      </c>
      <c r="Q27" s="608">
        <v>26691</v>
      </c>
      <c r="R27" s="608">
        <v>7900</v>
      </c>
      <c r="S27" s="608">
        <v>18791</v>
      </c>
    </row>
    <row r="28" spans="1:19">
      <c r="A28" s="958" t="s">
        <v>322</v>
      </c>
      <c r="B28" s="604">
        <v>117456</v>
      </c>
      <c r="C28" s="604">
        <v>98643</v>
      </c>
      <c r="D28" s="604">
        <v>33511</v>
      </c>
      <c r="E28" s="604">
        <v>44184</v>
      </c>
      <c r="F28" s="604">
        <v>11675</v>
      </c>
      <c r="G28" s="604">
        <v>115</v>
      </c>
      <c r="H28" s="604" t="s">
        <v>39</v>
      </c>
      <c r="I28" s="604">
        <v>61</v>
      </c>
      <c r="J28" s="604">
        <v>18</v>
      </c>
      <c r="K28" s="604">
        <v>6726</v>
      </c>
      <c r="L28" s="604">
        <v>2335</v>
      </c>
      <c r="M28" s="604" t="s">
        <v>39</v>
      </c>
      <c r="N28" s="604" t="s">
        <v>39</v>
      </c>
      <c r="O28" s="604" t="s">
        <v>39</v>
      </c>
      <c r="P28" s="604">
        <v>18</v>
      </c>
      <c r="Q28" s="604">
        <v>18813</v>
      </c>
      <c r="R28" s="604">
        <v>2721</v>
      </c>
      <c r="S28" s="604">
        <v>16092</v>
      </c>
    </row>
    <row r="29" spans="1:19">
      <c r="A29" s="632" t="s">
        <v>321</v>
      </c>
      <c r="B29" s="608">
        <v>75450</v>
      </c>
      <c r="C29" s="608">
        <v>67018</v>
      </c>
      <c r="D29" s="608">
        <v>66440</v>
      </c>
      <c r="E29" s="608">
        <v>6</v>
      </c>
      <c r="F29" s="608">
        <v>8</v>
      </c>
      <c r="G29" s="608">
        <v>13</v>
      </c>
      <c r="H29" s="608" t="s">
        <v>39</v>
      </c>
      <c r="I29" s="608">
        <v>3</v>
      </c>
      <c r="J29" s="608">
        <v>130</v>
      </c>
      <c r="K29" s="608">
        <v>409</v>
      </c>
      <c r="L29" s="608">
        <v>9</v>
      </c>
      <c r="M29" s="608" t="s">
        <v>39</v>
      </c>
      <c r="N29" s="608" t="s">
        <v>39</v>
      </c>
      <c r="O29" s="608" t="s">
        <v>39</v>
      </c>
      <c r="P29" s="608" t="s">
        <v>39</v>
      </c>
      <c r="Q29" s="608">
        <v>8432</v>
      </c>
      <c r="R29" s="608">
        <v>5196</v>
      </c>
      <c r="S29" s="608">
        <v>3236</v>
      </c>
    </row>
    <row r="30" spans="1:19">
      <c r="A30" s="958" t="s">
        <v>320</v>
      </c>
      <c r="B30" s="604">
        <v>399</v>
      </c>
      <c r="C30" s="604">
        <v>101</v>
      </c>
      <c r="D30" s="604">
        <v>91</v>
      </c>
      <c r="E30" s="604" t="s">
        <v>39</v>
      </c>
      <c r="F30" s="604">
        <v>2</v>
      </c>
      <c r="G30" s="604">
        <v>8</v>
      </c>
      <c r="H30" s="604" t="s">
        <v>39</v>
      </c>
      <c r="I30" s="604" t="s">
        <v>39</v>
      </c>
      <c r="J30" s="604" t="s">
        <v>39</v>
      </c>
      <c r="K30" s="604" t="s">
        <v>39</v>
      </c>
      <c r="L30" s="604" t="s">
        <v>39</v>
      </c>
      <c r="M30" s="604" t="s">
        <v>39</v>
      </c>
      <c r="N30" s="604" t="s">
        <v>39</v>
      </c>
      <c r="O30" s="604" t="s">
        <v>39</v>
      </c>
      <c r="P30" s="604" t="s">
        <v>39</v>
      </c>
      <c r="Q30" s="604">
        <v>298</v>
      </c>
      <c r="R30" s="604">
        <v>11</v>
      </c>
      <c r="S30" s="604">
        <v>287</v>
      </c>
    </row>
    <row r="31" spans="1:19">
      <c r="A31" s="632" t="s">
        <v>1101</v>
      </c>
      <c r="B31" s="608">
        <v>6564</v>
      </c>
      <c r="C31" s="608">
        <v>3448</v>
      </c>
      <c r="D31" s="608">
        <v>3383</v>
      </c>
      <c r="E31" s="608">
        <v>6</v>
      </c>
      <c r="F31" s="608">
        <v>10</v>
      </c>
      <c r="G31" s="608" t="s">
        <v>39</v>
      </c>
      <c r="H31" s="608" t="s">
        <v>39</v>
      </c>
      <c r="I31" s="608" t="s">
        <v>39</v>
      </c>
      <c r="J31" s="608" t="s">
        <v>39</v>
      </c>
      <c r="K31" s="608">
        <v>42</v>
      </c>
      <c r="L31" s="608" t="s">
        <v>39</v>
      </c>
      <c r="M31" s="608" t="s">
        <v>39</v>
      </c>
      <c r="N31" s="608" t="s">
        <v>39</v>
      </c>
      <c r="O31" s="608" t="s">
        <v>39</v>
      </c>
      <c r="P31" s="608">
        <v>7</v>
      </c>
      <c r="Q31" s="608">
        <v>3116</v>
      </c>
      <c r="R31" s="608">
        <v>1166</v>
      </c>
      <c r="S31" s="608">
        <v>1950</v>
      </c>
    </row>
    <row r="32" spans="1:19">
      <c r="A32" s="958" t="s">
        <v>181</v>
      </c>
      <c r="B32" s="604">
        <v>5762</v>
      </c>
      <c r="C32" s="604">
        <v>2809</v>
      </c>
      <c r="D32" s="604">
        <v>87</v>
      </c>
      <c r="E32" s="604">
        <v>185</v>
      </c>
      <c r="F32" s="604">
        <v>80</v>
      </c>
      <c r="G32" s="604">
        <v>602</v>
      </c>
      <c r="H32" s="604" t="s">
        <v>39</v>
      </c>
      <c r="I32" s="604" t="s">
        <v>39</v>
      </c>
      <c r="J32" s="604" t="s">
        <v>39</v>
      </c>
      <c r="K32" s="604">
        <v>1835</v>
      </c>
      <c r="L32" s="604">
        <v>20</v>
      </c>
      <c r="M32" s="604" t="s">
        <v>39</v>
      </c>
      <c r="N32" s="604" t="s">
        <v>39</v>
      </c>
      <c r="O32" s="604" t="s">
        <v>39</v>
      </c>
      <c r="P32" s="604" t="s">
        <v>39</v>
      </c>
      <c r="Q32" s="604">
        <v>2953</v>
      </c>
      <c r="R32" s="604">
        <v>2144</v>
      </c>
      <c r="S32" s="604">
        <v>809</v>
      </c>
    </row>
    <row r="33" spans="1:19">
      <c r="A33" s="632" t="s">
        <v>337</v>
      </c>
      <c r="B33" s="608">
        <v>32441</v>
      </c>
      <c r="C33" s="608">
        <v>15256</v>
      </c>
      <c r="D33" s="608">
        <v>13</v>
      </c>
      <c r="E33" s="608" t="s">
        <v>39</v>
      </c>
      <c r="F33" s="608">
        <v>2868</v>
      </c>
      <c r="G33" s="608">
        <v>15</v>
      </c>
      <c r="H33" s="608">
        <v>100</v>
      </c>
      <c r="I33" s="608">
        <v>118</v>
      </c>
      <c r="J33" s="608">
        <v>1473</v>
      </c>
      <c r="K33" s="608">
        <v>6970</v>
      </c>
      <c r="L33" s="608">
        <v>3699</v>
      </c>
      <c r="M33" s="608" t="s">
        <v>39</v>
      </c>
      <c r="N33" s="608" t="s">
        <v>39</v>
      </c>
      <c r="O33" s="608" t="s">
        <v>39</v>
      </c>
      <c r="P33" s="608" t="s">
        <v>39</v>
      </c>
      <c r="Q33" s="608">
        <v>17185</v>
      </c>
      <c r="R33" s="608">
        <v>1367</v>
      </c>
      <c r="S33" s="608">
        <v>15818</v>
      </c>
    </row>
    <row r="34" spans="1:19">
      <c r="A34" s="634" t="s">
        <v>336</v>
      </c>
      <c r="B34" s="604">
        <v>339852</v>
      </c>
      <c r="C34" s="604">
        <v>110826</v>
      </c>
      <c r="D34" s="604">
        <v>24720</v>
      </c>
      <c r="E34" s="604">
        <v>1708</v>
      </c>
      <c r="F34" s="604">
        <v>3582</v>
      </c>
      <c r="G34" s="604">
        <v>400</v>
      </c>
      <c r="H34" s="604" t="s">
        <v>39</v>
      </c>
      <c r="I34" s="604">
        <v>181</v>
      </c>
      <c r="J34" s="604">
        <v>1470</v>
      </c>
      <c r="K34" s="604">
        <v>11861</v>
      </c>
      <c r="L34" s="604">
        <v>1902</v>
      </c>
      <c r="M34" s="604" t="s">
        <v>39</v>
      </c>
      <c r="N34" s="604">
        <v>83</v>
      </c>
      <c r="O34" s="604">
        <v>64545</v>
      </c>
      <c r="P34" s="604">
        <v>374</v>
      </c>
      <c r="Q34" s="604">
        <v>229026</v>
      </c>
      <c r="R34" s="604">
        <v>143355</v>
      </c>
      <c r="S34" s="604">
        <v>85671</v>
      </c>
    </row>
    <row r="35" spans="1:19">
      <c r="A35" s="632" t="s">
        <v>1103</v>
      </c>
      <c r="B35" s="608">
        <v>162681</v>
      </c>
      <c r="C35" s="608">
        <v>56738</v>
      </c>
      <c r="D35" s="608">
        <v>3755</v>
      </c>
      <c r="E35" s="608">
        <v>52</v>
      </c>
      <c r="F35" s="608">
        <v>2697</v>
      </c>
      <c r="G35" s="608">
        <v>108</v>
      </c>
      <c r="H35" s="608" t="s">
        <v>39</v>
      </c>
      <c r="I35" s="608">
        <v>34</v>
      </c>
      <c r="J35" s="608">
        <v>1058</v>
      </c>
      <c r="K35" s="608">
        <v>4907</v>
      </c>
      <c r="L35" s="608">
        <v>1074</v>
      </c>
      <c r="M35" s="608" t="s">
        <v>39</v>
      </c>
      <c r="N35" s="608">
        <v>3</v>
      </c>
      <c r="O35" s="608">
        <v>42938</v>
      </c>
      <c r="P35" s="608">
        <v>112</v>
      </c>
      <c r="Q35" s="608">
        <v>105943</v>
      </c>
      <c r="R35" s="608">
        <v>72810</v>
      </c>
      <c r="S35" s="608">
        <v>33133</v>
      </c>
    </row>
    <row r="36" spans="1:19">
      <c r="A36" s="958" t="s">
        <v>319</v>
      </c>
      <c r="B36" s="604">
        <v>133751</v>
      </c>
      <c r="C36" s="604">
        <v>33512</v>
      </c>
      <c r="D36" s="604">
        <v>17670</v>
      </c>
      <c r="E36" s="604">
        <v>39</v>
      </c>
      <c r="F36" s="604">
        <v>634</v>
      </c>
      <c r="G36" s="604">
        <v>56</v>
      </c>
      <c r="H36" s="604" t="s">
        <v>39</v>
      </c>
      <c r="I36" s="604">
        <v>47</v>
      </c>
      <c r="J36" s="604">
        <v>377</v>
      </c>
      <c r="K36" s="604">
        <v>1413</v>
      </c>
      <c r="L36" s="604">
        <v>256</v>
      </c>
      <c r="M36" s="604" t="s">
        <v>39</v>
      </c>
      <c r="N36" s="604">
        <v>28</v>
      </c>
      <c r="O36" s="604">
        <v>12981</v>
      </c>
      <c r="P36" s="604">
        <v>11</v>
      </c>
      <c r="Q36" s="604">
        <v>100239</v>
      </c>
      <c r="R36" s="604">
        <v>67038</v>
      </c>
      <c r="S36" s="604">
        <v>33201</v>
      </c>
    </row>
    <row r="37" spans="1:19">
      <c r="A37" s="632" t="s">
        <v>1104</v>
      </c>
      <c r="B37" s="608">
        <v>10180</v>
      </c>
      <c r="C37" s="608">
        <v>5832</v>
      </c>
      <c r="D37" s="608">
        <v>130</v>
      </c>
      <c r="E37" s="608">
        <v>960</v>
      </c>
      <c r="F37" s="608">
        <v>172</v>
      </c>
      <c r="G37" s="608">
        <v>233</v>
      </c>
      <c r="H37" s="608" t="s">
        <v>39</v>
      </c>
      <c r="I37" s="608">
        <v>57</v>
      </c>
      <c r="J37" s="608">
        <v>16</v>
      </c>
      <c r="K37" s="608">
        <v>1583</v>
      </c>
      <c r="L37" s="608">
        <v>266</v>
      </c>
      <c r="M37" s="608" t="s">
        <v>39</v>
      </c>
      <c r="N37" s="608" t="s">
        <v>39</v>
      </c>
      <c r="O37" s="608">
        <v>2316</v>
      </c>
      <c r="P37" s="608">
        <v>99</v>
      </c>
      <c r="Q37" s="608">
        <v>4348</v>
      </c>
      <c r="R37" s="608">
        <v>1569</v>
      </c>
      <c r="S37" s="608">
        <v>2779</v>
      </c>
    </row>
    <row r="38" spans="1:19">
      <c r="A38" s="958" t="s">
        <v>1105</v>
      </c>
      <c r="B38" s="604">
        <v>5246</v>
      </c>
      <c r="C38" s="604">
        <v>1643</v>
      </c>
      <c r="D38" s="604">
        <v>155</v>
      </c>
      <c r="E38" s="604">
        <v>550</v>
      </c>
      <c r="F38" s="604">
        <v>2</v>
      </c>
      <c r="G38" s="604">
        <v>1</v>
      </c>
      <c r="H38" s="604" t="s">
        <v>39</v>
      </c>
      <c r="I38" s="604" t="s">
        <v>39</v>
      </c>
      <c r="J38" s="604">
        <v>3</v>
      </c>
      <c r="K38" s="604">
        <v>904</v>
      </c>
      <c r="L38" s="604" t="s">
        <v>39</v>
      </c>
      <c r="M38" s="604" t="s">
        <v>39</v>
      </c>
      <c r="N38" s="604">
        <v>20</v>
      </c>
      <c r="O38" s="604">
        <v>8</v>
      </c>
      <c r="P38" s="604" t="s">
        <v>39</v>
      </c>
      <c r="Q38" s="604">
        <v>3603</v>
      </c>
      <c r="R38" s="604">
        <v>382</v>
      </c>
      <c r="S38" s="604">
        <v>3221</v>
      </c>
    </row>
    <row r="39" spans="1:19">
      <c r="A39" s="632" t="s">
        <v>1106</v>
      </c>
      <c r="B39" s="608">
        <v>12887</v>
      </c>
      <c r="C39" s="608">
        <v>6190</v>
      </c>
      <c r="D39" s="608">
        <v>1000</v>
      </c>
      <c r="E39" s="608">
        <v>86</v>
      </c>
      <c r="F39" s="608">
        <v>77</v>
      </c>
      <c r="G39" s="608" t="s">
        <v>39</v>
      </c>
      <c r="H39" s="608" t="s">
        <v>39</v>
      </c>
      <c r="I39" s="608">
        <v>43</v>
      </c>
      <c r="J39" s="608">
        <v>6</v>
      </c>
      <c r="K39" s="608">
        <v>872</v>
      </c>
      <c r="L39" s="608">
        <v>297</v>
      </c>
      <c r="M39" s="608" t="s">
        <v>39</v>
      </c>
      <c r="N39" s="608">
        <v>2</v>
      </c>
      <c r="O39" s="608">
        <v>3655</v>
      </c>
      <c r="P39" s="608">
        <v>152</v>
      </c>
      <c r="Q39" s="608">
        <v>6697</v>
      </c>
      <c r="R39" s="608">
        <v>306</v>
      </c>
      <c r="S39" s="608">
        <v>6391</v>
      </c>
    </row>
    <row r="40" spans="1:19">
      <c r="A40" s="958" t="s">
        <v>1107</v>
      </c>
      <c r="B40" s="604">
        <v>4843</v>
      </c>
      <c r="C40" s="604">
        <v>2073</v>
      </c>
      <c r="D40" s="604">
        <v>1113</v>
      </c>
      <c r="E40" s="604" t="s">
        <v>39</v>
      </c>
      <c r="F40" s="604" t="s">
        <v>39</v>
      </c>
      <c r="G40" s="604" t="s">
        <v>39</v>
      </c>
      <c r="H40" s="604" t="s">
        <v>39</v>
      </c>
      <c r="I40" s="604" t="s">
        <v>39</v>
      </c>
      <c r="J40" s="604">
        <v>1</v>
      </c>
      <c r="K40" s="604">
        <v>927</v>
      </c>
      <c r="L40" s="604" t="s">
        <v>39</v>
      </c>
      <c r="M40" s="604" t="s">
        <v>39</v>
      </c>
      <c r="N40" s="604" t="s">
        <v>39</v>
      </c>
      <c r="O40" s="604">
        <v>32</v>
      </c>
      <c r="P40" s="604" t="s">
        <v>39</v>
      </c>
      <c r="Q40" s="604">
        <v>2770</v>
      </c>
      <c r="R40" s="604">
        <v>586</v>
      </c>
      <c r="S40" s="604">
        <v>2184</v>
      </c>
    </row>
    <row r="41" spans="1:19">
      <c r="A41" s="632" t="s">
        <v>1108</v>
      </c>
      <c r="B41" s="608">
        <v>4027</v>
      </c>
      <c r="C41" s="608">
        <v>1830</v>
      </c>
      <c r="D41" s="608">
        <v>2</v>
      </c>
      <c r="E41" s="608">
        <v>18</v>
      </c>
      <c r="F41" s="608" t="s">
        <v>39</v>
      </c>
      <c r="G41" s="608">
        <v>1</v>
      </c>
      <c r="H41" s="608" t="s">
        <v>39</v>
      </c>
      <c r="I41" s="608" t="s">
        <v>39</v>
      </c>
      <c r="J41" s="608">
        <v>8</v>
      </c>
      <c r="K41" s="608">
        <v>1104</v>
      </c>
      <c r="L41" s="608">
        <v>9</v>
      </c>
      <c r="M41" s="608" t="s">
        <v>39</v>
      </c>
      <c r="N41" s="608">
        <v>10</v>
      </c>
      <c r="O41" s="608">
        <v>678</v>
      </c>
      <c r="P41" s="608" t="s">
        <v>39</v>
      </c>
      <c r="Q41" s="608">
        <v>2197</v>
      </c>
      <c r="R41" s="608">
        <v>501</v>
      </c>
      <c r="S41" s="608">
        <v>1696</v>
      </c>
    </row>
    <row r="42" spans="1:19">
      <c r="A42" s="958" t="s">
        <v>1109</v>
      </c>
      <c r="B42" s="604">
        <v>6237</v>
      </c>
      <c r="C42" s="604">
        <v>3008</v>
      </c>
      <c r="D42" s="604">
        <v>895</v>
      </c>
      <c r="E42" s="604">
        <v>3</v>
      </c>
      <c r="F42" s="604" t="s">
        <v>39</v>
      </c>
      <c r="G42" s="604">
        <v>1</v>
      </c>
      <c r="H42" s="604" t="s">
        <v>39</v>
      </c>
      <c r="I42" s="604" t="s">
        <v>39</v>
      </c>
      <c r="J42" s="604">
        <v>1</v>
      </c>
      <c r="K42" s="604">
        <v>151</v>
      </c>
      <c r="L42" s="604" t="s">
        <v>39</v>
      </c>
      <c r="M42" s="604" t="s">
        <v>39</v>
      </c>
      <c r="N42" s="604">
        <v>20</v>
      </c>
      <c r="O42" s="604">
        <v>1937</v>
      </c>
      <c r="P42" s="604" t="s">
        <v>39</v>
      </c>
      <c r="Q42" s="604">
        <v>3229</v>
      </c>
      <c r="R42" s="604">
        <v>163</v>
      </c>
      <c r="S42" s="604">
        <v>3066</v>
      </c>
    </row>
    <row r="43" spans="1:19">
      <c r="A43" s="633" t="s">
        <v>330</v>
      </c>
      <c r="B43" s="608">
        <v>44002</v>
      </c>
      <c r="C43" s="608">
        <v>13794</v>
      </c>
      <c r="D43" s="608">
        <v>12679</v>
      </c>
      <c r="E43" s="608">
        <v>3</v>
      </c>
      <c r="F43" s="608">
        <v>149</v>
      </c>
      <c r="G43" s="608">
        <v>1</v>
      </c>
      <c r="H43" s="608" t="s">
        <v>39</v>
      </c>
      <c r="I43" s="608">
        <v>3</v>
      </c>
      <c r="J43" s="608" t="s">
        <v>39</v>
      </c>
      <c r="K43" s="608">
        <v>918</v>
      </c>
      <c r="L43" s="608">
        <v>3</v>
      </c>
      <c r="M43" s="608" t="s">
        <v>39</v>
      </c>
      <c r="N43" s="608" t="s">
        <v>39</v>
      </c>
      <c r="O43" s="608" t="s">
        <v>39</v>
      </c>
      <c r="P43" s="608">
        <v>38</v>
      </c>
      <c r="Q43" s="608">
        <v>30208</v>
      </c>
      <c r="R43" s="608">
        <v>3706</v>
      </c>
      <c r="S43" s="608">
        <v>26502</v>
      </c>
    </row>
    <row r="44" spans="1:19">
      <c r="A44" s="958" t="s">
        <v>335</v>
      </c>
      <c r="B44" s="604">
        <v>452892</v>
      </c>
      <c r="C44" s="604">
        <v>349158</v>
      </c>
      <c r="D44" s="604">
        <v>273814</v>
      </c>
      <c r="E44" s="604">
        <v>5086</v>
      </c>
      <c r="F44" s="604">
        <v>18195</v>
      </c>
      <c r="G44" s="604">
        <v>14620</v>
      </c>
      <c r="H44" s="604">
        <v>102</v>
      </c>
      <c r="I44" s="604">
        <v>880</v>
      </c>
      <c r="J44" s="604">
        <v>2494</v>
      </c>
      <c r="K44" s="604">
        <v>12045</v>
      </c>
      <c r="L44" s="604">
        <v>10324</v>
      </c>
      <c r="M44" s="604">
        <v>9154</v>
      </c>
      <c r="N44" s="604">
        <v>600</v>
      </c>
      <c r="O44" s="604">
        <v>1755</v>
      </c>
      <c r="P44" s="604">
        <v>89</v>
      </c>
      <c r="Q44" s="604">
        <v>103734</v>
      </c>
      <c r="R44" s="604">
        <v>16113</v>
      </c>
      <c r="S44" s="604">
        <v>87621</v>
      </c>
    </row>
    <row r="45" spans="1:19">
      <c r="A45" s="967"/>
      <c r="B45" s="689"/>
      <c r="C45" s="689"/>
      <c r="D45" s="689"/>
      <c r="E45" s="689"/>
      <c r="F45" s="689"/>
      <c r="G45" s="689"/>
      <c r="H45" s="689"/>
      <c r="I45" s="689"/>
      <c r="J45" s="689"/>
      <c r="K45" s="689"/>
      <c r="L45" s="689"/>
      <c r="M45" s="689"/>
      <c r="N45" s="689"/>
      <c r="O45" s="689"/>
      <c r="P45" s="689"/>
      <c r="Q45" s="689"/>
      <c r="R45" s="689"/>
      <c r="S45" s="689"/>
    </row>
    <row r="46" spans="1:19" ht="98.25" customHeight="1">
      <c r="A46" s="1158" t="s">
        <v>1124</v>
      </c>
      <c r="B46" s="1159"/>
      <c r="C46" s="1159"/>
      <c r="D46" s="1159"/>
      <c r="E46" s="1159"/>
      <c r="F46" s="1159"/>
      <c r="G46" s="1159"/>
      <c r="H46" s="1159"/>
      <c r="I46" s="1159"/>
      <c r="J46" s="1159"/>
      <c r="K46" s="1159"/>
      <c r="L46" s="1159"/>
      <c r="M46" s="1159"/>
      <c r="N46" s="1159"/>
      <c r="O46" s="1159"/>
      <c r="P46" s="1159"/>
      <c r="Q46" s="1159"/>
      <c r="R46" s="1159"/>
      <c r="S46" s="1159"/>
    </row>
  </sheetData>
  <mergeCells count="6">
    <mergeCell ref="A46:S46"/>
    <mergeCell ref="A1:S1"/>
    <mergeCell ref="A3:A4"/>
    <mergeCell ref="B3:B4"/>
    <mergeCell ref="C3:P3"/>
    <mergeCell ref="Q3:S3"/>
  </mergeCells>
  <hyperlinks>
    <hyperlink ref="T1" location="INDICE!A32" display="INDICE"/>
  </hyperlinks>
  <printOptions horizontalCentered="1"/>
  <pageMargins left="0.51181102362204722" right="0.51181102362204722" top="1.1023622047244095" bottom="0.51181102362204722" header="0.11811023622047245" footer="0.23622047244094491"/>
  <pageSetup paperSize="9" scale="60" firstPageNumber="100" orientation="landscape" useFirstPageNumber="1" r:id="rId1"/>
  <headerFooter scaleWithDoc="0">
    <oddHeader>&amp;C&amp;G</oddHeader>
    <oddFooter>&amp;C&amp;12 &amp;P</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showGridLines="0" topLeftCell="A3" zoomScale="90" zoomScaleNormal="90" zoomScalePageLayoutView="70" workbookViewId="0">
      <selection sqref="A1:S1"/>
    </sheetView>
  </sheetViews>
  <sheetFormatPr baseColWidth="10" defaultColWidth="9.140625" defaultRowHeight="12.75"/>
  <cols>
    <col min="1" max="1" width="26.7109375" style="653" bestFit="1" customWidth="1"/>
    <col min="2" max="7" width="10.5703125" style="653" customWidth="1"/>
    <col min="8" max="8" width="11" style="653" bestFit="1" customWidth="1"/>
    <col min="9" max="9" width="10.5703125" style="653" customWidth="1"/>
    <col min="10" max="11" width="11.5703125" style="653" customWidth="1"/>
    <col min="12" max="12" width="12.42578125" style="653" bestFit="1" customWidth="1"/>
    <col min="13" max="19" width="11.5703125" style="653" customWidth="1"/>
    <col min="20" max="16384" width="9.140625" style="653"/>
  </cols>
  <sheetData>
    <row r="1" spans="1:20" ht="50.25" customHeight="1">
      <c r="A1" s="1129" t="s">
        <v>1509</v>
      </c>
      <c r="B1" s="1129"/>
      <c r="C1" s="1129"/>
      <c r="D1" s="1129"/>
      <c r="E1" s="1129"/>
      <c r="F1" s="1129"/>
      <c r="G1" s="1129"/>
      <c r="H1" s="1129"/>
      <c r="I1" s="1129"/>
      <c r="J1" s="1129"/>
      <c r="K1" s="1129"/>
      <c r="L1" s="1129"/>
      <c r="M1" s="1129"/>
      <c r="N1" s="1129"/>
      <c r="O1" s="1129"/>
      <c r="P1" s="1129"/>
      <c r="Q1" s="1129"/>
      <c r="R1" s="1129"/>
      <c r="S1" s="1129"/>
      <c r="T1" s="264" t="s">
        <v>577</v>
      </c>
    </row>
    <row r="2" spans="1:20" ht="5.25" customHeight="1">
      <c r="A2" s="664"/>
      <c r="B2" s="672"/>
      <c r="C2" s="672"/>
      <c r="D2" s="672"/>
      <c r="E2" s="672"/>
      <c r="F2" s="672"/>
      <c r="G2" s="672"/>
      <c r="H2" s="672"/>
      <c r="I2" s="672"/>
      <c r="J2" s="672"/>
      <c r="K2" s="672"/>
      <c r="L2" s="672"/>
      <c r="M2" s="672"/>
      <c r="N2" s="672"/>
      <c r="O2" s="672"/>
      <c r="P2" s="672"/>
      <c r="Q2" s="672"/>
      <c r="R2" s="672"/>
      <c r="S2" s="672"/>
    </row>
    <row r="3" spans="1:20" ht="15.75" customHeight="1">
      <c r="A3" s="1131" t="s">
        <v>1116</v>
      </c>
      <c r="B3" s="1131" t="s">
        <v>679</v>
      </c>
      <c r="C3" s="1147" t="s">
        <v>639</v>
      </c>
      <c r="D3" s="1148"/>
      <c r="E3" s="1148"/>
      <c r="F3" s="1148"/>
      <c r="G3" s="1148"/>
      <c r="H3" s="1148"/>
      <c r="I3" s="1148"/>
      <c r="J3" s="1148"/>
      <c r="K3" s="1148"/>
      <c r="L3" s="1148"/>
      <c r="M3" s="1148"/>
      <c r="N3" s="1148"/>
      <c r="O3" s="1148"/>
      <c r="P3" s="1207"/>
      <c r="Q3" s="1147" t="s">
        <v>640</v>
      </c>
      <c r="R3" s="1148"/>
      <c r="S3" s="1207"/>
    </row>
    <row r="4" spans="1:20" ht="48">
      <c r="A4" s="1133"/>
      <c r="B4" s="1133"/>
      <c r="C4" s="960" t="s">
        <v>314</v>
      </c>
      <c r="D4" s="960" t="s">
        <v>58</v>
      </c>
      <c r="E4" s="960" t="s">
        <v>57</v>
      </c>
      <c r="F4" s="960" t="s">
        <v>56</v>
      </c>
      <c r="G4" s="960" t="s">
        <v>55</v>
      </c>
      <c r="H4" s="960" t="s">
        <v>647</v>
      </c>
      <c r="I4" s="960" t="s">
        <v>643</v>
      </c>
      <c r="J4" s="960" t="s">
        <v>644</v>
      </c>
      <c r="K4" s="960" t="s">
        <v>49</v>
      </c>
      <c r="L4" s="960" t="s">
        <v>645</v>
      </c>
      <c r="M4" s="960" t="s">
        <v>48</v>
      </c>
      <c r="N4" s="960" t="s">
        <v>47</v>
      </c>
      <c r="O4" s="960" t="s">
        <v>263</v>
      </c>
      <c r="P4" s="960" t="s">
        <v>262</v>
      </c>
      <c r="Q4" s="960" t="s">
        <v>314</v>
      </c>
      <c r="R4" s="960" t="s">
        <v>43</v>
      </c>
      <c r="S4" s="960" t="s">
        <v>42</v>
      </c>
    </row>
    <row r="5" spans="1:20">
      <c r="A5" s="632" t="s">
        <v>754</v>
      </c>
      <c r="B5" s="608">
        <v>8210232</v>
      </c>
      <c r="C5" s="608">
        <v>7577342</v>
      </c>
      <c r="D5" s="608">
        <v>7260287</v>
      </c>
      <c r="E5" s="608">
        <v>35151</v>
      </c>
      <c r="F5" s="608">
        <v>11688</v>
      </c>
      <c r="G5" s="608">
        <v>9370</v>
      </c>
      <c r="H5" s="608">
        <v>2053</v>
      </c>
      <c r="I5" s="608">
        <v>9201</v>
      </c>
      <c r="J5" s="608">
        <v>7653</v>
      </c>
      <c r="K5" s="608">
        <v>203452</v>
      </c>
      <c r="L5" s="608">
        <v>19357</v>
      </c>
      <c r="M5" s="608" t="s">
        <v>39</v>
      </c>
      <c r="N5" s="608" t="s">
        <v>39</v>
      </c>
      <c r="O5" s="608">
        <v>18860</v>
      </c>
      <c r="P5" s="608">
        <v>270</v>
      </c>
      <c r="Q5" s="608">
        <v>632890</v>
      </c>
      <c r="R5" s="608">
        <v>339795</v>
      </c>
      <c r="S5" s="608">
        <v>293095</v>
      </c>
    </row>
    <row r="6" spans="1:20">
      <c r="A6" s="634" t="s">
        <v>329</v>
      </c>
      <c r="B6" s="604">
        <v>2009720</v>
      </c>
      <c r="C6" s="604">
        <v>1877971</v>
      </c>
      <c r="D6" s="604">
        <v>1816753</v>
      </c>
      <c r="E6" s="604">
        <v>606</v>
      </c>
      <c r="F6" s="604">
        <v>705</v>
      </c>
      <c r="G6" s="604">
        <v>1302</v>
      </c>
      <c r="H6" s="604">
        <v>2053</v>
      </c>
      <c r="I6" s="604">
        <v>6079</v>
      </c>
      <c r="J6" s="604">
        <v>2019</v>
      </c>
      <c r="K6" s="604">
        <v>47292</v>
      </c>
      <c r="L6" s="604">
        <v>683</v>
      </c>
      <c r="M6" s="604" t="s">
        <v>39</v>
      </c>
      <c r="N6" s="604" t="s">
        <v>39</v>
      </c>
      <c r="O6" s="604">
        <v>447</v>
      </c>
      <c r="P6" s="604">
        <v>32</v>
      </c>
      <c r="Q6" s="604">
        <v>131749</v>
      </c>
      <c r="R6" s="604">
        <v>78239</v>
      </c>
      <c r="S6" s="604">
        <v>53510</v>
      </c>
    </row>
    <row r="7" spans="1:20">
      <c r="A7" s="632" t="s">
        <v>315</v>
      </c>
      <c r="B7" s="608">
        <v>612281</v>
      </c>
      <c r="C7" s="608">
        <v>568480</v>
      </c>
      <c r="D7" s="608">
        <v>553256</v>
      </c>
      <c r="E7" s="608">
        <v>312</v>
      </c>
      <c r="F7" s="608">
        <v>224</v>
      </c>
      <c r="G7" s="608">
        <v>8</v>
      </c>
      <c r="H7" s="608" t="s">
        <v>39</v>
      </c>
      <c r="I7" s="608">
        <v>1181</v>
      </c>
      <c r="J7" s="608">
        <v>1378</v>
      </c>
      <c r="K7" s="608">
        <v>11813</v>
      </c>
      <c r="L7" s="608">
        <v>257</v>
      </c>
      <c r="M7" s="608" t="s">
        <v>39</v>
      </c>
      <c r="N7" s="608" t="s">
        <v>39</v>
      </c>
      <c r="O7" s="608">
        <v>44</v>
      </c>
      <c r="P7" s="608">
        <v>7</v>
      </c>
      <c r="Q7" s="608">
        <v>43801</v>
      </c>
      <c r="R7" s="608">
        <v>25291</v>
      </c>
      <c r="S7" s="608">
        <v>18510</v>
      </c>
    </row>
    <row r="8" spans="1:20">
      <c r="A8" s="958" t="s">
        <v>394</v>
      </c>
      <c r="B8" s="604">
        <v>921564</v>
      </c>
      <c r="C8" s="604">
        <v>868982</v>
      </c>
      <c r="D8" s="604">
        <v>841610</v>
      </c>
      <c r="E8" s="604">
        <v>176</v>
      </c>
      <c r="F8" s="604">
        <v>236</v>
      </c>
      <c r="G8" s="604">
        <v>200</v>
      </c>
      <c r="H8" s="604">
        <v>2053</v>
      </c>
      <c r="I8" s="604">
        <v>3178</v>
      </c>
      <c r="J8" s="604">
        <v>489</v>
      </c>
      <c r="K8" s="604">
        <v>20692</v>
      </c>
      <c r="L8" s="604">
        <v>184</v>
      </c>
      <c r="M8" s="604" t="s">
        <v>39</v>
      </c>
      <c r="N8" s="604" t="s">
        <v>39</v>
      </c>
      <c r="O8" s="604">
        <v>153</v>
      </c>
      <c r="P8" s="604">
        <v>11</v>
      </c>
      <c r="Q8" s="604">
        <v>52582</v>
      </c>
      <c r="R8" s="604">
        <v>32003</v>
      </c>
      <c r="S8" s="604">
        <v>20579</v>
      </c>
    </row>
    <row r="9" spans="1:20">
      <c r="A9" s="632" t="s">
        <v>1090</v>
      </c>
      <c r="B9" s="608">
        <v>475875</v>
      </c>
      <c r="C9" s="608">
        <v>440509</v>
      </c>
      <c r="D9" s="608">
        <v>421887</v>
      </c>
      <c r="E9" s="608">
        <v>118</v>
      </c>
      <c r="F9" s="608">
        <v>245</v>
      </c>
      <c r="G9" s="608">
        <v>1094</v>
      </c>
      <c r="H9" s="608" t="s">
        <v>39</v>
      </c>
      <c r="I9" s="608">
        <v>1720</v>
      </c>
      <c r="J9" s="608">
        <v>152</v>
      </c>
      <c r="K9" s="608">
        <v>14787</v>
      </c>
      <c r="L9" s="608">
        <v>242</v>
      </c>
      <c r="M9" s="608" t="s">
        <v>39</v>
      </c>
      <c r="N9" s="608" t="s">
        <v>39</v>
      </c>
      <c r="O9" s="608">
        <v>250</v>
      </c>
      <c r="P9" s="608">
        <v>14</v>
      </c>
      <c r="Q9" s="608">
        <v>35366</v>
      </c>
      <c r="R9" s="608">
        <v>20945</v>
      </c>
      <c r="S9" s="608">
        <v>14421</v>
      </c>
    </row>
    <row r="10" spans="1:20">
      <c r="A10" s="634" t="s">
        <v>333</v>
      </c>
      <c r="B10" s="604">
        <v>1022338</v>
      </c>
      <c r="C10" s="604">
        <v>955719</v>
      </c>
      <c r="D10" s="604">
        <v>902170</v>
      </c>
      <c r="E10" s="604">
        <v>481</v>
      </c>
      <c r="F10" s="604">
        <v>1625</v>
      </c>
      <c r="G10" s="604">
        <v>6998</v>
      </c>
      <c r="H10" s="604" t="s">
        <v>39</v>
      </c>
      <c r="I10" s="604">
        <v>913</v>
      </c>
      <c r="J10" s="604">
        <v>850</v>
      </c>
      <c r="K10" s="604">
        <v>36622</v>
      </c>
      <c r="L10" s="604">
        <v>5031</v>
      </c>
      <c r="M10" s="604" t="s">
        <v>39</v>
      </c>
      <c r="N10" s="604" t="s">
        <v>39</v>
      </c>
      <c r="O10" s="604">
        <v>975</v>
      </c>
      <c r="P10" s="604">
        <v>54</v>
      </c>
      <c r="Q10" s="604">
        <v>66619</v>
      </c>
      <c r="R10" s="604">
        <v>31315</v>
      </c>
      <c r="S10" s="604">
        <v>35304</v>
      </c>
    </row>
    <row r="11" spans="1:20">
      <c r="A11" s="632" t="s">
        <v>241</v>
      </c>
      <c r="B11" s="608">
        <v>376338</v>
      </c>
      <c r="C11" s="608">
        <v>345442</v>
      </c>
      <c r="D11" s="608">
        <v>315938</v>
      </c>
      <c r="E11" s="608">
        <v>194</v>
      </c>
      <c r="F11" s="608">
        <v>523</v>
      </c>
      <c r="G11" s="608">
        <v>4678</v>
      </c>
      <c r="H11" s="608" t="s">
        <v>39</v>
      </c>
      <c r="I11" s="608">
        <v>707</v>
      </c>
      <c r="J11" s="608">
        <v>328</v>
      </c>
      <c r="K11" s="608">
        <v>21639</v>
      </c>
      <c r="L11" s="608">
        <v>1228</v>
      </c>
      <c r="M11" s="608" t="s">
        <v>39</v>
      </c>
      <c r="N11" s="608" t="s">
        <v>39</v>
      </c>
      <c r="O11" s="608">
        <v>186</v>
      </c>
      <c r="P11" s="608">
        <v>21</v>
      </c>
      <c r="Q11" s="608">
        <v>30896</v>
      </c>
      <c r="R11" s="608">
        <v>14254</v>
      </c>
      <c r="S11" s="608">
        <v>16642</v>
      </c>
    </row>
    <row r="12" spans="1:20">
      <c r="A12" s="958" t="s">
        <v>391</v>
      </c>
      <c r="B12" s="604">
        <v>646000</v>
      </c>
      <c r="C12" s="604">
        <v>610277</v>
      </c>
      <c r="D12" s="604">
        <v>586232</v>
      </c>
      <c r="E12" s="604">
        <v>287</v>
      </c>
      <c r="F12" s="604">
        <v>1102</v>
      </c>
      <c r="G12" s="604">
        <v>2320</v>
      </c>
      <c r="H12" s="604" t="s">
        <v>39</v>
      </c>
      <c r="I12" s="604">
        <v>206</v>
      </c>
      <c r="J12" s="604">
        <v>522</v>
      </c>
      <c r="K12" s="604">
        <v>14983</v>
      </c>
      <c r="L12" s="604">
        <v>3803</v>
      </c>
      <c r="M12" s="604" t="s">
        <v>39</v>
      </c>
      <c r="N12" s="604" t="s">
        <v>39</v>
      </c>
      <c r="O12" s="604">
        <v>789</v>
      </c>
      <c r="P12" s="604">
        <v>33</v>
      </c>
      <c r="Q12" s="604">
        <v>35723</v>
      </c>
      <c r="R12" s="604">
        <v>17061</v>
      </c>
      <c r="S12" s="604">
        <v>18662</v>
      </c>
    </row>
    <row r="13" spans="1:20">
      <c r="A13" s="633" t="s">
        <v>332</v>
      </c>
      <c r="B13" s="608">
        <v>3321375</v>
      </c>
      <c r="C13" s="608">
        <v>3060856</v>
      </c>
      <c r="D13" s="608">
        <v>2895292</v>
      </c>
      <c r="E13" s="608">
        <v>21212</v>
      </c>
      <c r="F13" s="608">
        <v>5253</v>
      </c>
      <c r="G13" s="608">
        <v>491</v>
      </c>
      <c r="H13" s="608" t="s">
        <v>39</v>
      </c>
      <c r="I13" s="608">
        <v>2077</v>
      </c>
      <c r="J13" s="608">
        <v>3603</v>
      </c>
      <c r="K13" s="608">
        <v>105783</v>
      </c>
      <c r="L13" s="608">
        <v>9602</v>
      </c>
      <c r="M13" s="608" t="s">
        <v>39</v>
      </c>
      <c r="N13" s="608" t="s">
        <v>39</v>
      </c>
      <c r="O13" s="608">
        <v>17438</v>
      </c>
      <c r="P13" s="608">
        <v>105</v>
      </c>
      <c r="Q13" s="608">
        <v>260519</v>
      </c>
      <c r="R13" s="608">
        <v>139885</v>
      </c>
      <c r="S13" s="608">
        <v>120634</v>
      </c>
    </row>
    <row r="14" spans="1:20">
      <c r="A14" s="958" t="s">
        <v>1087</v>
      </c>
      <c r="B14" s="604">
        <v>2143219</v>
      </c>
      <c r="C14" s="604">
        <v>2045383</v>
      </c>
      <c r="D14" s="604">
        <v>1994297</v>
      </c>
      <c r="E14" s="604">
        <v>13641</v>
      </c>
      <c r="F14" s="604">
        <v>1997</v>
      </c>
      <c r="G14" s="604">
        <v>326</v>
      </c>
      <c r="H14" s="604" t="s">
        <v>39</v>
      </c>
      <c r="I14" s="604">
        <v>369</v>
      </c>
      <c r="J14" s="604">
        <v>1139</v>
      </c>
      <c r="K14" s="604">
        <v>24339</v>
      </c>
      <c r="L14" s="604">
        <v>5700</v>
      </c>
      <c r="M14" s="604" t="s">
        <v>39</v>
      </c>
      <c r="N14" s="604" t="s">
        <v>39</v>
      </c>
      <c r="O14" s="604">
        <v>3543</v>
      </c>
      <c r="P14" s="604">
        <v>32</v>
      </c>
      <c r="Q14" s="604">
        <v>97836</v>
      </c>
      <c r="R14" s="604">
        <v>58295</v>
      </c>
      <c r="S14" s="604">
        <v>39541</v>
      </c>
    </row>
    <row r="15" spans="1:20">
      <c r="A15" s="632" t="s">
        <v>1088</v>
      </c>
      <c r="B15" s="608">
        <v>624442</v>
      </c>
      <c r="C15" s="608">
        <v>547355</v>
      </c>
      <c r="D15" s="608">
        <v>509958</v>
      </c>
      <c r="E15" s="608">
        <v>5167</v>
      </c>
      <c r="F15" s="608">
        <v>1868</v>
      </c>
      <c r="G15" s="608">
        <v>131</v>
      </c>
      <c r="H15" s="608" t="s">
        <v>39</v>
      </c>
      <c r="I15" s="608">
        <v>391</v>
      </c>
      <c r="J15" s="608">
        <v>1915</v>
      </c>
      <c r="K15" s="608">
        <v>20216</v>
      </c>
      <c r="L15" s="608">
        <v>2442</v>
      </c>
      <c r="M15" s="608" t="s">
        <v>39</v>
      </c>
      <c r="N15" s="608" t="s">
        <v>39</v>
      </c>
      <c r="O15" s="608">
        <v>5245</v>
      </c>
      <c r="P15" s="608">
        <v>22</v>
      </c>
      <c r="Q15" s="608">
        <v>77087</v>
      </c>
      <c r="R15" s="608">
        <v>42429</v>
      </c>
      <c r="S15" s="608">
        <v>34658</v>
      </c>
    </row>
    <row r="16" spans="1:20">
      <c r="A16" s="958" t="s">
        <v>1089</v>
      </c>
      <c r="B16" s="604">
        <v>275940</v>
      </c>
      <c r="C16" s="604">
        <v>222509</v>
      </c>
      <c r="D16" s="604">
        <v>188507</v>
      </c>
      <c r="E16" s="604">
        <v>1765</v>
      </c>
      <c r="F16" s="604">
        <v>859</v>
      </c>
      <c r="G16" s="604">
        <v>30</v>
      </c>
      <c r="H16" s="604" t="s">
        <v>39</v>
      </c>
      <c r="I16" s="604">
        <v>601</v>
      </c>
      <c r="J16" s="604">
        <v>337</v>
      </c>
      <c r="K16" s="604">
        <v>24898</v>
      </c>
      <c r="L16" s="604">
        <v>1064</v>
      </c>
      <c r="M16" s="604" t="s">
        <v>39</v>
      </c>
      <c r="N16" s="604" t="s">
        <v>39</v>
      </c>
      <c r="O16" s="604">
        <v>4415</v>
      </c>
      <c r="P16" s="604">
        <v>33</v>
      </c>
      <c r="Q16" s="604">
        <v>53431</v>
      </c>
      <c r="R16" s="604">
        <v>24601</v>
      </c>
      <c r="S16" s="604">
        <v>28830</v>
      </c>
    </row>
    <row r="17" spans="1:19">
      <c r="A17" s="632" t="s">
        <v>1098</v>
      </c>
      <c r="B17" s="608">
        <v>277774</v>
      </c>
      <c r="C17" s="608">
        <v>245609</v>
      </c>
      <c r="D17" s="608">
        <v>202530</v>
      </c>
      <c r="E17" s="608">
        <v>639</v>
      </c>
      <c r="F17" s="608">
        <v>529</v>
      </c>
      <c r="G17" s="608">
        <v>4</v>
      </c>
      <c r="H17" s="608" t="s">
        <v>39</v>
      </c>
      <c r="I17" s="608">
        <v>716</v>
      </c>
      <c r="J17" s="608">
        <v>212</v>
      </c>
      <c r="K17" s="608">
        <v>36330</v>
      </c>
      <c r="L17" s="608">
        <v>396</v>
      </c>
      <c r="M17" s="608" t="s">
        <v>39</v>
      </c>
      <c r="N17" s="608" t="s">
        <v>39</v>
      </c>
      <c r="O17" s="608">
        <v>4235</v>
      </c>
      <c r="P17" s="608">
        <v>18</v>
      </c>
      <c r="Q17" s="608">
        <v>32165</v>
      </c>
      <c r="R17" s="608">
        <v>14560</v>
      </c>
      <c r="S17" s="608">
        <v>17605</v>
      </c>
    </row>
    <row r="18" spans="1:19">
      <c r="A18" s="634" t="s">
        <v>331</v>
      </c>
      <c r="B18" s="604">
        <v>870993</v>
      </c>
      <c r="C18" s="604">
        <v>778668</v>
      </c>
      <c r="D18" s="604">
        <v>764421</v>
      </c>
      <c r="E18" s="604">
        <v>747</v>
      </c>
      <c r="F18" s="604">
        <v>1799</v>
      </c>
      <c r="G18" s="604">
        <v>540</v>
      </c>
      <c r="H18" s="604" t="s">
        <v>39</v>
      </c>
      <c r="I18" s="604">
        <v>1</v>
      </c>
      <c r="J18" s="604">
        <v>768</v>
      </c>
      <c r="K18" s="604">
        <v>9524</v>
      </c>
      <c r="L18" s="604">
        <v>831</v>
      </c>
      <c r="M18" s="604" t="s">
        <v>39</v>
      </c>
      <c r="N18" s="604" t="s">
        <v>39</v>
      </c>
      <c r="O18" s="604" t="s">
        <v>39</v>
      </c>
      <c r="P18" s="604">
        <v>37</v>
      </c>
      <c r="Q18" s="604">
        <v>92325</v>
      </c>
      <c r="R18" s="604">
        <v>47774</v>
      </c>
      <c r="S18" s="604">
        <v>44551</v>
      </c>
    </row>
    <row r="19" spans="1:19">
      <c r="A19" s="632" t="s">
        <v>1113</v>
      </c>
      <c r="B19" s="608">
        <v>243343</v>
      </c>
      <c r="C19" s="608">
        <v>219161</v>
      </c>
      <c r="D19" s="608">
        <v>214608</v>
      </c>
      <c r="E19" s="608">
        <v>35</v>
      </c>
      <c r="F19" s="608">
        <v>132</v>
      </c>
      <c r="G19" s="608">
        <v>538</v>
      </c>
      <c r="H19" s="608" t="s">
        <v>39</v>
      </c>
      <c r="I19" s="608" t="s">
        <v>39</v>
      </c>
      <c r="J19" s="608">
        <v>103</v>
      </c>
      <c r="K19" s="608">
        <v>3462</v>
      </c>
      <c r="L19" s="608">
        <v>273</v>
      </c>
      <c r="M19" s="608" t="s">
        <v>39</v>
      </c>
      <c r="N19" s="608" t="s">
        <v>39</v>
      </c>
      <c r="O19" s="608" t="s">
        <v>39</v>
      </c>
      <c r="P19" s="608">
        <v>10</v>
      </c>
      <c r="Q19" s="608">
        <v>24182</v>
      </c>
      <c r="R19" s="608">
        <v>9567</v>
      </c>
      <c r="S19" s="608">
        <v>14615</v>
      </c>
    </row>
    <row r="20" spans="1:19">
      <c r="A20" s="958" t="s">
        <v>1114</v>
      </c>
      <c r="B20" s="604">
        <v>627650</v>
      </c>
      <c r="C20" s="604">
        <v>559507</v>
      </c>
      <c r="D20" s="604">
        <v>549813</v>
      </c>
      <c r="E20" s="604">
        <v>712</v>
      </c>
      <c r="F20" s="604">
        <v>1667</v>
      </c>
      <c r="G20" s="604">
        <v>2</v>
      </c>
      <c r="H20" s="604" t="s">
        <v>39</v>
      </c>
      <c r="I20" s="604">
        <v>1</v>
      </c>
      <c r="J20" s="604">
        <v>665</v>
      </c>
      <c r="K20" s="604">
        <v>6062</v>
      </c>
      <c r="L20" s="604">
        <v>558</v>
      </c>
      <c r="M20" s="604" t="s">
        <v>39</v>
      </c>
      <c r="N20" s="604" t="s">
        <v>39</v>
      </c>
      <c r="O20" s="604" t="s">
        <v>39</v>
      </c>
      <c r="P20" s="604">
        <v>27</v>
      </c>
      <c r="Q20" s="604">
        <v>68143</v>
      </c>
      <c r="R20" s="604">
        <v>38207</v>
      </c>
      <c r="S20" s="604">
        <v>29936</v>
      </c>
    </row>
    <row r="21" spans="1:19">
      <c r="A21" s="633" t="s">
        <v>334</v>
      </c>
      <c r="B21" s="608">
        <v>985806</v>
      </c>
      <c r="C21" s="608">
        <v>904128</v>
      </c>
      <c r="D21" s="608">
        <v>881651</v>
      </c>
      <c r="E21" s="608">
        <v>12105</v>
      </c>
      <c r="F21" s="608">
        <v>2306</v>
      </c>
      <c r="G21" s="608">
        <v>39</v>
      </c>
      <c r="H21" s="608" t="s">
        <v>39</v>
      </c>
      <c r="I21" s="608">
        <v>131</v>
      </c>
      <c r="J21" s="608">
        <v>413</v>
      </c>
      <c r="K21" s="608">
        <v>4231</v>
      </c>
      <c r="L21" s="608">
        <v>3210</v>
      </c>
      <c r="M21" s="608" t="s">
        <v>39</v>
      </c>
      <c r="N21" s="608" t="s">
        <v>39</v>
      </c>
      <c r="O21" s="608" t="s">
        <v>39</v>
      </c>
      <c r="P21" s="608">
        <v>42</v>
      </c>
      <c r="Q21" s="608">
        <v>81678</v>
      </c>
      <c r="R21" s="608">
        <v>42582</v>
      </c>
      <c r="S21" s="608">
        <v>39096</v>
      </c>
    </row>
    <row r="22" spans="1:19">
      <c r="A22" s="958" t="s">
        <v>339</v>
      </c>
      <c r="B22" s="604">
        <v>34528</v>
      </c>
      <c r="C22" s="604">
        <v>25123</v>
      </c>
      <c r="D22" s="604">
        <v>24520</v>
      </c>
      <c r="E22" s="604" t="s">
        <v>39</v>
      </c>
      <c r="F22" s="604">
        <v>338</v>
      </c>
      <c r="G22" s="604" t="s">
        <v>39</v>
      </c>
      <c r="H22" s="604" t="s">
        <v>39</v>
      </c>
      <c r="I22" s="604" t="s">
        <v>39</v>
      </c>
      <c r="J22" s="604">
        <v>17</v>
      </c>
      <c r="K22" s="604">
        <v>243</v>
      </c>
      <c r="L22" s="604">
        <v>5</v>
      </c>
      <c r="M22" s="604" t="s">
        <v>39</v>
      </c>
      <c r="N22" s="604" t="s">
        <v>39</v>
      </c>
      <c r="O22" s="604" t="s">
        <v>39</v>
      </c>
      <c r="P22" s="604" t="s">
        <v>39</v>
      </c>
      <c r="Q22" s="604">
        <v>9405</v>
      </c>
      <c r="R22" s="604">
        <v>6672</v>
      </c>
      <c r="S22" s="604">
        <v>2733</v>
      </c>
    </row>
    <row r="23" spans="1:19">
      <c r="A23" s="632" t="s">
        <v>338</v>
      </c>
      <c r="B23" s="608">
        <v>347468</v>
      </c>
      <c r="C23" s="608">
        <v>327328</v>
      </c>
      <c r="D23" s="608">
        <v>326377</v>
      </c>
      <c r="E23" s="608">
        <v>30</v>
      </c>
      <c r="F23" s="608">
        <v>106</v>
      </c>
      <c r="G23" s="608">
        <v>10</v>
      </c>
      <c r="H23" s="608" t="s">
        <v>39</v>
      </c>
      <c r="I23" s="608">
        <v>75</v>
      </c>
      <c r="J23" s="608">
        <v>92</v>
      </c>
      <c r="K23" s="608">
        <v>371</v>
      </c>
      <c r="L23" s="608">
        <v>244</v>
      </c>
      <c r="M23" s="608" t="s">
        <v>39</v>
      </c>
      <c r="N23" s="608" t="s">
        <v>39</v>
      </c>
      <c r="O23" s="608" t="s">
        <v>39</v>
      </c>
      <c r="P23" s="608">
        <v>23</v>
      </c>
      <c r="Q23" s="608">
        <v>20140</v>
      </c>
      <c r="R23" s="608">
        <v>4604</v>
      </c>
      <c r="S23" s="608">
        <v>15536</v>
      </c>
    </row>
    <row r="24" spans="1:19">
      <c r="A24" s="958" t="s">
        <v>323</v>
      </c>
      <c r="B24" s="604">
        <v>436956</v>
      </c>
      <c r="C24" s="604">
        <v>410719</v>
      </c>
      <c r="D24" s="604">
        <v>409833</v>
      </c>
      <c r="E24" s="604">
        <v>112</v>
      </c>
      <c r="F24" s="604">
        <v>2</v>
      </c>
      <c r="G24" s="604">
        <v>6</v>
      </c>
      <c r="H24" s="604" t="s">
        <v>39</v>
      </c>
      <c r="I24" s="604">
        <v>13</v>
      </c>
      <c r="J24" s="604">
        <v>55</v>
      </c>
      <c r="K24" s="604">
        <v>188</v>
      </c>
      <c r="L24" s="604">
        <v>510</v>
      </c>
      <c r="M24" s="604" t="s">
        <v>39</v>
      </c>
      <c r="N24" s="604" t="s">
        <v>39</v>
      </c>
      <c r="O24" s="604" t="s">
        <v>39</v>
      </c>
      <c r="P24" s="604" t="s">
        <v>39</v>
      </c>
      <c r="Q24" s="604">
        <v>26237</v>
      </c>
      <c r="R24" s="604">
        <v>12464</v>
      </c>
      <c r="S24" s="604">
        <v>13773</v>
      </c>
    </row>
    <row r="25" spans="1:19">
      <c r="A25" s="632" t="s">
        <v>322</v>
      </c>
      <c r="B25" s="608">
        <v>50605</v>
      </c>
      <c r="C25" s="608">
        <v>44753</v>
      </c>
      <c r="D25" s="608">
        <v>29098</v>
      </c>
      <c r="E25" s="608">
        <v>11834</v>
      </c>
      <c r="F25" s="608">
        <v>405</v>
      </c>
      <c r="G25" s="608">
        <v>15</v>
      </c>
      <c r="H25" s="608" t="s">
        <v>39</v>
      </c>
      <c r="I25" s="608">
        <v>40</v>
      </c>
      <c r="J25" s="608">
        <v>7</v>
      </c>
      <c r="K25" s="608">
        <v>2000</v>
      </c>
      <c r="L25" s="608">
        <v>1335</v>
      </c>
      <c r="M25" s="608" t="s">
        <v>39</v>
      </c>
      <c r="N25" s="608" t="s">
        <v>39</v>
      </c>
      <c r="O25" s="608" t="s">
        <v>39</v>
      </c>
      <c r="P25" s="608">
        <v>19</v>
      </c>
      <c r="Q25" s="608">
        <v>5852</v>
      </c>
      <c r="R25" s="608">
        <v>3486</v>
      </c>
      <c r="S25" s="608">
        <v>2366</v>
      </c>
    </row>
    <row r="26" spans="1:19">
      <c r="A26" s="958" t="s">
        <v>321</v>
      </c>
      <c r="B26" s="604">
        <v>99664</v>
      </c>
      <c r="C26" s="604">
        <v>91914</v>
      </c>
      <c r="D26" s="604">
        <v>91793</v>
      </c>
      <c r="E26" s="604">
        <v>2</v>
      </c>
      <c r="F26" s="604">
        <v>1</v>
      </c>
      <c r="G26" s="604">
        <v>6</v>
      </c>
      <c r="H26" s="604" t="s">
        <v>39</v>
      </c>
      <c r="I26" s="604">
        <v>3</v>
      </c>
      <c r="J26" s="604">
        <v>50</v>
      </c>
      <c r="K26" s="604">
        <v>50</v>
      </c>
      <c r="L26" s="604">
        <v>9</v>
      </c>
      <c r="M26" s="604" t="s">
        <v>39</v>
      </c>
      <c r="N26" s="604" t="s">
        <v>39</v>
      </c>
      <c r="O26" s="604" t="s">
        <v>39</v>
      </c>
      <c r="P26" s="604" t="s">
        <v>39</v>
      </c>
      <c r="Q26" s="604">
        <v>7750</v>
      </c>
      <c r="R26" s="604">
        <v>6379</v>
      </c>
      <c r="S26" s="604">
        <v>1371</v>
      </c>
    </row>
    <row r="27" spans="1:19">
      <c r="A27" s="632" t="s">
        <v>181</v>
      </c>
      <c r="B27" s="608">
        <v>3775</v>
      </c>
      <c r="C27" s="608">
        <v>257</v>
      </c>
      <c r="D27" s="608" t="s">
        <v>39</v>
      </c>
      <c r="E27" s="608">
        <v>127</v>
      </c>
      <c r="F27" s="608">
        <v>130</v>
      </c>
      <c r="G27" s="608" t="s">
        <v>39</v>
      </c>
      <c r="H27" s="608" t="s">
        <v>39</v>
      </c>
      <c r="I27" s="608" t="s">
        <v>39</v>
      </c>
      <c r="J27" s="608" t="s">
        <v>39</v>
      </c>
      <c r="K27" s="608" t="s">
        <v>39</v>
      </c>
      <c r="L27" s="608" t="s">
        <v>39</v>
      </c>
      <c r="M27" s="608" t="s">
        <v>39</v>
      </c>
      <c r="N27" s="608" t="s">
        <v>39</v>
      </c>
      <c r="O27" s="608" t="s">
        <v>39</v>
      </c>
      <c r="P27" s="608" t="s">
        <v>39</v>
      </c>
      <c r="Q27" s="608">
        <v>3518</v>
      </c>
      <c r="R27" s="608">
        <v>3478</v>
      </c>
      <c r="S27" s="608">
        <v>40</v>
      </c>
    </row>
    <row r="28" spans="1:19">
      <c r="A28" s="958" t="s">
        <v>1125</v>
      </c>
      <c r="B28" s="604">
        <v>12810</v>
      </c>
      <c r="C28" s="604">
        <v>4034</v>
      </c>
      <c r="D28" s="604">
        <v>30</v>
      </c>
      <c r="E28" s="604" t="s">
        <v>39</v>
      </c>
      <c r="F28" s="604">
        <v>1324</v>
      </c>
      <c r="G28" s="604">
        <v>2</v>
      </c>
      <c r="H28" s="604" t="s">
        <v>39</v>
      </c>
      <c r="I28" s="604" t="s">
        <v>39</v>
      </c>
      <c r="J28" s="604">
        <v>192</v>
      </c>
      <c r="K28" s="604">
        <v>1379</v>
      </c>
      <c r="L28" s="604">
        <v>1107</v>
      </c>
      <c r="M28" s="604" t="s">
        <v>39</v>
      </c>
      <c r="N28" s="604" t="s">
        <v>39</v>
      </c>
      <c r="O28" s="604" t="s">
        <v>39</v>
      </c>
      <c r="P28" s="604" t="s">
        <v>39</v>
      </c>
      <c r="Q28" s="604">
        <v>8776</v>
      </c>
      <c r="R28" s="604">
        <v>5499</v>
      </c>
      <c r="S28" s="604">
        <v>3277</v>
      </c>
    </row>
    <row r="29" spans="1:19">
      <c r="A29" s="967"/>
      <c r="B29" s="689"/>
      <c r="C29" s="689"/>
      <c r="D29" s="689"/>
      <c r="E29" s="689"/>
      <c r="F29" s="689"/>
      <c r="G29" s="689"/>
      <c r="H29" s="689"/>
      <c r="I29" s="689"/>
      <c r="J29" s="689"/>
      <c r="K29" s="689"/>
      <c r="L29" s="689"/>
      <c r="M29" s="689"/>
      <c r="N29" s="689"/>
      <c r="O29" s="689"/>
      <c r="P29" s="689"/>
      <c r="Q29" s="689"/>
      <c r="R29" s="689"/>
      <c r="S29" s="689"/>
    </row>
    <row r="30" spans="1:19" ht="103.5" customHeight="1">
      <c r="A30" s="1158" t="s">
        <v>1126</v>
      </c>
      <c r="B30" s="1159"/>
      <c r="C30" s="1159"/>
      <c r="D30" s="1159"/>
      <c r="E30" s="1159"/>
      <c r="F30" s="1159"/>
      <c r="G30" s="1159"/>
      <c r="H30" s="1159"/>
      <c r="I30" s="1159"/>
      <c r="J30" s="1159"/>
      <c r="K30" s="1159"/>
      <c r="L30" s="1159"/>
      <c r="M30" s="1159"/>
      <c r="N30" s="1159"/>
      <c r="O30" s="1159"/>
      <c r="P30" s="1159"/>
      <c r="Q30" s="1159"/>
      <c r="R30" s="1159"/>
      <c r="S30" s="1159"/>
    </row>
  </sheetData>
  <mergeCells count="6">
    <mergeCell ref="A30:S30"/>
    <mergeCell ref="A1:S1"/>
    <mergeCell ref="A3:A4"/>
    <mergeCell ref="B3:B4"/>
    <mergeCell ref="C3:P3"/>
    <mergeCell ref="Q3:S3"/>
  </mergeCells>
  <hyperlinks>
    <hyperlink ref="T1" location="INDICE!A32" display="INDICE"/>
  </hyperlinks>
  <printOptions horizontalCentered="1"/>
  <pageMargins left="0.51181102362204722" right="0.51181102362204722" top="1.1023622047244095" bottom="0.51181102362204722" header="0.11811023622047245" footer="0.23622047244094491"/>
  <pageSetup paperSize="9" scale="59" firstPageNumber="101" orientation="landscape" useFirstPageNumber="1" r:id="rId1"/>
  <headerFooter scaleWithDoc="0">
    <oddHeader>&amp;C&amp;G</oddHeader>
    <oddFooter>&amp;C&amp;12 &amp;P</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showGridLines="0" zoomScale="90" zoomScaleNormal="90" zoomScalePageLayoutView="80" workbookViewId="0">
      <selection sqref="A1:W1"/>
    </sheetView>
  </sheetViews>
  <sheetFormatPr baseColWidth="10" defaultColWidth="9.140625" defaultRowHeight="12.75"/>
  <cols>
    <col min="1" max="1" width="26.28515625" style="653" customWidth="1"/>
    <col min="2" max="5" width="10.5703125" style="653" customWidth="1"/>
    <col min="6" max="6" width="11.42578125" style="653" customWidth="1"/>
    <col min="7" max="7" width="11.28515625" style="653" customWidth="1"/>
    <col min="8" max="8" width="12.42578125" style="653" customWidth="1"/>
    <col min="9" max="9" width="10.5703125" style="653" customWidth="1"/>
    <col min="10" max="11" width="11.5703125" style="653" customWidth="1"/>
    <col min="12" max="12" width="12.140625" style="653" customWidth="1"/>
    <col min="13" max="18" width="11.5703125" style="653" customWidth="1"/>
    <col min="19" max="19" width="16.28515625" style="653" customWidth="1"/>
    <col min="20" max="20" width="12.7109375" style="653" customWidth="1"/>
    <col min="21" max="21" width="14.85546875" style="653" customWidth="1"/>
    <col min="22" max="22" width="12.140625" style="653" customWidth="1"/>
    <col min="23" max="23" width="11.5703125" style="653" customWidth="1"/>
    <col min="24" max="16384" width="9.140625" style="653"/>
  </cols>
  <sheetData>
    <row r="1" spans="1:24" ht="46.5" customHeight="1">
      <c r="A1" s="1129" t="s">
        <v>1510</v>
      </c>
      <c r="B1" s="1129"/>
      <c r="C1" s="1129"/>
      <c r="D1" s="1129"/>
      <c r="E1" s="1129"/>
      <c r="F1" s="1129"/>
      <c r="G1" s="1129"/>
      <c r="H1" s="1129"/>
      <c r="I1" s="1129"/>
      <c r="J1" s="1129"/>
      <c r="K1" s="1129"/>
      <c r="L1" s="1129"/>
      <c r="M1" s="1129"/>
      <c r="N1" s="1129"/>
      <c r="O1" s="1129"/>
      <c r="P1" s="1129"/>
      <c r="Q1" s="1129"/>
      <c r="R1" s="1129"/>
      <c r="S1" s="1129"/>
      <c r="T1" s="1129"/>
      <c r="U1" s="1129"/>
      <c r="V1" s="1129"/>
      <c r="W1" s="1129"/>
      <c r="X1" s="264" t="s">
        <v>577</v>
      </c>
    </row>
    <row r="2" spans="1:24" s="647" customFormat="1">
      <c r="A2" s="659"/>
      <c r="B2" s="727"/>
      <c r="C2" s="727"/>
      <c r="D2" s="727"/>
      <c r="E2" s="727"/>
      <c r="F2" s="727"/>
      <c r="G2" s="727"/>
      <c r="H2" s="727"/>
      <c r="I2" s="727"/>
      <c r="J2" s="727"/>
      <c r="K2" s="727"/>
      <c r="L2" s="727"/>
      <c r="M2" s="727"/>
      <c r="N2" s="727"/>
      <c r="O2" s="727"/>
      <c r="P2" s="727"/>
      <c r="Q2" s="727"/>
      <c r="R2" s="727"/>
    </row>
    <row r="3" spans="1:24" s="665" customFormat="1" ht="13.5" customHeight="1">
      <c r="A3" s="1143" t="s">
        <v>310</v>
      </c>
      <c r="B3" s="1143" t="s">
        <v>246</v>
      </c>
      <c r="C3" s="1143" t="s">
        <v>591</v>
      </c>
      <c r="D3" s="1143"/>
      <c r="E3" s="1143"/>
      <c r="F3" s="1143"/>
      <c r="G3" s="1143"/>
      <c r="H3" s="1143"/>
      <c r="I3" s="1143"/>
      <c r="J3" s="1143"/>
      <c r="K3" s="1143"/>
      <c r="L3" s="1143"/>
      <c r="M3" s="1195" t="s">
        <v>592</v>
      </c>
      <c r="N3" s="1196"/>
      <c r="O3" s="1196"/>
      <c r="P3" s="1196"/>
      <c r="Q3" s="1196"/>
      <c r="R3" s="1196"/>
      <c r="S3" s="1196"/>
      <c r="T3" s="1196"/>
      <c r="U3" s="1196"/>
      <c r="V3" s="1196"/>
      <c r="W3" s="1196"/>
    </row>
    <row r="4" spans="1:24" s="665" customFormat="1">
      <c r="A4" s="1143"/>
      <c r="B4" s="1134"/>
      <c r="C4" s="1143"/>
      <c r="D4" s="1143"/>
      <c r="E4" s="1143"/>
      <c r="F4" s="1143"/>
      <c r="G4" s="1143"/>
      <c r="H4" s="1143"/>
      <c r="I4" s="1143"/>
      <c r="J4" s="1143"/>
      <c r="K4" s="1143"/>
      <c r="L4" s="1143"/>
      <c r="M4" s="1147"/>
      <c r="N4" s="1148"/>
      <c r="O4" s="1148"/>
      <c r="P4" s="1148"/>
      <c r="Q4" s="1148"/>
      <c r="R4" s="1148"/>
      <c r="S4" s="1148"/>
      <c r="T4" s="1148"/>
      <c r="U4" s="1148"/>
      <c r="V4" s="1148"/>
      <c r="W4" s="1148"/>
    </row>
    <row r="5" spans="1:24" s="665" customFormat="1" ht="51">
      <c r="A5" s="1145"/>
      <c r="B5" s="1133"/>
      <c r="C5" s="962" t="s">
        <v>190</v>
      </c>
      <c r="D5" s="962" t="s">
        <v>590</v>
      </c>
      <c r="E5" s="962" t="s">
        <v>741</v>
      </c>
      <c r="F5" s="962" t="s">
        <v>742</v>
      </c>
      <c r="G5" s="962" t="s">
        <v>743</v>
      </c>
      <c r="H5" s="962" t="s">
        <v>744</v>
      </c>
      <c r="I5" s="962" t="s">
        <v>1095</v>
      </c>
      <c r="J5" s="962" t="s">
        <v>746</v>
      </c>
      <c r="K5" s="962" t="s">
        <v>1093</v>
      </c>
      <c r="L5" s="962" t="s">
        <v>748</v>
      </c>
      <c r="M5" s="962" t="s">
        <v>277</v>
      </c>
      <c r="N5" s="962" t="s">
        <v>632</v>
      </c>
      <c r="O5" s="962" t="s">
        <v>633</v>
      </c>
      <c r="P5" s="962" t="s">
        <v>634</v>
      </c>
      <c r="Q5" s="962" t="s">
        <v>1001</v>
      </c>
      <c r="R5" s="962" t="s">
        <v>1002</v>
      </c>
      <c r="S5" s="962" t="s">
        <v>1096</v>
      </c>
      <c r="T5" s="962" t="s">
        <v>751</v>
      </c>
      <c r="U5" s="962" t="s">
        <v>752</v>
      </c>
      <c r="V5" s="962" t="s">
        <v>753</v>
      </c>
      <c r="W5" s="962" t="s">
        <v>106</v>
      </c>
    </row>
    <row r="6" spans="1:24" ht="17.25" customHeight="1">
      <c r="A6" s="628" t="s">
        <v>11</v>
      </c>
      <c r="B6" s="608">
        <v>8741293</v>
      </c>
      <c r="C6" s="608">
        <v>1998681</v>
      </c>
      <c r="D6" s="608">
        <v>466167</v>
      </c>
      <c r="E6" s="608">
        <v>557756</v>
      </c>
      <c r="F6" s="608">
        <v>144430</v>
      </c>
      <c r="G6" s="608">
        <v>95187</v>
      </c>
      <c r="H6" s="608">
        <v>19792</v>
      </c>
      <c r="I6" s="608">
        <v>668747</v>
      </c>
      <c r="J6" s="608">
        <v>46602</v>
      </c>
      <c r="K6" s="608" t="s">
        <v>39</v>
      </c>
      <c r="L6" s="608" t="s">
        <v>39</v>
      </c>
      <c r="M6" s="608">
        <v>6742612</v>
      </c>
      <c r="N6" s="608">
        <v>2369792</v>
      </c>
      <c r="O6" s="608">
        <v>3484082</v>
      </c>
      <c r="P6" s="608">
        <v>273843</v>
      </c>
      <c r="Q6" s="608">
        <v>278867</v>
      </c>
      <c r="R6" s="608">
        <v>192</v>
      </c>
      <c r="S6" s="608" t="s">
        <v>39</v>
      </c>
      <c r="T6" s="608">
        <v>11716</v>
      </c>
      <c r="U6" s="608">
        <v>72364</v>
      </c>
      <c r="V6" s="608">
        <v>2844</v>
      </c>
      <c r="W6" s="608">
        <v>248912</v>
      </c>
    </row>
    <row r="7" spans="1:24" ht="16.5" customHeight="1">
      <c r="A7" s="635" t="s">
        <v>114</v>
      </c>
      <c r="B7" s="604">
        <v>3936717</v>
      </c>
      <c r="C7" s="604">
        <v>770931</v>
      </c>
      <c r="D7" s="604">
        <v>153072</v>
      </c>
      <c r="E7" s="604">
        <v>154447</v>
      </c>
      <c r="F7" s="604">
        <v>28672</v>
      </c>
      <c r="G7" s="604">
        <v>56453</v>
      </c>
      <c r="H7" s="604">
        <v>19792</v>
      </c>
      <c r="I7" s="604">
        <v>320159</v>
      </c>
      <c r="J7" s="604">
        <v>38336</v>
      </c>
      <c r="K7" s="604" t="s">
        <v>39</v>
      </c>
      <c r="L7" s="604" t="s">
        <v>39</v>
      </c>
      <c r="M7" s="604">
        <v>3165786</v>
      </c>
      <c r="N7" s="604">
        <v>1191431</v>
      </c>
      <c r="O7" s="604">
        <v>1668013</v>
      </c>
      <c r="P7" s="604">
        <v>157840</v>
      </c>
      <c r="Q7" s="604">
        <v>73395</v>
      </c>
      <c r="R7" s="604">
        <v>183</v>
      </c>
      <c r="S7" s="604" t="s">
        <v>39</v>
      </c>
      <c r="T7" s="604">
        <v>11716</v>
      </c>
      <c r="U7" s="604" t="s">
        <v>39</v>
      </c>
      <c r="V7" s="604">
        <v>2844</v>
      </c>
      <c r="W7" s="604">
        <v>60364</v>
      </c>
    </row>
    <row r="8" spans="1:24" ht="15" customHeight="1">
      <c r="A8" s="968" t="s">
        <v>13</v>
      </c>
      <c r="B8" s="608">
        <v>692942</v>
      </c>
      <c r="C8" s="608">
        <v>154425</v>
      </c>
      <c r="D8" s="608">
        <v>46690</v>
      </c>
      <c r="E8" s="608">
        <v>31473</v>
      </c>
      <c r="F8" s="608" t="s">
        <v>39</v>
      </c>
      <c r="G8" s="608">
        <v>10768</v>
      </c>
      <c r="H8" s="608" t="s">
        <v>39</v>
      </c>
      <c r="I8" s="608">
        <v>65494</v>
      </c>
      <c r="J8" s="608" t="s">
        <v>39</v>
      </c>
      <c r="K8" s="608" t="s">
        <v>39</v>
      </c>
      <c r="L8" s="608" t="s">
        <v>39</v>
      </c>
      <c r="M8" s="608">
        <v>538517</v>
      </c>
      <c r="N8" s="608">
        <v>177070</v>
      </c>
      <c r="O8" s="608">
        <v>270416</v>
      </c>
      <c r="P8" s="608">
        <v>16201</v>
      </c>
      <c r="Q8" s="608">
        <v>23707</v>
      </c>
      <c r="R8" s="608" t="s">
        <v>39</v>
      </c>
      <c r="S8" s="608" t="s">
        <v>39</v>
      </c>
      <c r="T8" s="608" t="s">
        <v>39</v>
      </c>
      <c r="U8" s="608" t="s">
        <v>39</v>
      </c>
      <c r="V8" s="608">
        <v>2844</v>
      </c>
      <c r="W8" s="608">
        <v>48279</v>
      </c>
    </row>
    <row r="9" spans="1:24" ht="14.25" customHeight="1">
      <c r="A9" s="666" t="s">
        <v>14</v>
      </c>
      <c r="B9" s="604">
        <v>143298</v>
      </c>
      <c r="C9" s="604">
        <v>12186</v>
      </c>
      <c r="D9" s="604">
        <v>7743</v>
      </c>
      <c r="E9" s="604">
        <v>3199</v>
      </c>
      <c r="F9" s="604" t="s">
        <v>39</v>
      </c>
      <c r="G9" s="604" t="s">
        <v>39</v>
      </c>
      <c r="H9" s="604" t="s">
        <v>39</v>
      </c>
      <c r="I9" s="604">
        <v>1244</v>
      </c>
      <c r="J9" s="604" t="s">
        <v>39</v>
      </c>
      <c r="K9" s="604" t="s">
        <v>39</v>
      </c>
      <c r="L9" s="604" t="s">
        <v>39</v>
      </c>
      <c r="M9" s="604">
        <v>131112</v>
      </c>
      <c r="N9" s="604">
        <v>35618</v>
      </c>
      <c r="O9" s="604">
        <v>84825</v>
      </c>
      <c r="P9" s="604">
        <v>6927</v>
      </c>
      <c r="Q9" s="604" t="s">
        <v>39</v>
      </c>
      <c r="R9" s="604" t="s">
        <v>39</v>
      </c>
      <c r="S9" s="604" t="s">
        <v>39</v>
      </c>
      <c r="T9" s="604" t="s">
        <v>39</v>
      </c>
      <c r="U9" s="604" t="s">
        <v>39</v>
      </c>
      <c r="V9" s="604" t="s">
        <v>39</v>
      </c>
      <c r="W9" s="604">
        <v>3742</v>
      </c>
    </row>
    <row r="10" spans="1:24" ht="15" customHeight="1">
      <c r="A10" s="968" t="s">
        <v>15</v>
      </c>
      <c r="B10" s="608">
        <v>173304</v>
      </c>
      <c r="C10" s="608">
        <v>6959</v>
      </c>
      <c r="D10" s="608">
        <v>2679</v>
      </c>
      <c r="E10" s="608">
        <v>1668</v>
      </c>
      <c r="F10" s="608" t="s">
        <v>39</v>
      </c>
      <c r="G10" s="608" t="s">
        <v>39</v>
      </c>
      <c r="H10" s="608" t="s">
        <v>39</v>
      </c>
      <c r="I10" s="608">
        <v>2612</v>
      </c>
      <c r="J10" s="608" t="s">
        <v>39</v>
      </c>
      <c r="K10" s="608" t="s">
        <v>39</v>
      </c>
      <c r="L10" s="608" t="s">
        <v>39</v>
      </c>
      <c r="M10" s="608">
        <v>166345</v>
      </c>
      <c r="N10" s="608">
        <v>85614</v>
      </c>
      <c r="O10" s="608">
        <v>59788</v>
      </c>
      <c r="P10" s="608">
        <v>20046</v>
      </c>
      <c r="Q10" s="608">
        <v>462</v>
      </c>
      <c r="R10" s="608" t="s">
        <v>39</v>
      </c>
      <c r="S10" s="608" t="s">
        <v>39</v>
      </c>
      <c r="T10" s="608" t="s">
        <v>39</v>
      </c>
      <c r="U10" s="608" t="s">
        <v>39</v>
      </c>
      <c r="V10" s="608" t="s">
        <v>39</v>
      </c>
      <c r="W10" s="608">
        <v>435</v>
      </c>
    </row>
    <row r="11" spans="1:24" ht="15.75" customHeight="1">
      <c r="A11" s="666" t="s">
        <v>16</v>
      </c>
      <c r="B11" s="604">
        <v>75597</v>
      </c>
      <c r="C11" s="604">
        <v>9249</v>
      </c>
      <c r="D11" s="604">
        <v>3223</v>
      </c>
      <c r="E11" s="604">
        <v>578</v>
      </c>
      <c r="F11" s="604" t="s">
        <v>39</v>
      </c>
      <c r="G11" s="604" t="s">
        <v>39</v>
      </c>
      <c r="H11" s="604" t="s">
        <v>39</v>
      </c>
      <c r="I11" s="604">
        <v>5448</v>
      </c>
      <c r="J11" s="604" t="s">
        <v>39</v>
      </c>
      <c r="K11" s="604" t="s">
        <v>39</v>
      </c>
      <c r="L11" s="604" t="s">
        <v>39</v>
      </c>
      <c r="M11" s="604">
        <v>66348</v>
      </c>
      <c r="N11" s="604">
        <v>19024</v>
      </c>
      <c r="O11" s="604">
        <v>40914</v>
      </c>
      <c r="P11" s="604">
        <v>5181</v>
      </c>
      <c r="Q11" s="604">
        <v>251</v>
      </c>
      <c r="R11" s="604" t="s">
        <v>39</v>
      </c>
      <c r="S11" s="604" t="s">
        <v>39</v>
      </c>
      <c r="T11" s="604" t="s">
        <v>39</v>
      </c>
      <c r="U11" s="604" t="s">
        <v>39</v>
      </c>
      <c r="V11" s="604" t="s">
        <v>39</v>
      </c>
      <c r="W11" s="604">
        <v>978</v>
      </c>
    </row>
    <row r="12" spans="1:24" ht="15.75" customHeight="1">
      <c r="A12" s="968" t="s">
        <v>17</v>
      </c>
      <c r="B12" s="608">
        <v>160282</v>
      </c>
      <c r="C12" s="608">
        <v>26996</v>
      </c>
      <c r="D12" s="608">
        <v>18104</v>
      </c>
      <c r="E12" s="608">
        <v>1157</v>
      </c>
      <c r="F12" s="608" t="s">
        <v>39</v>
      </c>
      <c r="G12" s="608" t="s">
        <v>39</v>
      </c>
      <c r="H12" s="608" t="s">
        <v>39</v>
      </c>
      <c r="I12" s="608">
        <v>6095</v>
      </c>
      <c r="J12" s="608">
        <v>1640</v>
      </c>
      <c r="K12" s="608" t="s">
        <v>39</v>
      </c>
      <c r="L12" s="608" t="s">
        <v>39</v>
      </c>
      <c r="M12" s="608">
        <v>133286</v>
      </c>
      <c r="N12" s="608">
        <v>45381</v>
      </c>
      <c r="O12" s="608">
        <v>74672</v>
      </c>
      <c r="P12" s="608">
        <v>7630</v>
      </c>
      <c r="Q12" s="608">
        <v>5603</v>
      </c>
      <c r="R12" s="608" t="s">
        <v>39</v>
      </c>
      <c r="S12" s="608" t="s">
        <v>39</v>
      </c>
      <c r="T12" s="608" t="s">
        <v>39</v>
      </c>
      <c r="U12" s="608" t="s">
        <v>39</v>
      </c>
      <c r="V12" s="608" t="s">
        <v>39</v>
      </c>
      <c r="W12" s="608" t="s">
        <v>39</v>
      </c>
    </row>
    <row r="13" spans="1:24" ht="15" customHeight="1">
      <c r="A13" s="666" t="s">
        <v>18</v>
      </c>
      <c r="B13" s="604">
        <v>239099</v>
      </c>
      <c r="C13" s="604">
        <v>16881</v>
      </c>
      <c r="D13" s="604">
        <v>7828</v>
      </c>
      <c r="E13" s="604">
        <v>6945</v>
      </c>
      <c r="F13" s="604">
        <v>703</v>
      </c>
      <c r="G13" s="604" t="s">
        <v>39</v>
      </c>
      <c r="H13" s="604" t="s">
        <v>39</v>
      </c>
      <c r="I13" s="604">
        <v>1405</v>
      </c>
      <c r="J13" s="604" t="s">
        <v>39</v>
      </c>
      <c r="K13" s="604" t="s">
        <v>39</v>
      </c>
      <c r="L13" s="604" t="s">
        <v>39</v>
      </c>
      <c r="M13" s="604">
        <v>222218</v>
      </c>
      <c r="N13" s="604">
        <v>34989</v>
      </c>
      <c r="O13" s="604">
        <v>151885</v>
      </c>
      <c r="P13" s="604">
        <v>27691</v>
      </c>
      <c r="Q13" s="604">
        <v>7653</v>
      </c>
      <c r="R13" s="604" t="s">
        <v>39</v>
      </c>
      <c r="S13" s="604" t="s">
        <v>39</v>
      </c>
      <c r="T13" s="604" t="s">
        <v>39</v>
      </c>
      <c r="U13" s="604" t="s">
        <v>39</v>
      </c>
      <c r="V13" s="604" t="s">
        <v>39</v>
      </c>
      <c r="W13" s="604" t="s">
        <v>39</v>
      </c>
    </row>
    <row r="14" spans="1:24" ht="15.75" customHeight="1">
      <c r="A14" s="968" t="s">
        <v>19</v>
      </c>
      <c r="B14" s="608">
        <v>241038</v>
      </c>
      <c r="C14" s="608">
        <v>27995</v>
      </c>
      <c r="D14" s="608">
        <v>6511</v>
      </c>
      <c r="E14" s="608">
        <v>6154</v>
      </c>
      <c r="F14" s="608" t="s">
        <v>39</v>
      </c>
      <c r="G14" s="608" t="s">
        <v>39</v>
      </c>
      <c r="H14" s="608">
        <v>4729</v>
      </c>
      <c r="I14" s="608">
        <v>10601</v>
      </c>
      <c r="J14" s="608" t="s">
        <v>39</v>
      </c>
      <c r="K14" s="608" t="s">
        <v>39</v>
      </c>
      <c r="L14" s="608" t="s">
        <v>39</v>
      </c>
      <c r="M14" s="608">
        <v>213043</v>
      </c>
      <c r="N14" s="608">
        <v>46454</v>
      </c>
      <c r="O14" s="608">
        <v>156597</v>
      </c>
      <c r="P14" s="608">
        <v>7696</v>
      </c>
      <c r="Q14" s="608" t="s">
        <v>39</v>
      </c>
      <c r="R14" s="608" t="s">
        <v>39</v>
      </c>
      <c r="S14" s="608" t="s">
        <v>39</v>
      </c>
      <c r="T14" s="608" t="s">
        <v>39</v>
      </c>
      <c r="U14" s="608" t="s">
        <v>39</v>
      </c>
      <c r="V14" s="608" t="s">
        <v>39</v>
      </c>
      <c r="W14" s="608">
        <v>2296</v>
      </c>
    </row>
    <row r="15" spans="1:24" ht="15" customHeight="1">
      <c r="A15" s="666" t="s">
        <v>20</v>
      </c>
      <c r="B15" s="604">
        <v>417423</v>
      </c>
      <c r="C15" s="604">
        <v>70548</v>
      </c>
      <c r="D15" s="604">
        <v>21941</v>
      </c>
      <c r="E15" s="604">
        <v>11357</v>
      </c>
      <c r="F15" s="604" t="s">
        <v>39</v>
      </c>
      <c r="G15" s="604">
        <v>22579</v>
      </c>
      <c r="H15" s="604" t="s">
        <v>39</v>
      </c>
      <c r="I15" s="604">
        <v>13550</v>
      </c>
      <c r="J15" s="604">
        <v>1121</v>
      </c>
      <c r="K15" s="604" t="s">
        <v>39</v>
      </c>
      <c r="L15" s="604" t="s">
        <v>39</v>
      </c>
      <c r="M15" s="604">
        <v>346875</v>
      </c>
      <c r="N15" s="604">
        <v>109643</v>
      </c>
      <c r="O15" s="604">
        <v>172249</v>
      </c>
      <c r="P15" s="604">
        <v>36630</v>
      </c>
      <c r="Q15" s="604">
        <v>26632</v>
      </c>
      <c r="R15" s="604">
        <v>183</v>
      </c>
      <c r="S15" s="604" t="s">
        <v>39</v>
      </c>
      <c r="T15" s="604" t="s">
        <v>39</v>
      </c>
      <c r="U15" s="604" t="s">
        <v>39</v>
      </c>
      <c r="V15" s="604" t="s">
        <v>39</v>
      </c>
      <c r="W15" s="604">
        <v>1538</v>
      </c>
    </row>
    <row r="16" spans="1:24" ht="15.75" customHeight="1">
      <c r="A16" s="968" t="s">
        <v>21</v>
      </c>
      <c r="B16" s="608">
        <v>1191453</v>
      </c>
      <c r="C16" s="608">
        <v>270700</v>
      </c>
      <c r="D16" s="608">
        <v>19566</v>
      </c>
      <c r="E16" s="608">
        <v>68442</v>
      </c>
      <c r="F16" s="608">
        <v>27969</v>
      </c>
      <c r="G16" s="608">
        <v>583</v>
      </c>
      <c r="H16" s="608">
        <v>15063</v>
      </c>
      <c r="I16" s="608">
        <v>108898</v>
      </c>
      <c r="J16" s="608">
        <v>30179</v>
      </c>
      <c r="K16" s="608" t="s">
        <v>39</v>
      </c>
      <c r="L16" s="608" t="s">
        <v>39</v>
      </c>
      <c r="M16" s="608">
        <v>920753</v>
      </c>
      <c r="N16" s="608">
        <v>496927</v>
      </c>
      <c r="O16" s="608">
        <v>411927</v>
      </c>
      <c r="P16" s="608">
        <v>4807</v>
      </c>
      <c r="Q16" s="608">
        <v>3996</v>
      </c>
      <c r="R16" s="608" t="s">
        <v>39</v>
      </c>
      <c r="S16" s="608" t="s">
        <v>39</v>
      </c>
      <c r="T16" s="608" t="s">
        <v>39</v>
      </c>
      <c r="U16" s="608" t="s">
        <v>39</v>
      </c>
      <c r="V16" s="608" t="s">
        <v>39</v>
      </c>
      <c r="W16" s="608">
        <v>3096</v>
      </c>
    </row>
    <row r="17" spans="1:23">
      <c r="A17" s="666" t="s">
        <v>22</v>
      </c>
      <c r="B17" s="604">
        <v>325524</v>
      </c>
      <c r="C17" s="604">
        <v>108415</v>
      </c>
      <c r="D17" s="604">
        <v>18787</v>
      </c>
      <c r="E17" s="604">
        <v>11977</v>
      </c>
      <c r="F17" s="604" t="s">
        <v>39</v>
      </c>
      <c r="G17" s="604">
        <v>22523</v>
      </c>
      <c r="H17" s="604" t="s">
        <v>39</v>
      </c>
      <c r="I17" s="604">
        <v>55066</v>
      </c>
      <c r="J17" s="604">
        <v>62</v>
      </c>
      <c r="K17" s="604" t="s">
        <v>39</v>
      </c>
      <c r="L17" s="604" t="s">
        <v>39</v>
      </c>
      <c r="M17" s="604">
        <v>217109</v>
      </c>
      <c r="N17" s="604">
        <v>77551</v>
      </c>
      <c r="O17" s="604">
        <v>111594</v>
      </c>
      <c r="P17" s="604">
        <v>23237</v>
      </c>
      <c r="Q17" s="604">
        <v>4727</v>
      </c>
      <c r="R17" s="604" t="s">
        <v>39</v>
      </c>
      <c r="S17" s="604" t="s">
        <v>39</v>
      </c>
      <c r="T17" s="604" t="s">
        <v>39</v>
      </c>
      <c r="U17" s="604" t="s">
        <v>39</v>
      </c>
      <c r="V17" s="604" t="s">
        <v>39</v>
      </c>
      <c r="W17" s="604" t="s">
        <v>39</v>
      </c>
    </row>
    <row r="18" spans="1:23" ht="17.25" customHeight="1">
      <c r="A18" s="968" t="s">
        <v>23</v>
      </c>
      <c r="B18" s="608">
        <v>276757</v>
      </c>
      <c r="C18" s="608">
        <v>66577</v>
      </c>
      <c r="D18" s="608" t="s">
        <v>39</v>
      </c>
      <c r="E18" s="608">
        <v>11497</v>
      </c>
      <c r="F18" s="608" t="s">
        <v>39</v>
      </c>
      <c r="G18" s="608" t="s">
        <v>39</v>
      </c>
      <c r="H18" s="608" t="s">
        <v>39</v>
      </c>
      <c r="I18" s="608">
        <v>49746</v>
      </c>
      <c r="J18" s="608">
        <v>5334</v>
      </c>
      <c r="K18" s="608" t="s">
        <v>39</v>
      </c>
      <c r="L18" s="608" t="s">
        <v>39</v>
      </c>
      <c r="M18" s="608">
        <v>210180</v>
      </c>
      <c r="N18" s="608">
        <v>63160</v>
      </c>
      <c r="O18" s="608">
        <v>133146</v>
      </c>
      <c r="P18" s="608">
        <v>1794</v>
      </c>
      <c r="Q18" s="608">
        <v>364</v>
      </c>
      <c r="R18" s="608" t="s">
        <v>39</v>
      </c>
      <c r="S18" s="608" t="s">
        <v>39</v>
      </c>
      <c r="T18" s="608">
        <v>11716</v>
      </c>
      <c r="U18" s="608" t="s">
        <v>39</v>
      </c>
      <c r="V18" s="608" t="s">
        <v>39</v>
      </c>
      <c r="W18" s="608" t="s">
        <v>39</v>
      </c>
    </row>
    <row r="19" spans="1:23" ht="15" customHeight="1">
      <c r="A19" s="635" t="s">
        <v>113</v>
      </c>
      <c r="B19" s="604">
        <v>4191227</v>
      </c>
      <c r="C19" s="604">
        <v>1141817</v>
      </c>
      <c r="D19" s="604">
        <v>266831</v>
      </c>
      <c r="E19" s="604">
        <v>374061</v>
      </c>
      <c r="F19" s="604">
        <v>115758</v>
      </c>
      <c r="G19" s="604">
        <v>38734</v>
      </c>
      <c r="H19" s="604" t="s">
        <v>39</v>
      </c>
      <c r="I19" s="604">
        <v>338639</v>
      </c>
      <c r="J19" s="604">
        <v>7794</v>
      </c>
      <c r="K19" s="604" t="s">
        <v>39</v>
      </c>
      <c r="L19" s="604" t="s">
        <v>39</v>
      </c>
      <c r="M19" s="604">
        <v>3049410</v>
      </c>
      <c r="N19" s="604">
        <v>1075279</v>
      </c>
      <c r="O19" s="604">
        <v>1476111</v>
      </c>
      <c r="P19" s="604">
        <v>42265</v>
      </c>
      <c r="Q19" s="604">
        <v>197960</v>
      </c>
      <c r="R19" s="604">
        <v>9</v>
      </c>
      <c r="S19" s="604" t="s">
        <v>39</v>
      </c>
      <c r="T19" s="604" t="s">
        <v>39</v>
      </c>
      <c r="U19" s="604">
        <v>72364</v>
      </c>
      <c r="V19" s="604" t="s">
        <v>39</v>
      </c>
      <c r="W19" s="604">
        <v>185422</v>
      </c>
    </row>
    <row r="20" spans="1:23" ht="15" customHeight="1">
      <c r="A20" s="968" t="s">
        <v>25</v>
      </c>
      <c r="B20" s="608">
        <v>428737</v>
      </c>
      <c r="C20" s="608">
        <v>153149</v>
      </c>
      <c r="D20" s="608">
        <v>27815</v>
      </c>
      <c r="E20" s="608">
        <v>36240</v>
      </c>
      <c r="F20" s="608">
        <v>11530</v>
      </c>
      <c r="G20" s="608">
        <v>26612</v>
      </c>
      <c r="H20" s="608" t="s">
        <v>39</v>
      </c>
      <c r="I20" s="608">
        <v>45425</v>
      </c>
      <c r="J20" s="608">
        <v>5527</v>
      </c>
      <c r="K20" s="608" t="s">
        <v>39</v>
      </c>
      <c r="L20" s="608" t="s">
        <v>39</v>
      </c>
      <c r="M20" s="608">
        <v>275588</v>
      </c>
      <c r="N20" s="608">
        <v>69170</v>
      </c>
      <c r="O20" s="608">
        <v>181793</v>
      </c>
      <c r="P20" s="608">
        <v>11030</v>
      </c>
      <c r="Q20" s="608">
        <v>485</v>
      </c>
      <c r="R20" s="608" t="s">
        <v>39</v>
      </c>
      <c r="S20" s="608" t="s">
        <v>39</v>
      </c>
      <c r="T20" s="608" t="s">
        <v>39</v>
      </c>
      <c r="U20" s="608" t="s">
        <v>39</v>
      </c>
      <c r="V20" s="608" t="s">
        <v>39</v>
      </c>
      <c r="W20" s="608">
        <v>13110</v>
      </c>
    </row>
    <row r="21" spans="1:23" ht="15" customHeight="1">
      <c r="A21" s="666" t="s">
        <v>26</v>
      </c>
      <c r="B21" s="604">
        <v>251620</v>
      </c>
      <c r="C21" s="604">
        <v>35303</v>
      </c>
      <c r="D21" s="604">
        <v>21728</v>
      </c>
      <c r="E21" s="604">
        <v>9046</v>
      </c>
      <c r="F21" s="604" t="s">
        <v>39</v>
      </c>
      <c r="G21" s="604" t="s">
        <v>39</v>
      </c>
      <c r="H21" s="604" t="s">
        <v>39</v>
      </c>
      <c r="I21" s="604">
        <v>4529</v>
      </c>
      <c r="J21" s="604" t="s">
        <v>39</v>
      </c>
      <c r="K21" s="604" t="s">
        <v>39</v>
      </c>
      <c r="L21" s="604" t="s">
        <v>39</v>
      </c>
      <c r="M21" s="604">
        <v>216317</v>
      </c>
      <c r="N21" s="604">
        <v>73114</v>
      </c>
      <c r="O21" s="604">
        <v>129738</v>
      </c>
      <c r="P21" s="604">
        <v>12817</v>
      </c>
      <c r="Q21" s="604">
        <v>648</v>
      </c>
      <c r="R21" s="604" t="s">
        <v>39</v>
      </c>
      <c r="S21" s="604" t="s">
        <v>39</v>
      </c>
      <c r="T21" s="604" t="s">
        <v>39</v>
      </c>
      <c r="U21" s="604" t="s">
        <v>39</v>
      </c>
      <c r="V21" s="604" t="s">
        <v>39</v>
      </c>
      <c r="W21" s="604" t="s">
        <v>39</v>
      </c>
    </row>
    <row r="22" spans="1:23" ht="15" customHeight="1">
      <c r="A22" s="968" t="s">
        <v>27</v>
      </c>
      <c r="B22" s="608">
        <v>1851471</v>
      </c>
      <c r="C22" s="608">
        <v>624743</v>
      </c>
      <c r="D22" s="608">
        <v>126291</v>
      </c>
      <c r="E22" s="608">
        <v>272270</v>
      </c>
      <c r="F22" s="608">
        <v>85624</v>
      </c>
      <c r="G22" s="608">
        <v>12122</v>
      </c>
      <c r="H22" s="608" t="s">
        <v>39</v>
      </c>
      <c r="I22" s="608">
        <v>128436</v>
      </c>
      <c r="J22" s="608" t="s">
        <v>39</v>
      </c>
      <c r="K22" s="608" t="s">
        <v>39</v>
      </c>
      <c r="L22" s="608" t="s">
        <v>39</v>
      </c>
      <c r="M22" s="608">
        <v>1226728</v>
      </c>
      <c r="N22" s="608">
        <v>540201</v>
      </c>
      <c r="O22" s="608">
        <v>340881</v>
      </c>
      <c r="P22" s="608">
        <v>4625</v>
      </c>
      <c r="Q22" s="608">
        <v>130000</v>
      </c>
      <c r="R22" s="608" t="s">
        <v>39</v>
      </c>
      <c r="S22" s="608" t="s">
        <v>39</v>
      </c>
      <c r="T22" s="608" t="s">
        <v>39</v>
      </c>
      <c r="U22" s="608">
        <v>71458</v>
      </c>
      <c r="V22" s="608" t="s">
        <v>39</v>
      </c>
      <c r="W22" s="608">
        <v>139563</v>
      </c>
    </row>
    <row r="23" spans="1:23" ht="14.25" customHeight="1">
      <c r="A23" s="666" t="s">
        <v>28</v>
      </c>
      <c r="B23" s="604">
        <v>532838</v>
      </c>
      <c r="C23" s="604">
        <v>110877</v>
      </c>
      <c r="D23" s="604">
        <v>31119</v>
      </c>
      <c r="E23" s="604">
        <v>4479</v>
      </c>
      <c r="F23" s="604">
        <v>7318</v>
      </c>
      <c r="G23" s="604" t="s">
        <v>39</v>
      </c>
      <c r="H23" s="604" t="s">
        <v>39</v>
      </c>
      <c r="I23" s="604">
        <v>65694</v>
      </c>
      <c r="J23" s="604">
        <v>2267</v>
      </c>
      <c r="K23" s="604" t="s">
        <v>39</v>
      </c>
      <c r="L23" s="604" t="s">
        <v>39</v>
      </c>
      <c r="M23" s="604">
        <v>421961</v>
      </c>
      <c r="N23" s="604">
        <v>42072</v>
      </c>
      <c r="O23" s="604">
        <v>335452</v>
      </c>
      <c r="P23" s="604">
        <v>1667</v>
      </c>
      <c r="Q23" s="604">
        <v>36853</v>
      </c>
      <c r="R23" s="604" t="s">
        <v>39</v>
      </c>
      <c r="S23" s="604" t="s">
        <v>39</v>
      </c>
      <c r="T23" s="604" t="s">
        <v>39</v>
      </c>
      <c r="U23" s="604" t="s">
        <v>39</v>
      </c>
      <c r="V23" s="604" t="s">
        <v>39</v>
      </c>
      <c r="W23" s="604">
        <v>5917</v>
      </c>
    </row>
    <row r="24" spans="1:23">
      <c r="A24" s="968" t="s">
        <v>29</v>
      </c>
      <c r="B24" s="608">
        <v>908388</v>
      </c>
      <c r="C24" s="608">
        <v>122494</v>
      </c>
      <c r="D24" s="608">
        <v>32452</v>
      </c>
      <c r="E24" s="608">
        <v>39885</v>
      </c>
      <c r="F24" s="608" t="s">
        <v>39</v>
      </c>
      <c r="G24" s="608" t="s">
        <v>39</v>
      </c>
      <c r="H24" s="608" t="s">
        <v>39</v>
      </c>
      <c r="I24" s="608">
        <v>50157</v>
      </c>
      <c r="J24" s="608" t="s">
        <v>39</v>
      </c>
      <c r="K24" s="608" t="s">
        <v>39</v>
      </c>
      <c r="L24" s="608" t="s">
        <v>39</v>
      </c>
      <c r="M24" s="608">
        <v>785894</v>
      </c>
      <c r="N24" s="608">
        <v>319814</v>
      </c>
      <c r="O24" s="608">
        <v>409458</v>
      </c>
      <c r="P24" s="608">
        <v>6752</v>
      </c>
      <c r="Q24" s="608">
        <v>29353</v>
      </c>
      <c r="R24" s="608">
        <v>9</v>
      </c>
      <c r="S24" s="608" t="s">
        <v>39</v>
      </c>
      <c r="T24" s="608" t="s">
        <v>39</v>
      </c>
      <c r="U24" s="608">
        <v>906</v>
      </c>
      <c r="V24" s="608" t="s">
        <v>39</v>
      </c>
      <c r="W24" s="608">
        <v>19602</v>
      </c>
    </row>
    <row r="25" spans="1:23" ht="18" customHeight="1">
      <c r="A25" s="666" t="s">
        <v>30</v>
      </c>
      <c r="B25" s="604">
        <v>218173</v>
      </c>
      <c r="C25" s="604">
        <v>95251</v>
      </c>
      <c r="D25" s="604">
        <v>27426</v>
      </c>
      <c r="E25" s="604">
        <v>12141</v>
      </c>
      <c r="F25" s="604">
        <v>11286</v>
      </c>
      <c r="G25" s="604" t="s">
        <v>39</v>
      </c>
      <c r="H25" s="604" t="s">
        <v>39</v>
      </c>
      <c r="I25" s="604">
        <v>44398</v>
      </c>
      <c r="J25" s="604" t="s">
        <v>39</v>
      </c>
      <c r="K25" s="604" t="s">
        <v>39</v>
      </c>
      <c r="L25" s="604" t="s">
        <v>39</v>
      </c>
      <c r="M25" s="604">
        <v>122922</v>
      </c>
      <c r="N25" s="604">
        <v>30908</v>
      </c>
      <c r="O25" s="604">
        <v>78789</v>
      </c>
      <c r="P25" s="604">
        <v>5374</v>
      </c>
      <c r="Q25" s="604">
        <v>621</v>
      </c>
      <c r="R25" s="604" t="s">
        <v>39</v>
      </c>
      <c r="S25" s="604" t="s">
        <v>39</v>
      </c>
      <c r="T25" s="604" t="s">
        <v>39</v>
      </c>
      <c r="U25" s="604" t="s">
        <v>39</v>
      </c>
      <c r="V25" s="604" t="s">
        <v>39</v>
      </c>
      <c r="W25" s="604">
        <v>7230</v>
      </c>
    </row>
    <row r="26" spans="1:23" ht="15" customHeight="1">
      <c r="A26" s="628" t="s">
        <v>112</v>
      </c>
      <c r="B26" s="608">
        <v>577953</v>
      </c>
      <c r="C26" s="608">
        <v>61106</v>
      </c>
      <c r="D26" s="608">
        <v>21437</v>
      </c>
      <c r="E26" s="608">
        <v>29248</v>
      </c>
      <c r="F26" s="608" t="s">
        <v>39</v>
      </c>
      <c r="G26" s="608" t="s">
        <v>39</v>
      </c>
      <c r="H26" s="608" t="s">
        <v>39</v>
      </c>
      <c r="I26" s="608">
        <v>9949</v>
      </c>
      <c r="J26" s="608">
        <v>472</v>
      </c>
      <c r="K26" s="608" t="s">
        <v>39</v>
      </c>
      <c r="L26" s="608" t="s">
        <v>39</v>
      </c>
      <c r="M26" s="608">
        <v>516847</v>
      </c>
      <c r="N26" s="608">
        <v>101595</v>
      </c>
      <c r="O26" s="608">
        <v>332526</v>
      </c>
      <c r="P26" s="608">
        <v>72088</v>
      </c>
      <c r="Q26" s="608">
        <v>7512</v>
      </c>
      <c r="R26" s="608" t="s">
        <v>39</v>
      </c>
      <c r="S26" s="608" t="s">
        <v>39</v>
      </c>
      <c r="T26" s="608" t="s">
        <v>39</v>
      </c>
      <c r="U26" s="608" t="s">
        <v>39</v>
      </c>
      <c r="V26" s="608" t="s">
        <v>39</v>
      </c>
      <c r="W26" s="608">
        <v>3126</v>
      </c>
    </row>
    <row r="27" spans="1:23" ht="13.5" customHeight="1">
      <c r="A27" s="666" t="s">
        <v>78</v>
      </c>
      <c r="B27" s="604">
        <v>162938</v>
      </c>
      <c r="C27" s="604">
        <v>21031</v>
      </c>
      <c r="D27" s="604">
        <v>15619</v>
      </c>
      <c r="E27" s="604" t="s">
        <v>39</v>
      </c>
      <c r="F27" s="604" t="s">
        <v>39</v>
      </c>
      <c r="G27" s="604" t="s">
        <v>39</v>
      </c>
      <c r="H27" s="604" t="s">
        <v>39</v>
      </c>
      <c r="I27" s="604">
        <v>5412</v>
      </c>
      <c r="J27" s="604" t="s">
        <v>39</v>
      </c>
      <c r="K27" s="604" t="s">
        <v>39</v>
      </c>
      <c r="L27" s="604" t="s">
        <v>39</v>
      </c>
      <c r="M27" s="604">
        <v>141907</v>
      </c>
      <c r="N27" s="604">
        <v>27839</v>
      </c>
      <c r="O27" s="604">
        <v>90592</v>
      </c>
      <c r="P27" s="604">
        <v>17410</v>
      </c>
      <c r="Q27" s="604">
        <v>5026</v>
      </c>
      <c r="R27" s="604" t="s">
        <v>39</v>
      </c>
      <c r="S27" s="604" t="s">
        <v>39</v>
      </c>
      <c r="T27" s="604" t="s">
        <v>39</v>
      </c>
      <c r="U27" s="604" t="s">
        <v>39</v>
      </c>
      <c r="V27" s="604" t="s">
        <v>39</v>
      </c>
      <c r="W27" s="604">
        <v>1040</v>
      </c>
    </row>
    <row r="28" spans="1:23" ht="16.5" customHeight="1">
      <c r="A28" s="968" t="s">
        <v>84</v>
      </c>
      <c r="B28" s="608">
        <v>82012</v>
      </c>
      <c r="C28" s="608">
        <v>4665</v>
      </c>
      <c r="D28" s="608">
        <v>2022</v>
      </c>
      <c r="E28" s="608">
        <v>2643</v>
      </c>
      <c r="F28" s="608" t="s">
        <v>39</v>
      </c>
      <c r="G28" s="608" t="s">
        <v>39</v>
      </c>
      <c r="H28" s="608" t="s">
        <v>39</v>
      </c>
      <c r="I28" s="608" t="s">
        <v>39</v>
      </c>
      <c r="J28" s="608" t="s">
        <v>39</v>
      </c>
      <c r="K28" s="608" t="s">
        <v>39</v>
      </c>
      <c r="L28" s="608" t="s">
        <v>39</v>
      </c>
      <c r="M28" s="608">
        <v>77347</v>
      </c>
      <c r="N28" s="608">
        <v>25718</v>
      </c>
      <c r="O28" s="608">
        <v>46107</v>
      </c>
      <c r="P28" s="608">
        <v>4071</v>
      </c>
      <c r="Q28" s="608" t="s">
        <v>39</v>
      </c>
      <c r="R28" s="608" t="s">
        <v>39</v>
      </c>
      <c r="S28" s="608" t="s">
        <v>39</v>
      </c>
      <c r="T28" s="608" t="s">
        <v>39</v>
      </c>
      <c r="U28" s="608" t="s">
        <v>39</v>
      </c>
      <c r="V28" s="608" t="s">
        <v>39</v>
      </c>
      <c r="W28" s="608">
        <v>1451</v>
      </c>
    </row>
    <row r="29" spans="1:23" ht="15" customHeight="1">
      <c r="A29" s="666" t="s">
        <v>77</v>
      </c>
      <c r="B29" s="604">
        <v>47396</v>
      </c>
      <c r="C29" s="604">
        <v>5061</v>
      </c>
      <c r="D29" s="604" t="s">
        <v>39</v>
      </c>
      <c r="E29" s="604">
        <v>5061</v>
      </c>
      <c r="F29" s="604" t="s">
        <v>39</v>
      </c>
      <c r="G29" s="604" t="s">
        <v>39</v>
      </c>
      <c r="H29" s="604" t="s">
        <v>39</v>
      </c>
      <c r="I29" s="604" t="s">
        <v>39</v>
      </c>
      <c r="J29" s="604" t="s">
        <v>39</v>
      </c>
      <c r="K29" s="604" t="s">
        <v>39</v>
      </c>
      <c r="L29" s="604" t="s">
        <v>39</v>
      </c>
      <c r="M29" s="604">
        <v>42335</v>
      </c>
      <c r="N29" s="604">
        <v>3468</v>
      </c>
      <c r="O29" s="604">
        <v>35315</v>
      </c>
      <c r="P29" s="604">
        <v>1818</v>
      </c>
      <c r="Q29" s="604">
        <v>1734</v>
      </c>
      <c r="R29" s="604" t="s">
        <v>39</v>
      </c>
      <c r="S29" s="604" t="s">
        <v>39</v>
      </c>
      <c r="T29" s="604" t="s">
        <v>39</v>
      </c>
      <c r="U29" s="604" t="s">
        <v>39</v>
      </c>
      <c r="V29" s="604" t="s">
        <v>39</v>
      </c>
      <c r="W29" s="604" t="s">
        <v>39</v>
      </c>
    </row>
    <row r="30" spans="1:23" ht="15" customHeight="1">
      <c r="A30" s="968" t="s">
        <v>83</v>
      </c>
      <c r="B30" s="608">
        <v>113719</v>
      </c>
      <c r="C30" s="608">
        <v>11610</v>
      </c>
      <c r="D30" s="608">
        <v>3709</v>
      </c>
      <c r="E30" s="608">
        <v>7901</v>
      </c>
      <c r="F30" s="608" t="s">
        <v>39</v>
      </c>
      <c r="G30" s="608" t="s">
        <v>39</v>
      </c>
      <c r="H30" s="608" t="s">
        <v>39</v>
      </c>
      <c r="I30" s="608" t="s">
        <v>39</v>
      </c>
      <c r="J30" s="608" t="s">
        <v>39</v>
      </c>
      <c r="K30" s="608" t="s">
        <v>39</v>
      </c>
      <c r="L30" s="608" t="s">
        <v>39</v>
      </c>
      <c r="M30" s="608">
        <v>102109</v>
      </c>
      <c r="N30" s="608">
        <v>3649</v>
      </c>
      <c r="O30" s="608">
        <v>68952</v>
      </c>
      <c r="P30" s="608">
        <v>28121</v>
      </c>
      <c r="Q30" s="608">
        <v>752</v>
      </c>
      <c r="R30" s="608" t="s">
        <v>39</v>
      </c>
      <c r="S30" s="608" t="s">
        <v>39</v>
      </c>
      <c r="T30" s="608" t="s">
        <v>39</v>
      </c>
      <c r="U30" s="608" t="s">
        <v>39</v>
      </c>
      <c r="V30" s="608" t="s">
        <v>39</v>
      </c>
      <c r="W30" s="608">
        <v>635</v>
      </c>
    </row>
    <row r="31" spans="1:23">
      <c r="A31" s="666" t="s">
        <v>76</v>
      </c>
      <c r="B31" s="604">
        <v>78996</v>
      </c>
      <c r="C31" s="604">
        <v>3924</v>
      </c>
      <c r="D31" s="604">
        <v>87</v>
      </c>
      <c r="E31" s="604">
        <v>2501</v>
      </c>
      <c r="F31" s="604" t="s">
        <v>39</v>
      </c>
      <c r="G31" s="604" t="s">
        <v>39</v>
      </c>
      <c r="H31" s="604" t="s">
        <v>39</v>
      </c>
      <c r="I31" s="604">
        <v>1336</v>
      </c>
      <c r="J31" s="604" t="s">
        <v>39</v>
      </c>
      <c r="K31" s="604" t="s">
        <v>39</v>
      </c>
      <c r="L31" s="604" t="s">
        <v>39</v>
      </c>
      <c r="M31" s="604">
        <v>75072</v>
      </c>
      <c r="N31" s="604">
        <v>16018</v>
      </c>
      <c r="O31" s="604">
        <v>48905</v>
      </c>
      <c r="P31" s="604">
        <v>10149</v>
      </c>
      <c r="Q31" s="604" t="s">
        <v>39</v>
      </c>
      <c r="R31" s="604" t="s">
        <v>39</v>
      </c>
      <c r="S31" s="604" t="s">
        <v>39</v>
      </c>
      <c r="T31" s="604" t="s">
        <v>39</v>
      </c>
      <c r="U31" s="604" t="s">
        <v>39</v>
      </c>
      <c r="V31" s="604" t="s">
        <v>39</v>
      </c>
      <c r="W31" s="604" t="s">
        <v>39</v>
      </c>
    </row>
    <row r="32" spans="1:23" ht="17.25" customHeight="1">
      <c r="A32" s="968" t="s">
        <v>75</v>
      </c>
      <c r="B32" s="608">
        <v>92892</v>
      </c>
      <c r="C32" s="608">
        <v>14815</v>
      </c>
      <c r="D32" s="608" t="s">
        <v>39</v>
      </c>
      <c r="E32" s="608">
        <v>11142</v>
      </c>
      <c r="F32" s="608" t="s">
        <v>39</v>
      </c>
      <c r="G32" s="608" t="s">
        <v>39</v>
      </c>
      <c r="H32" s="608" t="s">
        <v>39</v>
      </c>
      <c r="I32" s="608">
        <v>3201</v>
      </c>
      <c r="J32" s="608">
        <v>472</v>
      </c>
      <c r="K32" s="608" t="s">
        <v>39</v>
      </c>
      <c r="L32" s="608" t="s">
        <v>39</v>
      </c>
      <c r="M32" s="608">
        <v>78077</v>
      </c>
      <c r="N32" s="608">
        <v>24903</v>
      </c>
      <c r="O32" s="608">
        <v>42655</v>
      </c>
      <c r="P32" s="608">
        <v>10519</v>
      </c>
      <c r="Q32" s="608" t="s">
        <v>39</v>
      </c>
      <c r="R32" s="608" t="s">
        <v>39</v>
      </c>
      <c r="S32" s="608" t="s">
        <v>39</v>
      </c>
      <c r="T32" s="608" t="s">
        <v>39</v>
      </c>
      <c r="U32" s="608" t="s">
        <v>39</v>
      </c>
      <c r="V32" s="608" t="s">
        <v>39</v>
      </c>
      <c r="W32" s="608" t="s">
        <v>39</v>
      </c>
    </row>
    <row r="33" spans="1:23" ht="18.75" customHeight="1">
      <c r="A33" s="635" t="s">
        <v>111</v>
      </c>
      <c r="B33" s="604">
        <v>35396</v>
      </c>
      <c r="C33" s="604">
        <v>24827</v>
      </c>
      <c r="D33" s="604">
        <v>24827</v>
      </c>
      <c r="E33" s="604" t="s">
        <v>39</v>
      </c>
      <c r="F33" s="604" t="s">
        <v>39</v>
      </c>
      <c r="G33" s="604" t="s">
        <v>39</v>
      </c>
      <c r="H33" s="604" t="s">
        <v>39</v>
      </c>
      <c r="I33" s="604" t="s">
        <v>39</v>
      </c>
      <c r="J33" s="604" t="s">
        <v>39</v>
      </c>
      <c r="K33" s="604" t="s">
        <v>39</v>
      </c>
      <c r="L33" s="604" t="s">
        <v>39</v>
      </c>
      <c r="M33" s="604">
        <v>10569</v>
      </c>
      <c r="N33" s="604">
        <v>1487</v>
      </c>
      <c r="O33" s="604">
        <v>7432</v>
      </c>
      <c r="P33" s="604">
        <v>1650</v>
      </c>
      <c r="Q33" s="604" t="s">
        <v>39</v>
      </c>
      <c r="R33" s="604" t="s">
        <v>39</v>
      </c>
      <c r="S33" s="604" t="s">
        <v>39</v>
      </c>
      <c r="T33" s="604" t="s">
        <v>39</v>
      </c>
      <c r="U33" s="604" t="s">
        <v>39</v>
      </c>
      <c r="V33" s="604" t="s">
        <v>39</v>
      </c>
      <c r="W33" s="604" t="s">
        <v>39</v>
      </c>
    </row>
    <row r="34" spans="1:23">
      <c r="A34" s="968" t="s">
        <v>82</v>
      </c>
      <c r="B34" s="608">
        <v>35396</v>
      </c>
      <c r="C34" s="608">
        <v>24827</v>
      </c>
      <c r="D34" s="608">
        <v>24827</v>
      </c>
      <c r="E34" s="608" t="s">
        <v>39</v>
      </c>
      <c r="F34" s="608" t="s">
        <v>39</v>
      </c>
      <c r="G34" s="608" t="s">
        <v>39</v>
      </c>
      <c r="H34" s="608" t="s">
        <v>39</v>
      </c>
      <c r="I34" s="608" t="s">
        <v>39</v>
      </c>
      <c r="J34" s="608" t="s">
        <v>39</v>
      </c>
      <c r="K34" s="608" t="s">
        <v>39</v>
      </c>
      <c r="L34" s="608" t="s">
        <v>39</v>
      </c>
      <c r="M34" s="608">
        <v>10569</v>
      </c>
      <c r="N34" s="608">
        <v>1487</v>
      </c>
      <c r="O34" s="608">
        <v>7432</v>
      </c>
      <c r="P34" s="608">
        <v>1650</v>
      </c>
      <c r="Q34" s="608" t="s">
        <v>39</v>
      </c>
      <c r="R34" s="608" t="s">
        <v>39</v>
      </c>
      <c r="S34" s="608" t="s">
        <v>39</v>
      </c>
      <c r="T34" s="608" t="s">
        <v>39</v>
      </c>
      <c r="U34" s="608" t="s">
        <v>39</v>
      </c>
      <c r="V34" s="608" t="s">
        <v>39</v>
      </c>
      <c r="W34" s="608" t="s">
        <v>39</v>
      </c>
    </row>
    <row r="35" spans="1:23">
      <c r="A35" s="970"/>
      <c r="B35" s="711"/>
      <c r="C35" s="734"/>
      <c r="D35" s="734"/>
      <c r="E35" s="734"/>
      <c r="F35" s="734"/>
      <c r="G35" s="734"/>
      <c r="H35" s="734"/>
      <c r="I35" s="734"/>
      <c r="J35" s="734"/>
      <c r="K35" s="734"/>
      <c r="L35" s="734"/>
      <c r="M35" s="711"/>
      <c r="N35" s="711"/>
      <c r="O35" s="711"/>
      <c r="P35" s="711"/>
      <c r="Q35" s="711"/>
      <c r="R35" s="711"/>
    </row>
    <row r="36" spans="1:23" ht="23.25" customHeight="1">
      <c r="A36" s="1130" t="s">
        <v>341</v>
      </c>
      <c r="B36" s="1130"/>
      <c r="C36" s="1130"/>
      <c r="D36" s="1130"/>
      <c r="E36" s="1130"/>
      <c r="F36" s="1130"/>
      <c r="G36" s="1130"/>
      <c r="H36" s="1130"/>
      <c r="I36" s="1130"/>
      <c r="J36" s="1130"/>
      <c r="K36" s="1130"/>
      <c r="L36" s="1130"/>
      <c r="M36" s="1130"/>
      <c r="N36" s="1130"/>
      <c r="O36" s="1130"/>
      <c r="P36" s="1130"/>
      <c r="Q36" s="1130"/>
      <c r="R36" s="1130"/>
    </row>
    <row r="37" spans="1:23">
      <c r="A37" s="720"/>
      <c r="B37" s="720"/>
      <c r="C37" s="720"/>
      <c r="D37" s="720"/>
      <c r="E37" s="720"/>
      <c r="F37" s="720"/>
      <c r="G37" s="720"/>
      <c r="H37" s="720"/>
      <c r="I37" s="720"/>
      <c r="J37" s="720"/>
      <c r="K37" s="720"/>
      <c r="L37" s="720"/>
      <c r="M37" s="720"/>
      <c r="N37" s="720"/>
      <c r="O37" s="720"/>
      <c r="P37" s="720"/>
      <c r="Q37" s="720"/>
      <c r="R37" s="720"/>
    </row>
  </sheetData>
  <mergeCells count="6">
    <mergeCell ref="A36:R36"/>
    <mergeCell ref="A1:W1"/>
    <mergeCell ref="A3:A5"/>
    <mergeCell ref="B3:B5"/>
    <mergeCell ref="C3:L4"/>
    <mergeCell ref="M3:W4"/>
  </mergeCells>
  <hyperlinks>
    <hyperlink ref="X1" location="INDICE!A32" display="INDICE"/>
  </hyperlinks>
  <printOptions horizontalCentered="1"/>
  <pageMargins left="0.51181102362204722" right="0.51181102362204722" top="1.1023622047244095" bottom="0.51181102362204722" header="0.11811023622047245" footer="0.23622047244094491"/>
  <pageSetup paperSize="9" scale="47" firstPageNumber="102" orientation="landscape" useFirstPageNumber="1" r:id="rId1"/>
  <headerFooter scaleWithDoc="0">
    <oddHeader>&amp;C&amp;G</oddHeader>
    <oddFooter>&amp;C&amp;12 &amp;P</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showGridLines="0" zoomScale="90" zoomScaleNormal="90" workbookViewId="0">
      <selection sqref="A1:T1"/>
    </sheetView>
  </sheetViews>
  <sheetFormatPr baseColWidth="10" defaultColWidth="20.5703125" defaultRowHeight="12.75"/>
  <cols>
    <col min="1" max="1" width="26.42578125" style="653" bestFit="1" customWidth="1"/>
    <col min="2" max="3" width="10.5703125" style="653" customWidth="1"/>
    <col min="4" max="4" width="14.28515625" style="653" bestFit="1" customWidth="1"/>
    <col min="5" max="5" width="11" style="653" customWidth="1"/>
    <col min="6" max="6" width="11.5703125" style="653" customWidth="1"/>
    <col min="7" max="7" width="10.5703125" style="653" customWidth="1"/>
    <col min="8" max="8" width="12.28515625" style="653" customWidth="1"/>
    <col min="9" max="10" width="12.7109375" style="653" customWidth="1"/>
    <col min="11" max="14" width="11.5703125" style="653" customWidth="1"/>
    <col min="15" max="15" width="7.28515625" style="653" bestFit="1" customWidth="1"/>
    <col min="16" max="16" width="12.28515625" style="653" customWidth="1"/>
    <col min="17" max="17" width="14.42578125" style="653" customWidth="1"/>
    <col min="18" max="18" width="7.28515625" style="653" bestFit="1" customWidth="1"/>
    <col min="19" max="19" width="16.140625" style="653" bestFit="1" customWidth="1"/>
    <col min="20" max="20" width="14.42578125" style="653" customWidth="1"/>
    <col min="21" max="21" width="10.5703125" style="653" customWidth="1"/>
    <col min="22" max="16384" width="20.5703125" style="653"/>
  </cols>
  <sheetData>
    <row r="1" spans="1:21" ht="65.25" customHeight="1">
      <c r="A1" s="1208" t="s">
        <v>1511</v>
      </c>
      <c r="B1" s="1208"/>
      <c r="C1" s="1208"/>
      <c r="D1" s="1208"/>
      <c r="E1" s="1208"/>
      <c r="F1" s="1208"/>
      <c r="G1" s="1208"/>
      <c r="H1" s="1208"/>
      <c r="I1" s="1208"/>
      <c r="J1" s="1208"/>
      <c r="K1" s="1208"/>
      <c r="L1" s="1208"/>
      <c r="M1" s="1208"/>
      <c r="N1" s="1208"/>
      <c r="O1" s="1208"/>
      <c r="P1" s="1208"/>
      <c r="Q1" s="1208"/>
      <c r="R1" s="1208"/>
      <c r="S1" s="1208"/>
      <c r="T1" s="1208"/>
      <c r="U1" s="264" t="s">
        <v>577</v>
      </c>
    </row>
    <row r="2" spans="1:21" ht="15" customHeight="1">
      <c r="A2" s="1137" t="s">
        <v>344</v>
      </c>
      <c r="B2" s="1162" t="s">
        <v>679</v>
      </c>
      <c r="C2" s="1200" t="s">
        <v>713</v>
      </c>
      <c r="D2" s="1201"/>
      <c r="E2" s="1201"/>
      <c r="F2" s="1201"/>
      <c r="G2" s="1201"/>
      <c r="H2" s="1201"/>
      <c r="I2" s="1201"/>
      <c r="J2" s="1201"/>
      <c r="K2" s="1201"/>
      <c r="L2" s="1201"/>
      <c r="M2" s="1201"/>
      <c r="N2" s="1201"/>
      <c r="O2" s="1201"/>
      <c r="P2" s="1201"/>
      <c r="Q2" s="1201"/>
      <c r="R2" s="1201"/>
      <c r="S2" s="1201"/>
      <c r="T2" s="1201"/>
    </row>
    <row r="3" spans="1:21" ht="15.75" customHeight="1">
      <c r="A3" s="1137"/>
      <c r="B3" s="1209"/>
      <c r="C3" s="1200" t="s">
        <v>329</v>
      </c>
      <c r="D3" s="1200"/>
      <c r="E3" s="1200"/>
      <c r="F3" s="1200"/>
      <c r="G3" s="1201" t="s">
        <v>333</v>
      </c>
      <c r="H3" s="1201"/>
      <c r="I3" s="1201"/>
      <c r="J3" s="1201" t="s">
        <v>332</v>
      </c>
      <c r="K3" s="1201"/>
      <c r="L3" s="1201"/>
      <c r="M3" s="1201"/>
      <c r="N3" s="1201"/>
      <c r="O3" s="1201" t="s">
        <v>331</v>
      </c>
      <c r="P3" s="1201"/>
      <c r="Q3" s="1201"/>
      <c r="R3" s="1201"/>
      <c r="S3" s="1201"/>
      <c r="T3" s="1201"/>
    </row>
    <row r="4" spans="1:21" ht="28.5" customHeight="1">
      <c r="A4" s="1149"/>
      <c r="B4" s="1209"/>
      <c r="C4" s="974" t="s">
        <v>314</v>
      </c>
      <c r="D4" s="974" t="s">
        <v>315</v>
      </c>
      <c r="E4" s="974" t="s">
        <v>394</v>
      </c>
      <c r="F4" s="974" t="s">
        <v>1090</v>
      </c>
      <c r="G4" s="974" t="s">
        <v>314</v>
      </c>
      <c r="H4" s="974" t="s">
        <v>241</v>
      </c>
      <c r="I4" s="974" t="s">
        <v>391</v>
      </c>
      <c r="J4" s="974" t="s">
        <v>314</v>
      </c>
      <c r="K4" s="974" t="s">
        <v>1087</v>
      </c>
      <c r="L4" s="974" t="s">
        <v>1088</v>
      </c>
      <c r="M4" s="974" t="s">
        <v>1089</v>
      </c>
      <c r="N4" s="974" t="s">
        <v>1098</v>
      </c>
      <c r="O4" s="974" t="s">
        <v>314</v>
      </c>
      <c r="P4" s="974" t="s">
        <v>1113</v>
      </c>
      <c r="Q4" s="974" t="s">
        <v>1118</v>
      </c>
      <c r="R4" s="974" t="s">
        <v>314</v>
      </c>
      <c r="S4" s="974" t="s">
        <v>1114</v>
      </c>
      <c r="T4" s="974" t="s">
        <v>1120</v>
      </c>
    </row>
    <row r="5" spans="1:21">
      <c r="A5" s="628" t="s">
        <v>11</v>
      </c>
      <c r="B5" s="737">
        <f>SUM(C5,G5,J5,O5,R5,'4.1.52.2'!B6,'4.1.52.2'!L6,'4.1.52.2'!U6)</f>
        <v>7191883</v>
      </c>
      <c r="C5" s="608">
        <v>1451996</v>
      </c>
      <c r="D5" s="608">
        <v>389220</v>
      </c>
      <c r="E5" s="608">
        <v>504432</v>
      </c>
      <c r="F5" s="608">
        <v>558344</v>
      </c>
      <c r="G5" s="608">
        <v>798349</v>
      </c>
      <c r="H5" s="608">
        <v>459864</v>
      </c>
      <c r="I5" s="608">
        <v>338485</v>
      </c>
      <c r="J5" s="608">
        <v>1525065</v>
      </c>
      <c r="K5" s="608">
        <v>797346</v>
      </c>
      <c r="L5" s="608">
        <v>362867</v>
      </c>
      <c r="M5" s="608">
        <v>207537</v>
      </c>
      <c r="N5" s="608">
        <v>157315</v>
      </c>
      <c r="O5" s="608">
        <v>96139</v>
      </c>
      <c r="P5" s="608">
        <v>80642</v>
      </c>
      <c r="Q5" s="608">
        <v>15497</v>
      </c>
      <c r="R5" s="608">
        <v>225892</v>
      </c>
      <c r="S5" s="608">
        <v>192583</v>
      </c>
      <c r="T5" s="608">
        <v>33309</v>
      </c>
    </row>
    <row r="6" spans="1:21">
      <c r="A6" s="635" t="s">
        <v>114</v>
      </c>
      <c r="B6" s="738">
        <f>SUM(C6,G6,J6,O6,R6,'4.1.52.2'!B7,'4.1.52.2'!L7,'4.1.52.2'!U7)</f>
        <v>3299524</v>
      </c>
      <c r="C6" s="604">
        <v>603493</v>
      </c>
      <c r="D6" s="604">
        <v>176115</v>
      </c>
      <c r="E6" s="604">
        <v>209042</v>
      </c>
      <c r="F6" s="604">
        <v>218336</v>
      </c>
      <c r="G6" s="604">
        <v>346029</v>
      </c>
      <c r="H6" s="604">
        <v>192060</v>
      </c>
      <c r="I6" s="604">
        <v>153969</v>
      </c>
      <c r="J6" s="604">
        <v>690892</v>
      </c>
      <c r="K6" s="604">
        <v>392187</v>
      </c>
      <c r="L6" s="604">
        <v>161907</v>
      </c>
      <c r="M6" s="604">
        <v>79068</v>
      </c>
      <c r="N6" s="604">
        <v>57730</v>
      </c>
      <c r="O6" s="604">
        <v>44667</v>
      </c>
      <c r="P6" s="604">
        <v>36823</v>
      </c>
      <c r="Q6" s="604">
        <v>7844</v>
      </c>
      <c r="R6" s="604">
        <v>118927</v>
      </c>
      <c r="S6" s="604">
        <v>98849</v>
      </c>
      <c r="T6" s="604">
        <v>20078</v>
      </c>
    </row>
    <row r="7" spans="1:21">
      <c r="A7" s="968" t="s">
        <v>13</v>
      </c>
      <c r="B7" s="737">
        <f>SUM(C7,G7,J7,O7,R7,'4.1.52.2'!B8,'4.1.52.2'!L8,'4.1.52.2'!U8)</f>
        <v>530969</v>
      </c>
      <c r="C7" s="608">
        <v>91991</v>
      </c>
      <c r="D7" s="608">
        <v>23763</v>
      </c>
      <c r="E7" s="608">
        <v>33988</v>
      </c>
      <c r="F7" s="608">
        <v>34240</v>
      </c>
      <c r="G7" s="608">
        <v>58818</v>
      </c>
      <c r="H7" s="608">
        <v>31130</v>
      </c>
      <c r="I7" s="608">
        <v>27688</v>
      </c>
      <c r="J7" s="608">
        <v>120199</v>
      </c>
      <c r="K7" s="608">
        <v>71884</v>
      </c>
      <c r="L7" s="608">
        <v>25702</v>
      </c>
      <c r="M7" s="608">
        <v>13809</v>
      </c>
      <c r="N7" s="608">
        <v>8804</v>
      </c>
      <c r="O7" s="608">
        <v>7635</v>
      </c>
      <c r="P7" s="608">
        <v>6158</v>
      </c>
      <c r="Q7" s="608">
        <v>1477</v>
      </c>
      <c r="R7" s="608">
        <v>24430</v>
      </c>
      <c r="S7" s="608">
        <v>19743</v>
      </c>
      <c r="T7" s="608">
        <v>4687</v>
      </c>
    </row>
    <row r="8" spans="1:21">
      <c r="A8" s="666" t="s">
        <v>14</v>
      </c>
      <c r="B8" s="738">
        <f>SUM(C8,G8,J8,O8,R8,'4.1.52.2'!B9,'4.1.52.2'!L9,'4.1.52.2'!U9)</f>
        <v>107202</v>
      </c>
      <c r="C8" s="604">
        <v>15011</v>
      </c>
      <c r="D8" s="604">
        <v>4366</v>
      </c>
      <c r="E8" s="604">
        <v>4673</v>
      </c>
      <c r="F8" s="604">
        <v>5972</v>
      </c>
      <c r="G8" s="604">
        <v>7942</v>
      </c>
      <c r="H8" s="604">
        <v>3907</v>
      </c>
      <c r="I8" s="604">
        <v>4035</v>
      </c>
      <c r="J8" s="604">
        <v>19017</v>
      </c>
      <c r="K8" s="604">
        <v>11676</v>
      </c>
      <c r="L8" s="604">
        <v>4022</v>
      </c>
      <c r="M8" s="604">
        <v>1883</v>
      </c>
      <c r="N8" s="604">
        <v>1436</v>
      </c>
      <c r="O8" s="604">
        <v>1679</v>
      </c>
      <c r="P8" s="604">
        <v>1334</v>
      </c>
      <c r="Q8" s="604">
        <v>345</v>
      </c>
      <c r="R8" s="604">
        <v>3923</v>
      </c>
      <c r="S8" s="604">
        <v>2940</v>
      </c>
      <c r="T8" s="604">
        <v>983</v>
      </c>
    </row>
    <row r="9" spans="1:21">
      <c r="A9" s="968" t="s">
        <v>15</v>
      </c>
      <c r="B9" s="737">
        <f>SUM(C9,G9,J9,O9,R9,'4.1.52.2'!B10,'4.1.52.2'!L10,'4.1.52.2'!U10)</f>
        <v>134074</v>
      </c>
      <c r="C9" s="608">
        <v>26090</v>
      </c>
      <c r="D9" s="608">
        <v>6202</v>
      </c>
      <c r="E9" s="608">
        <v>9255</v>
      </c>
      <c r="F9" s="608">
        <v>10633</v>
      </c>
      <c r="G9" s="608">
        <v>14693</v>
      </c>
      <c r="H9" s="608">
        <v>8427</v>
      </c>
      <c r="I9" s="608">
        <v>6266</v>
      </c>
      <c r="J9" s="608">
        <v>20084</v>
      </c>
      <c r="K9" s="608">
        <v>13186</v>
      </c>
      <c r="L9" s="608">
        <v>3719</v>
      </c>
      <c r="M9" s="608">
        <v>1714</v>
      </c>
      <c r="N9" s="608">
        <v>1465</v>
      </c>
      <c r="O9" s="608">
        <v>2024</v>
      </c>
      <c r="P9" s="608">
        <v>1658</v>
      </c>
      <c r="Q9" s="608">
        <v>366</v>
      </c>
      <c r="R9" s="608">
        <v>4177</v>
      </c>
      <c r="S9" s="608">
        <v>3404</v>
      </c>
      <c r="T9" s="608">
        <v>773</v>
      </c>
    </row>
    <row r="10" spans="1:21">
      <c r="A10" s="666" t="s">
        <v>16</v>
      </c>
      <c r="B10" s="738">
        <f>SUM(C10,G10,J10,O10,R10,'4.1.52.2'!B11,'4.1.52.2'!L11,'4.1.52.2'!U11)</f>
        <v>95793</v>
      </c>
      <c r="C10" s="604">
        <v>12979</v>
      </c>
      <c r="D10" s="604">
        <v>4108</v>
      </c>
      <c r="E10" s="604">
        <v>4289</v>
      </c>
      <c r="F10" s="604">
        <v>4582</v>
      </c>
      <c r="G10" s="604">
        <v>7573</v>
      </c>
      <c r="H10" s="604">
        <v>4496</v>
      </c>
      <c r="I10" s="604">
        <v>3077</v>
      </c>
      <c r="J10" s="604">
        <v>10685</v>
      </c>
      <c r="K10" s="604">
        <v>5340</v>
      </c>
      <c r="L10" s="604">
        <v>2622</v>
      </c>
      <c r="M10" s="604">
        <v>1431</v>
      </c>
      <c r="N10" s="604">
        <v>1292</v>
      </c>
      <c r="O10" s="604">
        <v>674</v>
      </c>
      <c r="P10" s="604">
        <v>580</v>
      </c>
      <c r="Q10" s="604">
        <v>94</v>
      </c>
      <c r="R10" s="604">
        <v>1248</v>
      </c>
      <c r="S10" s="604">
        <v>1043</v>
      </c>
      <c r="T10" s="604">
        <v>205</v>
      </c>
    </row>
    <row r="11" spans="1:21">
      <c r="A11" s="968" t="s">
        <v>17</v>
      </c>
      <c r="B11" s="737">
        <f>SUM(C11,G11,J11,O11,R11,'4.1.52.2'!B12,'4.1.52.2'!L12,'4.1.52.2'!U12)</f>
        <v>156687</v>
      </c>
      <c r="C11" s="608">
        <v>27212</v>
      </c>
      <c r="D11" s="608">
        <v>9705</v>
      </c>
      <c r="E11" s="608">
        <v>9553</v>
      </c>
      <c r="F11" s="608">
        <v>7954</v>
      </c>
      <c r="G11" s="608">
        <v>15918</v>
      </c>
      <c r="H11" s="608">
        <v>8120</v>
      </c>
      <c r="I11" s="608">
        <v>7798</v>
      </c>
      <c r="J11" s="608">
        <v>23429</v>
      </c>
      <c r="K11" s="608">
        <v>16201</v>
      </c>
      <c r="L11" s="608">
        <v>4470</v>
      </c>
      <c r="M11" s="608">
        <v>1589</v>
      </c>
      <c r="N11" s="608">
        <v>1169</v>
      </c>
      <c r="O11" s="608">
        <v>2440</v>
      </c>
      <c r="P11" s="608">
        <v>2106</v>
      </c>
      <c r="Q11" s="608">
        <v>334</v>
      </c>
      <c r="R11" s="608">
        <v>6995</v>
      </c>
      <c r="S11" s="608">
        <v>6157</v>
      </c>
      <c r="T11" s="608">
        <v>838</v>
      </c>
    </row>
    <row r="12" spans="1:21">
      <c r="A12" s="666" t="s">
        <v>18</v>
      </c>
      <c r="B12" s="738">
        <f>SUM(C12,G12,J12,O12,R12,'4.1.52.2'!B13,'4.1.52.2'!L13,'4.1.52.2'!U13)</f>
        <v>236435</v>
      </c>
      <c r="C12" s="604">
        <v>47581</v>
      </c>
      <c r="D12" s="604">
        <v>10323</v>
      </c>
      <c r="E12" s="604">
        <v>16084</v>
      </c>
      <c r="F12" s="604">
        <v>21174</v>
      </c>
      <c r="G12" s="604">
        <v>29072</v>
      </c>
      <c r="H12" s="604">
        <v>17749</v>
      </c>
      <c r="I12" s="604">
        <v>11323</v>
      </c>
      <c r="J12" s="604">
        <v>46084</v>
      </c>
      <c r="K12" s="604">
        <v>27801</v>
      </c>
      <c r="L12" s="604">
        <v>9897</v>
      </c>
      <c r="M12" s="604">
        <v>4691</v>
      </c>
      <c r="N12" s="604">
        <v>3695</v>
      </c>
      <c r="O12" s="604">
        <v>2162</v>
      </c>
      <c r="P12" s="604">
        <v>1733</v>
      </c>
      <c r="Q12" s="604">
        <v>429</v>
      </c>
      <c r="R12" s="604">
        <v>5399</v>
      </c>
      <c r="S12" s="604">
        <v>4181</v>
      </c>
      <c r="T12" s="604">
        <v>1218</v>
      </c>
    </row>
    <row r="13" spans="1:21">
      <c r="A13" s="968" t="s">
        <v>19</v>
      </c>
      <c r="B13" s="737">
        <f>SUM(C13,G13,J13,O13,R13,'4.1.52.2'!B14,'4.1.52.2'!L14,'4.1.52.2'!U14)</f>
        <v>171725</v>
      </c>
      <c r="C13" s="608">
        <v>36699</v>
      </c>
      <c r="D13" s="608">
        <v>10968</v>
      </c>
      <c r="E13" s="608">
        <v>11593</v>
      </c>
      <c r="F13" s="608">
        <v>14138</v>
      </c>
      <c r="G13" s="608">
        <v>19838</v>
      </c>
      <c r="H13" s="608">
        <v>11968</v>
      </c>
      <c r="I13" s="608">
        <v>7870</v>
      </c>
      <c r="J13" s="608">
        <v>32633</v>
      </c>
      <c r="K13" s="608">
        <v>19483</v>
      </c>
      <c r="L13" s="608">
        <v>6446</v>
      </c>
      <c r="M13" s="608">
        <v>3284</v>
      </c>
      <c r="N13" s="608">
        <v>3420</v>
      </c>
      <c r="O13" s="608">
        <v>1827</v>
      </c>
      <c r="P13" s="608">
        <v>1530</v>
      </c>
      <c r="Q13" s="608">
        <v>297</v>
      </c>
      <c r="R13" s="608">
        <v>5235</v>
      </c>
      <c r="S13" s="608">
        <v>4245</v>
      </c>
      <c r="T13" s="608">
        <v>990</v>
      </c>
    </row>
    <row r="14" spans="1:21">
      <c r="A14" s="666" t="s">
        <v>20</v>
      </c>
      <c r="B14" s="738">
        <f>SUM(C14,G14,J14,O14,R14,'4.1.52.2'!B15,'4.1.52.2'!L15,'4.1.52.2'!U15)</f>
        <v>342525</v>
      </c>
      <c r="C14" s="604">
        <v>55936</v>
      </c>
      <c r="D14" s="604">
        <v>17900</v>
      </c>
      <c r="E14" s="604">
        <v>18735</v>
      </c>
      <c r="F14" s="604">
        <v>19301</v>
      </c>
      <c r="G14" s="604">
        <v>27567</v>
      </c>
      <c r="H14" s="604">
        <v>15295</v>
      </c>
      <c r="I14" s="604">
        <v>12272</v>
      </c>
      <c r="J14" s="604">
        <v>56733</v>
      </c>
      <c r="K14" s="604">
        <v>34465</v>
      </c>
      <c r="L14" s="604">
        <v>11338</v>
      </c>
      <c r="M14" s="604">
        <v>5977</v>
      </c>
      <c r="N14" s="604">
        <v>4953</v>
      </c>
      <c r="O14" s="604">
        <v>5614</v>
      </c>
      <c r="P14" s="604">
        <v>4762</v>
      </c>
      <c r="Q14" s="604">
        <v>852</v>
      </c>
      <c r="R14" s="604">
        <v>12577</v>
      </c>
      <c r="S14" s="604">
        <v>10275</v>
      </c>
      <c r="T14" s="604">
        <v>2302</v>
      </c>
    </row>
    <row r="15" spans="1:21">
      <c r="A15" s="968" t="s">
        <v>21</v>
      </c>
      <c r="B15" s="737">
        <f>SUM(C15,G15,J15,O15,R15,'4.1.52.2'!B16,'4.1.52.2'!L16,'4.1.52.2'!U16)</f>
        <v>1059298</v>
      </c>
      <c r="C15" s="608">
        <v>207095</v>
      </c>
      <c r="D15" s="608">
        <v>65696</v>
      </c>
      <c r="E15" s="608">
        <v>70723</v>
      </c>
      <c r="F15" s="608">
        <v>70676</v>
      </c>
      <c r="G15" s="608">
        <v>118495</v>
      </c>
      <c r="H15" s="608">
        <v>64750</v>
      </c>
      <c r="I15" s="608">
        <v>53745</v>
      </c>
      <c r="J15" s="608">
        <v>241897</v>
      </c>
      <c r="K15" s="608">
        <v>130280</v>
      </c>
      <c r="L15" s="608">
        <v>61465</v>
      </c>
      <c r="M15" s="608">
        <v>30164</v>
      </c>
      <c r="N15" s="608">
        <v>19988</v>
      </c>
      <c r="O15" s="608">
        <v>15041</v>
      </c>
      <c r="P15" s="608">
        <v>12695</v>
      </c>
      <c r="Q15" s="608">
        <v>2346</v>
      </c>
      <c r="R15" s="608">
        <v>41986</v>
      </c>
      <c r="S15" s="608">
        <v>36567</v>
      </c>
      <c r="T15" s="608">
        <v>5419</v>
      </c>
    </row>
    <row r="16" spans="1:21">
      <c r="A16" s="666" t="s">
        <v>22</v>
      </c>
      <c r="B16" s="738">
        <f>SUM(C16,G16,J16,O16,R16,'4.1.52.2'!B17,'4.1.52.2'!L17,'4.1.52.2'!U17)</f>
        <v>259859</v>
      </c>
      <c r="C16" s="604">
        <v>38021</v>
      </c>
      <c r="D16" s="604">
        <v>13395</v>
      </c>
      <c r="E16" s="604">
        <v>13351</v>
      </c>
      <c r="F16" s="604">
        <v>11275</v>
      </c>
      <c r="G16" s="604">
        <v>17887</v>
      </c>
      <c r="H16" s="604">
        <v>9833</v>
      </c>
      <c r="I16" s="604">
        <v>8054</v>
      </c>
      <c r="J16" s="604">
        <v>68816</v>
      </c>
      <c r="K16" s="604">
        <v>33756</v>
      </c>
      <c r="L16" s="604">
        <v>20059</v>
      </c>
      <c r="M16" s="604">
        <v>8480</v>
      </c>
      <c r="N16" s="604">
        <v>6521</v>
      </c>
      <c r="O16" s="604">
        <v>3248</v>
      </c>
      <c r="P16" s="604">
        <v>2397</v>
      </c>
      <c r="Q16" s="604">
        <v>851</v>
      </c>
      <c r="R16" s="604">
        <v>7548</v>
      </c>
      <c r="S16" s="604">
        <v>5691</v>
      </c>
      <c r="T16" s="604">
        <v>1857</v>
      </c>
    </row>
    <row r="17" spans="1:20">
      <c r="A17" s="968" t="s">
        <v>23</v>
      </c>
      <c r="B17" s="737">
        <f>SUM(C17,G17,J17,O17,R17,'4.1.52.2'!B18,'4.1.52.2'!L18,'4.1.52.2'!U18)</f>
        <v>204957</v>
      </c>
      <c r="C17" s="608">
        <v>44878</v>
      </c>
      <c r="D17" s="608">
        <v>9689</v>
      </c>
      <c r="E17" s="608">
        <v>16798</v>
      </c>
      <c r="F17" s="608">
        <v>18391</v>
      </c>
      <c r="G17" s="608">
        <v>28226</v>
      </c>
      <c r="H17" s="608">
        <v>16385</v>
      </c>
      <c r="I17" s="608">
        <v>11841</v>
      </c>
      <c r="J17" s="608">
        <v>51315</v>
      </c>
      <c r="K17" s="608">
        <v>28115</v>
      </c>
      <c r="L17" s="608">
        <v>12167</v>
      </c>
      <c r="M17" s="608">
        <v>6046</v>
      </c>
      <c r="N17" s="608">
        <v>4987</v>
      </c>
      <c r="O17" s="608">
        <v>2323</v>
      </c>
      <c r="P17" s="608">
        <v>1870</v>
      </c>
      <c r="Q17" s="608">
        <v>453</v>
      </c>
      <c r="R17" s="608">
        <v>5409</v>
      </c>
      <c r="S17" s="608">
        <v>4603</v>
      </c>
      <c r="T17" s="608">
        <v>806</v>
      </c>
    </row>
    <row r="18" spans="1:20">
      <c r="A18" s="635" t="s">
        <v>113</v>
      </c>
      <c r="B18" s="738">
        <f>SUM(C18,G18,J18,O18,R18,'4.1.52.2'!B19,'4.1.52.2'!L19,'4.1.52.2'!U19)</f>
        <v>3282021</v>
      </c>
      <c r="C18" s="604">
        <v>746770</v>
      </c>
      <c r="D18" s="604">
        <v>185661</v>
      </c>
      <c r="E18" s="604">
        <v>259197</v>
      </c>
      <c r="F18" s="604">
        <v>301912</v>
      </c>
      <c r="G18" s="604">
        <v>392490</v>
      </c>
      <c r="H18" s="604">
        <v>237983</v>
      </c>
      <c r="I18" s="604">
        <v>154507</v>
      </c>
      <c r="J18" s="604">
        <v>722781</v>
      </c>
      <c r="K18" s="604">
        <v>333791</v>
      </c>
      <c r="L18" s="604">
        <v>176054</v>
      </c>
      <c r="M18" s="604">
        <v>119265</v>
      </c>
      <c r="N18" s="604">
        <v>93671</v>
      </c>
      <c r="O18" s="604">
        <v>43151</v>
      </c>
      <c r="P18" s="604">
        <v>36633</v>
      </c>
      <c r="Q18" s="604">
        <v>6518</v>
      </c>
      <c r="R18" s="604">
        <v>90259</v>
      </c>
      <c r="S18" s="604">
        <v>79932</v>
      </c>
      <c r="T18" s="604">
        <v>10327</v>
      </c>
    </row>
    <row r="19" spans="1:20">
      <c r="A19" s="968" t="s">
        <v>25</v>
      </c>
      <c r="B19" s="737">
        <f>SUM(C19,G19,J19,O19,R19,'4.1.52.2'!B20,'4.1.52.2'!L20,'4.1.52.2'!U20)</f>
        <v>379607</v>
      </c>
      <c r="C19" s="608">
        <v>64223</v>
      </c>
      <c r="D19" s="608">
        <v>17026</v>
      </c>
      <c r="E19" s="608">
        <v>22848</v>
      </c>
      <c r="F19" s="608">
        <v>24349</v>
      </c>
      <c r="G19" s="608">
        <v>38329</v>
      </c>
      <c r="H19" s="608">
        <v>20901</v>
      </c>
      <c r="I19" s="608">
        <v>17428</v>
      </c>
      <c r="J19" s="608">
        <v>85417</v>
      </c>
      <c r="K19" s="608">
        <v>42894</v>
      </c>
      <c r="L19" s="608">
        <v>18600</v>
      </c>
      <c r="M19" s="608">
        <v>12449</v>
      </c>
      <c r="N19" s="608">
        <v>11474</v>
      </c>
      <c r="O19" s="608">
        <v>5458</v>
      </c>
      <c r="P19" s="608">
        <v>4830</v>
      </c>
      <c r="Q19" s="608">
        <v>628</v>
      </c>
      <c r="R19" s="608">
        <v>12449</v>
      </c>
      <c r="S19" s="608">
        <v>11271</v>
      </c>
      <c r="T19" s="608">
        <v>1178</v>
      </c>
    </row>
    <row r="20" spans="1:20">
      <c r="A20" s="666" t="s">
        <v>26</v>
      </c>
      <c r="B20" s="738">
        <f>SUM(C20,G20,J20,O20,R20,'4.1.52.2'!B21,'4.1.52.2'!L21,'4.1.52.2'!U21)</f>
        <v>257231</v>
      </c>
      <c r="C20" s="604">
        <v>50473</v>
      </c>
      <c r="D20" s="604">
        <v>12224</v>
      </c>
      <c r="E20" s="604">
        <v>19576</v>
      </c>
      <c r="F20" s="604">
        <v>18673</v>
      </c>
      <c r="G20" s="604">
        <v>24338</v>
      </c>
      <c r="H20" s="604">
        <v>14864</v>
      </c>
      <c r="I20" s="604">
        <v>9474</v>
      </c>
      <c r="J20" s="604">
        <v>38573</v>
      </c>
      <c r="K20" s="604">
        <v>20425</v>
      </c>
      <c r="L20" s="604">
        <v>8854</v>
      </c>
      <c r="M20" s="604">
        <v>5446</v>
      </c>
      <c r="N20" s="604">
        <v>3848</v>
      </c>
      <c r="O20" s="604">
        <v>1950</v>
      </c>
      <c r="P20" s="604">
        <v>1592</v>
      </c>
      <c r="Q20" s="604">
        <v>358</v>
      </c>
      <c r="R20" s="604">
        <v>4166</v>
      </c>
      <c r="S20" s="604">
        <v>3406</v>
      </c>
      <c r="T20" s="604">
        <v>760</v>
      </c>
    </row>
    <row r="21" spans="1:20">
      <c r="A21" s="968" t="s">
        <v>27</v>
      </c>
      <c r="B21" s="737">
        <f>SUM(C21,G21,J21,O21,R21,'4.1.52.2'!B22,'4.1.52.2'!L22,'4.1.52.2'!U22)</f>
        <v>1449615</v>
      </c>
      <c r="C21" s="608">
        <v>375113</v>
      </c>
      <c r="D21" s="608">
        <v>92736</v>
      </c>
      <c r="E21" s="608">
        <v>118760</v>
      </c>
      <c r="F21" s="608">
        <v>163617</v>
      </c>
      <c r="G21" s="608">
        <v>184462</v>
      </c>
      <c r="H21" s="608">
        <v>119745</v>
      </c>
      <c r="I21" s="608">
        <v>64717</v>
      </c>
      <c r="J21" s="608">
        <v>352030</v>
      </c>
      <c r="K21" s="608">
        <v>143968</v>
      </c>
      <c r="L21" s="608">
        <v>91157</v>
      </c>
      <c r="M21" s="608">
        <v>65189</v>
      </c>
      <c r="N21" s="608">
        <v>51716</v>
      </c>
      <c r="O21" s="608">
        <v>13090</v>
      </c>
      <c r="P21" s="608">
        <v>10716</v>
      </c>
      <c r="Q21" s="608">
        <v>2374</v>
      </c>
      <c r="R21" s="608">
        <v>29573</v>
      </c>
      <c r="S21" s="608">
        <v>25862</v>
      </c>
      <c r="T21" s="608">
        <v>3711</v>
      </c>
    </row>
    <row r="22" spans="1:20">
      <c r="A22" s="666" t="s">
        <v>28</v>
      </c>
      <c r="B22" s="738">
        <f>SUM(C22,G22,J22,O22,R22,'4.1.52.2'!B23,'4.1.52.2'!L23,'4.1.52.2'!U23)</f>
        <v>384754</v>
      </c>
      <c r="C22" s="604">
        <v>75794</v>
      </c>
      <c r="D22" s="604">
        <v>19324</v>
      </c>
      <c r="E22" s="604">
        <v>31217</v>
      </c>
      <c r="F22" s="604">
        <v>25253</v>
      </c>
      <c r="G22" s="604">
        <v>46103</v>
      </c>
      <c r="H22" s="604">
        <v>25134</v>
      </c>
      <c r="I22" s="604">
        <v>20969</v>
      </c>
      <c r="J22" s="604">
        <v>79587</v>
      </c>
      <c r="K22" s="604">
        <v>35360</v>
      </c>
      <c r="L22" s="604">
        <v>19568</v>
      </c>
      <c r="M22" s="604">
        <v>14043</v>
      </c>
      <c r="N22" s="604">
        <v>10616</v>
      </c>
      <c r="O22" s="604">
        <v>10262</v>
      </c>
      <c r="P22" s="604">
        <v>8986</v>
      </c>
      <c r="Q22" s="604">
        <v>1276</v>
      </c>
      <c r="R22" s="604">
        <v>16689</v>
      </c>
      <c r="S22" s="604">
        <v>15720</v>
      </c>
      <c r="T22" s="604">
        <v>969</v>
      </c>
    </row>
    <row r="23" spans="1:20">
      <c r="A23" s="968" t="s">
        <v>29</v>
      </c>
      <c r="B23" s="737">
        <f>SUM(C23,G23,J23,O23,R23,'4.1.52.2'!B24,'4.1.52.2'!L24,'4.1.52.2'!U24)</f>
        <v>623436</v>
      </c>
      <c r="C23" s="608">
        <v>117901</v>
      </c>
      <c r="D23" s="608">
        <v>32261</v>
      </c>
      <c r="E23" s="608">
        <v>46232</v>
      </c>
      <c r="F23" s="608">
        <v>39408</v>
      </c>
      <c r="G23" s="608">
        <v>72223</v>
      </c>
      <c r="H23" s="608">
        <v>39401</v>
      </c>
      <c r="I23" s="608">
        <v>32822</v>
      </c>
      <c r="J23" s="608">
        <v>126154</v>
      </c>
      <c r="K23" s="608">
        <v>71037</v>
      </c>
      <c r="L23" s="608">
        <v>28424</v>
      </c>
      <c r="M23" s="608">
        <v>15388</v>
      </c>
      <c r="N23" s="608">
        <v>11305</v>
      </c>
      <c r="O23" s="608">
        <v>10743</v>
      </c>
      <c r="P23" s="608">
        <v>9098</v>
      </c>
      <c r="Q23" s="608">
        <v>1645</v>
      </c>
      <c r="R23" s="608">
        <v>22512</v>
      </c>
      <c r="S23" s="608">
        <v>19525</v>
      </c>
      <c r="T23" s="608">
        <v>2987</v>
      </c>
    </row>
    <row r="24" spans="1:20">
      <c r="A24" s="666" t="s">
        <v>30</v>
      </c>
      <c r="B24" s="738">
        <f>SUM(C24,G24,J24,O24,R24,'4.1.52.2'!B25,'4.1.52.2'!L25,'4.1.52.2'!U25)</f>
        <v>187378</v>
      </c>
      <c r="C24" s="604">
        <v>63266</v>
      </c>
      <c r="D24" s="604">
        <v>12090</v>
      </c>
      <c r="E24" s="604">
        <v>20564</v>
      </c>
      <c r="F24" s="604">
        <v>30612</v>
      </c>
      <c r="G24" s="604">
        <v>27035</v>
      </c>
      <c r="H24" s="604">
        <v>17938</v>
      </c>
      <c r="I24" s="604">
        <v>9097</v>
      </c>
      <c r="J24" s="604">
        <v>41020</v>
      </c>
      <c r="K24" s="604">
        <v>20107</v>
      </c>
      <c r="L24" s="604">
        <v>9451</v>
      </c>
      <c r="M24" s="604">
        <v>6750</v>
      </c>
      <c r="N24" s="604">
        <v>4712</v>
      </c>
      <c r="O24" s="604">
        <v>1648</v>
      </c>
      <c r="P24" s="604">
        <v>1411</v>
      </c>
      <c r="Q24" s="604">
        <v>237</v>
      </c>
      <c r="R24" s="604">
        <v>4870</v>
      </c>
      <c r="S24" s="604">
        <v>4148</v>
      </c>
      <c r="T24" s="604">
        <v>722</v>
      </c>
    </row>
    <row r="25" spans="1:20">
      <c r="A25" s="628" t="s">
        <v>112</v>
      </c>
      <c r="B25" s="737">
        <f>SUM(C25,G25,J25,O25,R25,'4.1.52.2'!B26,'4.1.52.2'!L26,'4.1.52.2'!U26)</f>
        <v>587741</v>
      </c>
      <c r="C25" s="608">
        <v>97343</v>
      </c>
      <c r="D25" s="608">
        <v>26055</v>
      </c>
      <c r="E25" s="608">
        <v>34900</v>
      </c>
      <c r="F25" s="608">
        <v>36388</v>
      </c>
      <c r="G25" s="608">
        <v>56864</v>
      </c>
      <c r="H25" s="608">
        <v>28161</v>
      </c>
      <c r="I25" s="608">
        <v>28703</v>
      </c>
      <c r="J25" s="608">
        <v>104467</v>
      </c>
      <c r="K25" s="608">
        <v>67287</v>
      </c>
      <c r="L25" s="608">
        <v>23150</v>
      </c>
      <c r="M25" s="608">
        <v>8467</v>
      </c>
      <c r="N25" s="608">
        <v>5563</v>
      </c>
      <c r="O25" s="608">
        <v>8144</v>
      </c>
      <c r="P25" s="608">
        <v>7034</v>
      </c>
      <c r="Q25" s="608">
        <v>1110</v>
      </c>
      <c r="R25" s="608">
        <v>16004</v>
      </c>
      <c r="S25" s="608">
        <v>13188</v>
      </c>
      <c r="T25" s="608">
        <v>2816</v>
      </c>
    </row>
    <row r="26" spans="1:20">
      <c r="A26" s="666" t="s">
        <v>78</v>
      </c>
      <c r="B26" s="738">
        <f>SUM(C26,G26,J26,O26,R26,'4.1.52.2'!B27,'4.1.52.2'!L27,'4.1.52.2'!U27)</f>
        <v>158402</v>
      </c>
      <c r="C26" s="604">
        <v>25635</v>
      </c>
      <c r="D26" s="604">
        <v>5385</v>
      </c>
      <c r="E26" s="604">
        <v>10719</v>
      </c>
      <c r="F26" s="604">
        <v>9531</v>
      </c>
      <c r="G26" s="604">
        <v>16326</v>
      </c>
      <c r="H26" s="604">
        <v>7043</v>
      </c>
      <c r="I26" s="604">
        <v>9283</v>
      </c>
      <c r="J26" s="604">
        <v>27494</v>
      </c>
      <c r="K26" s="604">
        <v>18245</v>
      </c>
      <c r="L26" s="604">
        <v>5674</v>
      </c>
      <c r="M26" s="604">
        <v>2105</v>
      </c>
      <c r="N26" s="604">
        <v>1470</v>
      </c>
      <c r="O26" s="604">
        <v>2561</v>
      </c>
      <c r="P26" s="604">
        <v>2110</v>
      </c>
      <c r="Q26" s="604">
        <v>451</v>
      </c>
      <c r="R26" s="604">
        <v>5148</v>
      </c>
      <c r="S26" s="604">
        <v>4140</v>
      </c>
      <c r="T26" s="604">
        <v>1008</v>
      </c>
    </row>
    <row r="27" spans="1:20">
      <c r="A27" s="968" t="s">
        <v>84</v>
      </c>
      <c r="B27" s="737">
        <f>SUM(C27,G27,J27,O27,R27,'4.1.52.2'!B28,'4.1.52.2'!L28,'4.1.52.2'!U28)</f>
        <v>87557</v>
      </c>
      <c r="C27" s="608">
        <v>20140</v>
      </c>
      <c r="D27" s="608">
        <v>5470</v>
      </c>
      <c r="E27" s="608">
        <v>6778</v>
      </c>
      <c r="F27" s="608">
        <v>7892</v>
      </c>
      <c r="G27" s="608">
        <v>11021</v>
      </c>
      <c r="H27" s="608">
        <v>5970</v>
      </c>
      <c r="I27" s="608">
        <v>5051</v>
      </c>
      <c r="J27" s="608">
        <v>18095</v>
      </c>
      <c r="K27" s="608">
        <v>11561</v>
      </c>
      <c r="L27" s="608">
        <v>4075</v>
      </c>
      <c r="M27" s="608">
        <v>1582</v>
      </c>
      <c r="N27" s="608">
        <v>877</v>
      </c>
      <c r="O27" s="608">
        <v>862</v>
      </c>
      <c r="P27" s="608">
        <v>797</v>
      </c>
      <c r="Q27" s="608">
        <v>65</v>
      </c>
      <c r="R27" s="608">
        <v>2220</v>
      </c>
      <c r="S27" s="608">
        <v>2029</v>
      </c>
      <c r="T27" s="608">
        <v>191</v>
      </c>
    </row>
    <row r="28" spans="1:20">
      <c r="A28" s="666" t="s">
        <v>77</v>
      </c>
      <c r="B28" s="738">
        <f>SUM(C28,G28,J28,O28,R28,'4.1.52.2'!B29,'4.1.52.2'!L29,'4.1.52.2'!U29)</f>
        <v>65568</v>
      </c>
      <c r="C28" s="604">
        <v>9946</v>
      </c>
      <c r="D28" s="604">
        <v>2276</v>
      </c>
      <c r="E28" s="604">
        <v>3849</v>
      </c>
      <c r="F28" s="604">
        <v>3821</v>
      </c>
      <c r="G28" s="604">
        <v>4450</v>
      </c>
      <c r="H28" s="604">
        <v>2482</v>
      </c>
      <c r="I28" s="604">
        <v>1968</v>
      </c>
      <c r="J28" s="604">
        <v>8934</v>
      </c>
      <c r="K28" s="604">
        <v>5204</v>
      </c>
      <c r="L28" s="604">
        <v>2671</v>
      </c>
      <c r="M28" s="604">
        <v>628</v>
      </c>
      <c r="N28" s="604">
        <v>431</v>
      </c>
      <c r="O28" s="604">
        <v>433</v>
      </c>
      <c r="P28" s="604">
        <v>366</v>
      </c>
      <c r="Q28" s="604">
        <v>67</v>
      </c>
      <c r="R28" s="604">
        <v>1207</v>
      </c>
      <c r="S28" s="604">
        <v>1021</v>
      </c>
      <c r="T28" s="604">
        <v>186</v>
      </c>
    </row>
    <row r="29" spans="1:20">
      <c r="A29" s="968" t="s">
        <v>83</v>
      </c>
      <c r="B29" s="737">
        <f>SUM(C29,G29,J29,O29,R29,'4.1.52.2'!B30,'4.1.52.2'!L30,'4.1.52.2'!U30)</f>
        <v>94671</v>
      </c>
      <c r="C29" s="608">
        <v>13882</v>
      </c>
      <c r="D29" s="608">
        <v>3057</v>
      </c>
      <c r="E29" s="608">
        <v>5046</v>
      </c>
      <c r="F29" s="608">
        <v>5779</v>
      </c>
      <c r="G29" s="608">
        <v>10191</v>
      </c>
      <c r="H29" s="608">
        <v>5292</v>
      </c>
      <c r="I29" s="608">
        <v>4899</v>
      </c>
      <c r="J29" s="608">
        <v>17919</v>
      </c>
      <c r="K29" s="608">
        <v>12052</v>
      </c>
      <c r="L29" s="608">
        <v>3317</v>
      </c>
      <c r="M29" s="608">
        <v>1426</v>
      </c>
      <c r="N29" s="608">
        <v>1124</v>
      </c>
      <c r="O29" s="608">
        <v>1295</v>
      </c>
      <c r="P29" s="608">
        <v>1072</v>
      </c>
      <c r="Q29" s="608">
        <v>223</v>
      </c>
      <c r="R29" s="608">
        <v>2520</v>
      </c>
      <c r="S29" s="608">
        <v>2033</v>
      </c>
      <c r="T29" s="608">
        <v>487</v>
      </c>
    </row>
    <row r="30" spans="1:20">
      <c r="A30" s="666" t="s">
        <v>76</v>
      </c>
      <c r="B30" s="738">
        <f>SUM(C30,G30,J30,O30,R30,'4.1.52.2'!B31,'4.1.52.2'!L31,'4.1.52.2'!U31)</f>
        <v>91048</v>
      </c>
      <c r="C30" s="604">
        <v>14855</v>
      </c>
      <c r="D30" s="604">
        <v>5131</v>
      </c>
      <c r="E30" s="604">
        <v>4737</v>
      </c>
      <c r="F30" s="604">
        <v>4987</v>
      </c>
      <c r="G30" s="604">
        <v>7667</v>
      </c>
      <c r="H30" s="604">
        <v>3841</v>
      </c>
      <c r="I30" s="604">
        <v>3826</v>
      </c>
      <c r="J30" s="604">
        <v>16135</v>
      </c>
      <c r="K30" s="604">
        <v>9940</v>
      </c>
      <c r="L30" s="604">
        <v>3824</v>
      </c>
      <c r="M30" s="604">
        <v>1423</v>
      </c>
      <c r="N30" s="604">
        <v>948</v>
      </c>
      <c r="O30" s="604">
        <v>746</v>
      </c>
      <c r="P30" s="604">
        <v>667</v>
      </c>
      <c r="Q30" s="604">
        <v>79</v>
      </c>
      <c r="R30" s="604">
        <v>1541</v>
      </c>
      <c r="S30" s="604">
        <v>1382</v>
      </c>
      <c r="T30" s="604">
        <v>159</v>
      </c>
    </row>
    <row r="31" spans="1:20">
      <c r="A31" s="968" t="s">
        <v>75</v>
      </c>
      <c r="B31" s="737">
        <f>SUM(C31,G31,J31,O31,R31,'4.1.52.2'!B32,'4.1.52.2'!L32,'4.1.52.2'!U32)</f>
        <v>90495</v>
      </c>
      <c r="C31" s="608">
        <v>12885</v>
      </c>
      <c r="D31" s="608">
        <v>4736</v>
      </c>
      <c r="E31" s="608">
        <v>3771</v>
      </c>
      <c r="F31" s="608">
        <v>4378</v>
      </c>
      <c r="G31" s="608">
        <v>7209</v>
      </c>
      <c r="H31" s="608">
        <v>3533</v>
      </c>
      <c r="I31" s="608">
        <v>3676</v>
      </c>
      <c r="J31" s="608">
        <v>15890</v>
      </c>
      <c r="K31" s="608">
        <v>10285</v>
      </c>
      <c r="L31" s="608">
        <v>3589</v>
      </c>
      <c r="M31" s="608">
        <v>1303</v>
      </c>
      <c r="N31" s="608">
        <v>713</v>
      </c>
      <c r="O31" s="608">
        <v>2247</v>
      </c>
      <c r="P31" s="608">
        <v>2022</v>
      </c>
      <c r="Q31" s="608">
        <v>225</v>
      </c>
      <c r="R31" s="608">
        <v>3368</v>
      </c>
      <c r="S31" s="608">
        <v>2583</v>
      </c>
      <c r="T31" s="608">
        <v>785</v>
      </c>
    </row>
    <row r="32" spans="1:20">
      <c r="A32" s="635" t="s">
        <v>111</v>
      </c>
      <c r="B32" s="738">
        <f>SUM(C32,G32,J32,O32,R32,'4.1.52.2'!B33,'4.1.52.2'!L33,'4.1.52.2'!U33)</f>
        <v>22597</v>
      </c>
      <c r="C32" s="604">
        <v>4390</v>
      </c>
      <c r="D32" s="604">
        <v>1389</v>
      </c>
      <c r="E32" s="604">
        <v>1293</v>
      </c>
      <c r="F32" s="604">
        <v>1708</v>
      </c>
      <c r="G32" s="604">
        <v>2966</v>
      </c>
      <c r="H32" s="604">
        <v>1660</v>
      </c>
      <c r="I32" s="604">
        <v>1306</v>
      </c>
      <c r="J32" s="604">
        <v>6925</v>
      </c>
      <c r="K32" s="604">
        <v>4081</v>
      </c>
      <c r="L32" s="604">
        <v>1756</v>
      </c>
      <c r="M32" s="604">
        <v>737</v>
      </c>
      <c r="N32" s="604">
        <v>351</v>
      </c>
      <c r="O32" s="604">
        <v>177</v>
      </c>
      <c r="P32" s="604">
        <v>152</v>
      </c>
      <c r="Q32" s="604">
        <v>25</v>
      </c>
      <c r="R32" s="604">
        <v>702</v>
      </c>
      <c r="S32" s="604">
        <v>614</v>
      </c>
      <c r="T32" s="604">
        <v>88</v>
      </c>
    </row>
    <row r="33" spans="1:20" ht="15" customHeight="1">
      <c r="A33" s="968" t="s">
        <v>82</v>
      </c>
      <c r="B33" s="737">
        <f>SUM(C33,G33,J33,O33,R33,'4.1.52.2'!B34,'4.1.52.2'!L34,'4.1.52.2'!U34)</f>
        <v>22597</v>
      </c>
      <c r="C33" s="608">
        <v>4390</v>
      </c>
      <c r="D33" s="608">
        <v>1389</v>
      </c>
      <c r="E33" s="608">
        <v>1293</v>
      </c>
      <c r="F33" s="608">
        <v>1708</v>
      </c>
      <c r="G33" s="608">
        <v>2966</v>
      </c>
      <c r="H33" s="608">
        <v>1660</v>
      </c>
      <c r="I33" s="608">
        <v>1306</v>
      </c>
      <c r="J33" s="608">
        <v>6925</v>
      </c>
      <c r="K33" s="608">
        <v>4081</v>
      </c>
      <c r="L33" s="608">
        <v>1756</v>
      </c>
      <c r="M33" s="608">
        <v>737</v>
      </c>
      <c r="N33" s="608">
        <v>351</v>
      </c>
      <c r="O33" s="608">
        <v>177</v>
      </c>
      <c r="P33" s="608">
        <v>152</v>
      </c>
      <c r="Q33" s="608">
        <v>25</v>
      </c>
      <c r="R33" s="608">
        <v>702</v>
      </c>
      <c r="S33" s="608">
        <v>614</v>
      </c>
      <c r="T33" s="608">
        <v>88</v>
      </c>
    </row>
    <row r="34" spans="1:20">
      <c r="A34" s="970"/>
      <c r="B34" s="714"/>
      <c r="C34" s="714"/>
      <c r="D34" s="714"/>
      <c r="E34" s="714"/>
      <c r="F34" s="714"/>
      <c r="G34" s="714"/>
      <c r="H34" s="714"/>
      <c r="I34" s="714"/>
      <c r="J34" s="714"/>
      <c r="K34" s="714"/>
      <c r="L34" s="714"/>
      <c r="M34" s="714"/>
    </row>
    <row r="35" spans="1:20" ht="15" customHeight="1">
      <c r="A35" s="1197" t="s">
        <v>342</v>
      </c>
      <c r="B35" s="1197"/>
      <c r="C35" s="1197"/>
      <c r="D35" s="1197"/>
      <c r="E35" s="1197"/>
      <c r="F35" s="1197"/>
      <c r="G35" s="1197"/>
      <c r="H35" s="1197"/>
      <c r="I35" s="1197"/>
      <c r="J35" s="1197"/>
      <c r="K35" s="1197"/>
      <c r="L35" s="1197"/>
      <c r="M35" s="1197"/>
    </row>
  </sheetData>
  <mergeCells count="9">
    <mergeCell ref="A35:M35"/>
    <mergeCell ref="A1:T1"/>
    <mergeCell ref="A2:A4"/>
    <mergeCell ref="B2:B4"/>
    <mergeCell ref="C2:T2"/>
    <mergeCell ref="C3:F3"/>
    <mergeCell ref="G3:I3"/>
    <mergeCell ref="J3:N3"/>
    <mergeCell ref="O3:T3"/>
  </mergeCells>
  <hyperlinks>
    <hyperlink ref="U1" location="INDICE!A32" display="INDICE"/>
  </hyperlinks>
  <printOptions horizontalCentered="1"/>
  <pageMargins left="0.51181102362204722" right="0.51181102362204722" top="1.1023622047244095" bottom="0.51181102362204722" header="0.11811023622047245" footer="0.23622047244094491"/>
  <pageSetup paperSize="9" scale="44" firstPageNumber="103" orientation="landscape" useFirstPageNumber="1" r:id="rId1"/>
  <headerFooter scaleWithDoc="0">
    <oddHeader>&amp;C&amp;G</oddHeader>
    <oddFooter>&amp;C&amp;12 &amp;P</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6"/>
  <sheetViews>
    <sheetView showGridLines="0" zoomScale="90" zoomScaleNormal="90" zoomScalePageLayoutView="90" workbookViewId="0">
      <selection sqref="A1:V1"/>
    </sheetView>
  </sheetViews>
  <sheetFormatPr baseColWidth="10" defaultColWidth="18.85546875" defaultRowHeight="12.75"/>
  <cols>
    <col min="1" max="1" width="26.42578125" style="647" bestFit="1" customWidth="1"/>
    <col min="2" max="2" width="10.5703125" style="647" customWidth="1"/>
    <col min="3" max="3" width="15.7109375" style="647" customWidth="1"/>
    <col min="4" max="4" width="11.5703125" style="647" customWidth="1"/>
    <col min="5" max="5" width="10.5703125" style="647" customWidth="1"/>
    <col min="6" max="6" width="13" style="647" customWidth="1"/>
    <col min="7" max="7" width="10.85546875" style="647" customWidth="1"/>
    <col min="8" max="8" width="11.28515625" style="647" customWidth="1"/>
    <col min="9" max="9" width="10.5703125" style="647" customWidth="1"/>
    <col min="10" max="10" width="12.5703125" style="647" bestFit="1" customWidth="1"/>
    <col min="11" max="14" width="11.5703125" style="647" customWidth="1"/>
    <col min="15" max="15" width="11.5703125" style="647" bestFit="1" customWidth="1"/>
    <col min="16" max="16" width="8.28515625" style="653" bestFit="1" customWidth="1"/>
    <col min="17" max="17" width="7.140625" style="653" bestFit="1" customWidth="1"/>
    <col min="18" max="18" width="7.7109375" style="653" bestFit="1" customWidth="1"/>
    <col min="19" max="19" width="9.28515625" style="653" bestFit="1" customWidth="1"/>
    <col min="20" max="20" width="5.42578125" style="653" bestFit="1" customWidth="1"/>
    <col min="21" max="21" width="6.28515625" style="653" bestFit="1" customWidth="1"/>
    <col min="22" max="22" width="17.7109375" style="653" bestFit="1" customWidth="1"/>
    <col min="23" max="23" width="11" style="653" customWidth="1"/>
    <col min="24" max="16384" width="18.85546875" style="653"/>
  </cols>
  <sheetData>
    <row r="1" spans="1:23" ht="48.75" customHeight="1">
      <c r="A1" s="1129" t="s">
        <v>1512</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ht="4.5" customHeight="1">
      <c r="A2" s="665"/>
      <c r="B2" s="719"/>
      <c r="C2" s="665"/>
      <c r="D2" s="665"/>
      <c r="E2" s="665"/>
      <c r="F2" s="665"/>
      <c r="G2" s="665"/>
      <c r="H2" s="665"/>
      <c r="I2" s="665"/>
      <c r="J2" s="665"/>
      <c r="K2" s="665"/>
      <c r="L2" s="665"/>
      <c r="M2" s="665"/>
      <c r="N2" s="665"/>
      <c r="O2" s="665"/>
    </row>
    <row r="3" spans="1:23" ht="15.75" customHeight="1">
      <c r="A3" s="1210" t="s">
        <v>1127</v>
      </c>
      <c r="B3" s="1213" t="s">
        <v>713</v>
      </c>
      <c r="C3" s="1214"/>
      <c r="D3" s="1214"/>
      <c r="E3" s="1214"/>
      <c r="F3" s="1214"/>
      <c r="G3" s="1214"/>
      <c r="H3" s="1214"/>
      <c r="I3" s="1214"/>
      <c r="J3" s="1214"/>
      <c r="K3" s="1214"/>
      <c r="L3" s="1214"/>
      <c r="M3" s="1214"/>
      <c r="N3" s="1214"/>
      <c r="O3" s="1214"/>
      <c r="P3" s="1214"/>
      <c r="Q3" s="1214"/>
      <c r="R3" s="1214"/>
      <c r="S3" s="1214"/>
      <c r="T3" s="1215"/>
      <c r="U3" s="1210" t="s">
        <v>330</v>
      </c>
      <c r="V3" s="1216" t="s">
        <v>1100</v>
      </c>
    </row>
    <row r="4" spans="1:23" ht="15" customHeight="1">
      <c r="A4" s="1211"/>
      <c r="B4" s="1219" t="s">
        <v>334</v>
      </c>
      <c r="C4" s="1220"/>
      <c r="D4" s="1220"/>
      <c r="E4" s="1220"/>
      <c r="F4" s="1220"/>
      <c r="G4" s="1220"/>
      <c r="H4" s="1220"/>
      <c r="I4" s="1220"/>
      <c r="J4" s="1220"/>
      <c r="K4" s="1221"/>
      <c r="L4" s="1219" t="s">
        <v>336</v>
      </c>
      <c r="M4" s="1220"/>
      <c r="N4" s="1220"/>
      <c r="O4" s="1220"/>
      <c r="P4" s="1220"/>
      <c r="Q4" s="1220"/>
      <c r="R4" s="1220"/>
      <c r="S4" s="1220"/>
      <c r="T4" s="1221"/>
      <c r="U4" s="1211"/>
      <c r="V4" s="1217"/>
    </row>
    <row r="5" spans="1:23" s="701" customFormat="1" ht="24">
      <c r="A5" s="1212"/>
      <c r="B5" s="974" t="s">
        <v>314</v>
      </c>
      <c r="C5" s="974" t="s">
        <v>339</v>
      </c>
      <c r="D5" s="974" t="s">
        <v>338</v>
      </c>
      <c r="E5" s="974" t="s">
        <v>323</v>
      </c>
      <c r="F5" s="974" t="s">
        <v>322</v>
      </c>
      <c r="G5" s="974" t="s">
        <v>321</v>
      </c>
      <c r="H5" s="974" t="s">
        <v>320</v>
      </c>
      <c r="I5" s="974" t="s">
        <v>1101</v>
      </c>
      <c r="J5" s="974" t="s">
        <v>181</v>
      </c>
      <c r="K5" s="974" t="s">
        <v>1102</v>
      </c>
      <c r="L5" s="974" t="s">
        <v>314</v>
      </c>
      <c r="M5" s="974" t="s">
        <v>1103</v>
      </c>
      <c r="N5" s="974" t="s">
        <v>319</v>
      </c>
      <c r="O5" s="974" t="s">
        <v>1104</v>
      </c>
      <c r="P5" s="974" t="s">
        <v>1105</v>
      </c>
      <c r="Q5" s="974" t="s">
        <v>1106</v>
      </c>
      <c r="R5" s="974" t="s">
        <v>1107</v>
      </c>
      <c r="S5" s="974" t="s">
        <v>1108</v>
      </c>
      <c r="T5" s="974" t="s">
        <v>1109</v>
      </c>
      <c r="U5" s="1211"/>
      <c r="V5" s="1218"/>
    </row>
    <row r="6" spans="1:23">
      <c r="A6" s="739" t="s">
        <v>764</v>
      </c>
      <c r="B6" s="608">
        <v>337545</v>
      </c>
      <c r="C6" s="608">
        <v>9501</v>
      </c>
      <c r="D6" s="608">
        <v>94494</v>
      </c>
      <c r="E6" s="608">
        <v>82010</v>
      </c>
      <c r="F6" s="608">
        <v>81691</v>
      </c>
      <c r="G6" s="608">
        <v>29068</v>
      </c>
      <c r="H6" s="608">
        <v>399</v>
      </c>
      <c r="I6" s="608">
        <v>6564</v>
      </c>
      <c r="J6" s="608">
        <v>4085</v>
      </c>
      <c r="K6" s="608">
        <v>29733</v>
      </c>
      <c r="L6" s="608">
        <v>2737194</v>
      </c>
      <c r="M6" s="608">
        <v>136832</v>
      </c>
      <c r="N6" s="608">
        <v>2556942</v>
      </c>
      <c r="O6" s="608">
        <v>10180</v>
      </c>
      <c r="P6" s="608">
        <v>5246</v>
      </c>
      <c r="Q6" s="608">
        <v>12887</v>
      </c>
      <c r="R6" s="608">
        <v>4843</v>
      </c>
      <c r="S6" s="608">
        <v>4027</v>
      </c>
      <c r="T6" s="608">
        <v>6237</v>
      </c>
      <c r="U6" s="608">
        <v>19703</v>
      </c>
      <c r="V6" s="608">
        <v>452892</v>
      </c>
    </row>
    <row r="7" spans="1:23" ht="12.75" customHeight="1">
      <c r="A7" s="740" t="s">
        <v>765</v>
      </c>
      <c r="B7" s="604">
        <v>158985</v>
      </c>
      <c r="C7" s="604">
        <v>5419</v>
      </c>
      <c r="D7" s="604">
        <v>40792</v>
      </c>
      <c r="E7" s="604">
        <v>40236</v>
      </c>
      <c r="F7" s="604">
        <v>36693</v>
      </c>
      <c r="G7" s="604">
        <v>17974</v>
      </c>
      <c r="H7" s="604">
        <v>258</v>
      </c>
      <c r="I7" s="604">
        <v>3747</v>
      </c>
      <c r="J7" s="604">
        <v>3073</v>
      </c>
      <c r="K7" s="604">
        <v>10793</v>
      </c>
      <c r="L7" s="604">
        <v>1329462</v>
      </c>
      <c r="M7" s="604">
        <v>74229</v>
      </c>
      <c r="N7" s="604">
        <v>1233732</v>
      </c>
      <c r="O7" s="604">
        <v>5565</v>
      </c>
      <c r="P7" s="604">
        <v>2888</v>
      </c>
      <c r="Q7" s="604">
        <v>6052</v>
      </c>
      <c r="R7" s="604">
        <v>1413</v>
      </c>
      <c r="S7" s="604">
        <v>2516</v>
      </c>
      <c r="T7" s="604">
        <v>3067</v>
      </c>
      <c r="U7" s="604">
        <v>7069</v>
      </c>
      <c r="V7" s="604">
        <v>268855</v>
      </c>
    </row>
    <row r="8" spans="1:23" ht="12.75" customHeight="1">
      <c r="A8" s="957" t="s">
        <v>369</v>
      </c>
      <c r="B8" s="608">
        <v>23473</v>
      </c>
      <c r="C8" s="608">
        <v>978</v>
      </c>
      <c r="D8" s="608">
        <v>7685</v>
      </c>
      <c r="E8" s="608">
        <v>8149</v>
      </c>
      <c r="F8" s="608">
        <v>2228</v>
      </c>
      <c r="G8" s="608">
        <v>3841</v>
      </c>
      <c r="H8" s="608">
        <v>28</v>
      </c>
      <c r="I8" s="608">
        <v>301</v>
      </c>
      <c r="J8" s="608">
        <v>262</v>
      </c>
      <c r="K8" s="608">
        <v>1</v>
      </c>
      <c r="L8" s="608">
        <v>202632</v>
      </c>
      <c r="M8" s="608">
        <v>19986</v>
      </c>
      <c r="N8" s="608">
        <v>182032</v>
      </c>
      <c r="O8" s="608">
        <v>431</v>
      </c>
      <c r="P8" s="608">
        <v>20</v>
      </c>
      <c r="Q8" s="608">
        <v>89</v>
      </c>
      <c r="R8" s="608">
        <v>27</v>
      </c>
      <c r="S8" s="608">
        <v>28</v>
      </c>
      <c r="T8" s="608">
        <v>19</v>
      </c>
      <c r="U8" s="608">
        <v>1791</v>
      </c>
      <c r="V8" s="608">
        <v>14722</v>
      </c>
    </row>
    <row r="9" spans="1:23" ht="12.75" customHeight="1">
      <c r="A9" s="958" t="s">
        <v>368</v>
      </c>
      <c r="B9" s="604">
        <v>4767</v>
      </c>
      <c r="C9" s="604">
        <v>92</v>
      </c>
      <c r="D9" s="604">
        <v>1596</v>
      </c>
      <c r="E9" s="604">
        <v>1762</v>
      </c>
      <c r="F9" s="604">
        <v>245</v>
      </c>
      <c r="G9" s="604">
        <v>726</v>
      </c>
      <c r="H9" s="604">
        <v>3</v>
      </c>
      <c r="I9" s="604">
        <v>38</v>
      </c>
      <c r="J9" s="604">
        <v>208</v>
      </c>
      <c r="K9" s="604">
        <v>97</v>
      </c>
      <c r="L9" s="604">
        <v>54806</v>
      </c>
      <c r="M9" s="604">
        <v>813</v>
      </c>
      <c r="N9" s="604">
        <v>49179</v>
      </c>
      <c r="O9" s="604">
        <v>921</v>
      </c>
      <c r="P9" s="604">
        <v>900</v>
      </c>
      <c r="Q9" s="604">
        <v>806</v>
      </c>
      <c r="R9" s="604">
        <v>931</v>
      </c>
      <c r="S9" s="604">
        <v>1106</v>
      </c>
      <c r="T9" s="604">
        <v>150</v>
      </c>
      <c r="U9" s="604">
        <v>57</v>
      </c>
      <c r="V9" s="604">
        <v>16965</v>
      </c>
    </row>
    <row r="10" spans="1:23" ht="12.75" customHeight="1">
      <c r="A10" s="957" t="s">
        <v>367</v>
      </c>
      <c r="B10" s="608">
        <v>4404</v>
      </c>
      <c r="C10" s="608">
        <v>43</v>
      </c>
      <c r="D10" s="608">
        <v>1647</v>
      </c>
      <c r="E10" s="608">
        <v>1407</v>
      </c>
      <c r="F10" s="608">
        <v>86</v>
      </c>
      <c r="G10" s="608">
        <v>1119</v>
      </c>
      <c r="H10" s="608">
        <v>2</v>
      </c>
      <c r="I10" s="608">
        <v>100</v>
      </c>
      <c r="J10" s="608" t="s">
        <v>39</v>
      </c>
      <c r="K10" s="608" t="s">
        <v>39</v>
      </c>
      <c r="L10" s="608">
        <v>62520</v>
      </c>
      <c r="M10" s="608">
        <v>16</v>
      </c>
      <c r="N10" s="608">
        <v>62502</v>
      </c>
      <c r="O10" s="608">
        <v>1</v>
      </c>
      <c r="P10" s="608" t="s">
        <v>39</v>
      </c>
      <c r="Q10" s="608">
        <v>1</v>
      </c>
      <c r="R10" s="608" t="s">
        <v>39</v>
      </c>
      <c r="S10" s="608" t="s">
        <v>39</v>
      </c>
      <c r="T10" s="608" t="s">
        <v>39</v>
      </c>
      <c r="U10" s="608">
        <v>82</v>
      </c>
      <c r="V10" s="608">
        <v>4435</v>
      </c>
    </row>
    <row r="11" spans="1:23" ht="12.75" customHeight="1">
      <c r="A11" s="958" t="s">
        <v>366</v>
      </c>
      <c r="B11" s="604">
        <v>4830</v>
      </c>
      <c r="C11" s="604">
        <v>185</v>
      </c>
      <c r="D11" s="604">
        <v>718</v>
      </c>
      <c r="E11" s="604">
        <v>823</v>
      </c>
      <c r="F11" s="604">
        <v>2282</v>
      </c>
      <c r="G11" s="604">
        <v>242</v>
      </c>
      <c r="H11" s="604">
        <v>4</v>
      </c>
      <c r="I11" s="604">
        <v>166</v>
      </c>
      <c r="J11" s="604">
        <v>410</v>
      </c>
      <c r="K11" s="604" t="s">
        <v>39</v>
      </c>
      <c r="L11" s="604">
        <v>57794</v>
      </c>
      <c r="M11" s="604">
        <v>20</v>
      </c>
      <c r="N11" s="604">
        <v>55627</v>
      </c>
      <c r="O11" s="604">
        <v>27</v>
      </c>
      <c r="P11" s="604">
        <v>30</v>
      </c>
      <c r="Q11" s="604">
        <v>69</v>
      </c>
      <c r="R11" s="604">
        <v>6</v>
      </c>
      <c r="S11" s="604">
        <v>12</v>
      </c>
      <c r="T11" s="604">
        <v>2003</v>
      </c>
      <c r="U11" s="604">
        <v>10</v>
      </c>
      <c r="V11" s="604">
        <v>4544</v>
      </c>
    </row>
    <row r="12" spans="1:23">
      <c r="A12" s="957" t="s">
        <v>365</v>
      </c>
      <c r="B12" s="608">
        <v>6508</v>
      </c>
      <c r="C12" s="608">
        <v>153</v>
      </c>
      <c r="D12" s="608">
        <v>2438</v>
      </c>
      <c r="E12" s="608">
        <v>2641</v>
      </c>
      <c r="F12" s="608">
        <v>162</v>
      </c>
      <c r="G12" s="608">
        <v>973</v>
      </c>
      <c r="H12" s="608">
        <v>3</v>
      </c>
      <c r="I12" s="608">
        <v>138</v>
      </c>
      <c r="J12" s="608" t="s">
        <v>39</v>
      </c>
      <c r="K12" s="608" t="s">
        <v>39</v>
      </c>
      <c r="L12" s="608">
        <v>73821</v>
      </c>
      <c r="M12" s="608">
        <v>723</v>
      </c>
      <c r="N12" s="608">
        <v>73084</v>
      </c>
      <c r="O12" s="608">
        <v>14</v>
      </c>
      <c r="P12" s="608" t="s">
        <v>39</v>
      </c>
      <c r="Q12" s="608" t="s">
        <v>39</v>
      </c>
      <c r="R12" s="608" t="s">
        <v>39</v>
      </c>
      <c r="S12" s="608" t="s">
        <v>39</v>
      </c>
      <c r="T12" s="608" t="s">
        <v>39</v>
      </c>
      <c r="U12" s="608">
        <v>364</v>
      </c>
      <c r="V12" s="608">
        <v>25572</v>
      </c>
    </row>
    <row r="13" spans="1:23">
      <c r="A13" s="958" t="s">
        <v>364</v>
      </c>
      <c r="B13" s="604">
        <v>8001</v>
      </c>
      <c r="C13" s="604">
        <v>238</v>
      </c>
      <c r="D13" s="604">
        <v>2807</v>
      </c>
      <c r="E13" s="604">
        <v>3267</v>
      </c>
      <c r="F13" s="604">
        <v>136</v>
      </c>
      <c r="G13" s="604">
        <v>1139</v>
      </c>
      <c r="H13" s="604">
        <v>4</v>
      </c>
      <c r="I13" s="604">
        <v>285</v>
      </c>
      <c r="J13" s="604">
        <v>1</v>
      </c>
      <c r="K13" s="604">
        <v>124</v>
      </c>
      <c r="L13" s="604">
        <v>97994</v>
      </c>
      <c r="M13" s="604">
        <v>191</v>
      </c>
      <c r="N13" s="604">
        <v>97736</v>
      </c>
      <c r="O13" s="604">
        <v>37</v>
      </c>
      <c r="P13" s="604">
        <v>5</v>
      </c>
      <c r="Q13" s="604">
        <v>2</v>
      </c>
      <c r="R13" s="604">
        <v>20</v>
      </c>
      <c r="S13" s="604">
        <v>3</v>
      </c>
      <c r="T13" s="604" t="s">
        <v>39</v>
      </c>
      <c r="U13" s="604">
        <v>142</v>
      </c>
      <c r="V13" s="604">
        <v>39043</v>
      </c>
    </row>
    <row r="14" spans="1:23" ht="12.75" customHeight="1">
      <c r="A14" s="957" t="s">
        <v>363</v>
      </c>
      <c r="B14" s="608">
        <v>8274</v>
      </c>
      <c r="C14" s="608">
        <v>96</v>
      </c>
      <c r="D14" s="608">
        <v>3400</v>
      </c>
      <c r="E14" s="608">
        <v>2849</v>
      </c>
      <c r="F14" s="608">
        <v>379</v>
      </c>
      <c r="G14" s="608">
        <v>1230</v>
      </c>
      <c r="H14" s="608">
        <v>8</v>
      </c>
      <c r="I14" s="608">
        <v>120</v>
      </c>
      <c r="J14" s="608">
        <v>192</v>
      </c>
      <c r="K14" s="608" t="s">
        <v>39</v>
      </c>
      <c r="L14" s="608">
        <v>67099</v>
      </c>
      <c r="M14" s="608">
        <v>4</v>
      </c>
      <c r="N14" s="608">
        <v>66910</v>
      </c>
      <c r="O14" s="608">
        <v>18</v>
      </c>
      <c r="P14" s="608">
        <v>39</v>
      </c>
      <c r="Q14" s="608">
        <v>65</v>
      </c>
      <c r="R14" s="608">
        <v>26</v>
      </c>
      <c r="S14" s="608">
        <v>30</v>
      </c>
      <c r="T14" s="608">
        <v>7</v>
      </c>
      <c r="U14" s="608">
        <v>120</v>
      </c>
      <c r="V14" s="608">
        <v>4960</v>
      </c>
    </row>
    <row r="15" spans="1:23">
      <c r="A15" s="958" t="s">
        <v>362</v>
      </c>
      <c r="B15" s="604">
        <v>14339</v>
      </c>
      <c r="C15" s="604">
        <v>962</v>
      </c>
      <c r="D15" s="604">
        <v>3936</v>
      </c>
      <c r="E15" s="604">
        <v>5032</v>
      </c>
      <c r="F15" s="604">
        <v>1697</v>
      </c>
      <c r="G15" s="604">
        <v>2520</v>
      </c>
      <c r="H15" s="604">
        <v>8</v>
      </c>
      <c r="I15" s="604">
        <v>84</v>
      </c>
      <c r="J15" s="604" t="s">
        <v>39</v>
      </c>
      <c r="K15" s="604">
        <v>100</v>
      </c>
      <c r="L15" s="604">
        <v>169141</v>
      </c>
      <c r="M15" s="604">
        <v>25520</v>
      </c>
      <c r="N15" s="604">
        <v>143581</v>
      </c>
      <c r="O15" s="604">
        <v>36</v>
      </c>
      <c r="P15" s="604" t="s">
        <v>39</v>
      </c>
      <c r="Q15" s="604">
        <v>3</v>
      </c>
      <c r="R15" s="604" t="s">
        <v>39</v>
      </c>
      <c r="S15" s="604">
        <v>1</v>
      </c>
      <c r="T15" s="604" t="s">
        <v>39</v>
      </c>
      <c r="U15" s="604">
        <v>618</v>
      </c>
      <c r="V15" s="604">
        <v>17378</v>
      </c>
    </row>
    <row r="16" spans="1:23">
      <c r="A16" s="957" t="s">
        <v>361</v>
      </c>
      <c r="B16" s="608">
        <v>63563</v>
      </c>
      <c r="C16" s="608">
        <v>1891</v>
      </c>
      <c r="D16" s="608">
        <v>9613</v>
      </c>
      <c r="E16" s="608">
        <v>7368</v>
      </c>
      <c r="F16" s="608">
        <v>27797</v>
      </c>
      <c r="G16" s="608">
        <v>4313</v>
      </c>
      <c r="H16" s="608">
        <v>182</v>
      </c>
      <c r="I16" s="608">
        <v>1660</v>
      </c>
      <c r="J16" s="608">
        <v>1790</v>
      </c>
      <c r="K16" s="608">
        <v>8949</v>
      </c>
      <c r="L16" s="608">
        <v>369120</v>
      </c>
      <c r="M16" s="608">
        <v>16408</v>
      </c>
      <c r="N16" s="608">
        <v>343351</v>
      </c>
      <c r="O16" s="608">
        <v>3065</v>
      </c>
      <c r="P16" s="608">
        <v>935</v>
      </c>
      <c r="Q16" s="608">
        <v>4317</v>
      </c>
      <c r="R16" s="608">
        <v>52</v>
      </c>
      <c r="S16" s="608">
        <v>884</v>
      </c>
      <c r="T16" s="608">
        <v>108</v>
      </c>
      <c r="U16" s="608">
        <v>2101</v>
      </c>
      <c r="V16" s="608">
        <v>102239</v>
      </c>
    </row>
    <row r="17" spans="1:22">
      <c r="A17" s="958" t="s">
        <v>360</v>
      </c>
      <c r="B17" s="604">
        <v>13067</v>
      </c>
      <c r="C17" s="604">
        <v>595</v>
      </c>
      <c r="D17" s="604">
        <v>3770</v>
      </c>
      <c r="E17" s="604">
        <v>4557</v>
      </c>
      <c r="F17" s="604">
        <v>1369</v>
      </c>
      <c r="G17" s="604">
        <v>1168</v>
      </c>
      <c r="H17" s="604" t="s">
        <v>39</v>
      </c>
      <c r="I17" s="604">
        <v>121</v>
      </c>
      <c r="J17" s="604">
        <v>210</v>
      </c>
      <c r="K17" s="604">
        <v>1277</v>
      </c>
      <c r="L17" s="604">
        <v>110219</v>
      </c>
      <c r="M17" s="604">
        <v>5393</v>
      </c>
      <c r="N17" s="604">
        <v>102476</v>
      </c>
      <c r="O17" s="604">
        <v>469</v>
      </c>
      <c r="P17" s="604">
        <v>580</v>
      </c>
      <c r="Q17" s="604">
        <v>290</v>
      </c>
      <c r="R17" s="604">
        <v>13</v>
      </c>
      <c r="S17" s="604">
        <v>350</v>
      </c>
      <c r="T17" s="604">
        <v>648</v>
      </c>
      <c r="U17" s="604">
        <v>1053</v>
      </c>
      <c r="V17" s="604">
        <v>17304</v>
      </c>
    </row>
    <row r="18" spans="1:22">
      <c r="A18" s="957" t="s">
        <v>359</v>
      </c>
      <c r="B18" s="608">
        <v>7759</v>
      </c>
      <c r="C18" s="608">
        <v>186</v>
      </c>
      <c r="D18" s="608">
        <v>3182</v>
      </c>
      <c r="E18" s="608">
        <v>2381</v>
      </c>
      <c r="F18" s="608">
        <v>312</v>
      </c>
      <c r="G18" s="608">
        <v>703</v>
      </c>
      <c r="H18" s="608">
        <v>16</v>
      </c>
      <c r="I18" s="608">
        <v>734</v>
      </c>
      <c r="J18" s="608" t="s">
        <v>39</v>
      </c>
      <c r="K18" s="608">
        <v>245</v>
      </c>
      <c r="L18" s="608">
        <v>64316</v>
      </c>
      <c r="M18" s="608">
        <v>5155</v>
      </c>
      <c r="N18" s="608">
        <v>57254</v>
      </c>
      <c r="O18" s="608">
        <v>546</v>
      </c>
      <c r="P18" s="608">
        <v>379</v>
      </c>
      <c r="Q18" s="608">
        <v>410</v>
      </c>
      <c r="R18" s="608">
        <v>338</v>
      </c>
      <c r="S18" s="608">
        <v>102</v>
      </c>
      <c r="T18" s="608">
        <v>132</v>
      </c>
      <c r="U18" s="608">
        <v>731</v>
      </c>
      <c r="V18" s="608">
        <v>21693</v>
      </c>
    </row>
    <row r="19" spans="1:22" ht="12.75" customHeight="1">
      <c r="A19" s="740" t="s">
        <v>766</v>
      </c>
      <c r="B19" s="604">
        <v>153112</v>
      </c>
      <c r="C19" s="604">
        <v>3831</v>
      </c>
      <c r="D19" s="604">
        <v>46409</v>
      </c>
      <c r="E19" s="604">
        <v>30471</v>
      </c>
      <c r="F19" s="604">
        <v>42696</v>
      </c>
      <c r="G19" s="604">
        <v>7509</v>
      </c>
      <c r="H19" s="604">
        <v>126</v>
      </c>
      <c r="I19" s="604">
        <v>2633</v>
      </c>
      <c r="J19" s="604">
        <v>510</v>
      </c>
      <c r="K19" s="604">
        <v>18927</v>
      </c>
      <c r="L19" s="604">
        <v>1121202</v>
      </c>
      <c r="M19" s="604">
        <v>61971</v>
      </c>
      <c r="N19" s="604">
        <v>1038542</v>
      </c>
      <c r="O19" s="604">
        <v>3957</v>
      </c>
      <c r="P19" s="604">
        <v>2336</v>
      </c>
      <c r="Q19" s="604">
        <v>6675</v>
      </c>
      <c r="R19" s="604">
        <v>3430</v>
      </c>
      <c r="S19" s="604">
        <v>1121</v>
      </c>
      <c r="T19" s="604">
        <v>3170</v>
      </c>
      <c r="U19" s="604">
        <v>12256</v>
      </c>
      <c r="V19" s="604">
        <v>161546</v>
      </c>
    </row>
    <row r="20" spans="1:22">
      <c r="A20" s="957" t="s">
        <v>104</v>
      </c>
      <c r="B20" s="608">
        <v>16323</v>
      </c>
      <c r="C20" s="608">
        <v>478</v>
      </c>
      <c r="D20" s="608">
        <v>6338</v>
      </c>
      <c r="E20" s="608">
        <v>5090</v>
      </c>
      <c r="F20" s="608">
        <v>467</v>
      </c>
      <c r="G20" s="608">
        <v>975</v>
      </c>
      <c r="H20" s="608">
        <v>109</v>
      </c>
      <c r="I20" s="608">
        <v>288</v>
      </c>
      <c r="J20" s="608">
        <v>48</v>
      </c>
      <c r="K20" s="608">
        <v>2530</v>
      </c>
      <c r="L20" s="608">
        <v>155714</v>
      </c>
      <c r="M20" s="608">
        <v>7787</v>
      </c>
      <c r="N20" s="608">
        <v>142014</v>
      </c>
      <c r="O20" s="608">
        <v>2041</v>
      </c>
      <c r="P20" s="608">
        <v>6</v>
      </c>
      <c r="Q20" s="608">
        <v>3144</v>
      </c>
      <c r="R20" s="608">
        <v>90</v>
      </c>
      <c r="S20" s="608">
        <v>122</v>
      </c>
      <c r="T20" s="608">
        <v>510</v>
      </c>
      <c r="U20" s="608">
        <v>1694</v>
      </c>
      <c r="V20" s="608">
        <v>18251</v>
      </c>
    </row>
    <row r="21" spans="1:22" ht="12.75" customHeight="1">
      <c r="A21" s="958" t="s">
        <v>357</v>
      </c>
      <c r="B21" s="604">
        <v>26045</v>
      </c>
      <c r="C21" s="604">
        <v>93</v>
      </c>
      <c r="D21" s="604">
        <v>2048</v>
      </c>
      <c r="E21" s="604">
        <v>2018</v>
      </c>
      <c r="F21" s="604">
        <v>21354</v>
      </c>
      <c r="G21" s="604">
        <v>333</v>
      </c>
      <c r="H21" s="604">
        <v>2</v>
      </c>
      <c r="I21" s="604">
        <v>169</v>
      </c>
      <c r="J21" s="604">
        <v>20</v>
      </c>
      <c r="K21" s="604">
        <v>8</v>
      </c>
      <c r="L21" s="604">
        <v>111395</v>
      </c>
      <c r="M21" s="604">
        <v>1243</v>
      </c>
      <c r="N21" s="604">
        <v>110093</v>
      </c>
      <c r="O21" s="604">
        <v>23</v>
      </c>
      <c r="P21" s="604">
        <v>6</v>
      </c>
      <c r="Q21" s="604">
        <v>14</v>
      </c>
      <c r="R21" s="604">
        <v>5</v>
      </c>
      <c r="S21" s="604">
        <v>5</v>
      </c>
      <c r="T21" s="604">
        <v>6</v>
      </c>
      <c r="U21" s="604">
        <v>291</v>
      </c>
      <c r="V21" s="604">
        <v>5660</v>
      </c>
    </row>
    <row r="22" spans="1:22" ht="12.75" customHeight="1">
      <c r="A22" s="957" t="s">
        <v>356</v>
      </c>
      <c r="B22" s="608">
        <v>45465</v>
      </c>
      <c r="C22" s="608">
        <v>2442</v>
      </c>
      <c r="D22" s="608">
        <v>12009</v>
      </c>
      <c r="E22" s="608">
        <v>7123</v>
      </c>
      <c r="F22" s="608">
        <v>5266</v>
      </c>
      <c r="G22" s="608">
        <v>3263</v>
      </c>
      <c r="H22" s="608">
        <v>6</v>
      </c>
      <c r="I22" s="608">
        <v>1113</v>
      </c>
      <c r="J22" s="608">
        <v>341</v>
      </c>
      <c r="K22" s="608">
        <v>13902</v>
      </c>
      <c r="L22" s="608">
        <v>446439</v>
      </c>
      <c r="M22" s="608">
        <v>34177</v>
      </c>
      <c r="N22" s="608">
        <v>403779</v>
      </c>
      <c r="O22" s="608">
        <v>1515</v>
      </c>
      <c r="P22" s="608">
        <v>489</v>
      </c>
      <c r="Q22" s="608">
        <v>2188</v>
      </c>
      <c r="R22" s="608">
        <v>1869</v>
      </c>
      <c r="S22" s="608">
        <v>755</v>
      </c>
      <c r="T22" s="608">
        <v>1667</v>
      </c>
      <c r="U22" s="608">
        <v>3443</v>
      </c>
      <c r="V22" s="608">
        <v>65728</v>
      </c>
    </row>
    <row r="23" spans="1:22" ht="12.75" customHeight="1">
      <c r="A23" s="958" t="s">
        <v>355</v>
      </c>
      <c r="B23" s="604">
        <v>13826</v>
      </c>
      <c r="C23" s="604">
        <v>365</v>
      </c>
      <c r="D23" s="604">
        <v>6491</v>
      </c>
      <c r="E23" s="604">
        <v>4673</v>
      </c>
      <c r="F23" s="604">
        <v>1559</v>
      </c>
      <c r="G23" s="604">
        <v>323</v>
      </c>
      <c r="H23" s="604">
        <v>2</v>
      </c>
      <c r="I23" s="604">
        <v>362</v>
      </c>
      <c r="J23" s="604">
        <v>51</v>
      </c>
      <c r="K23" s="604" t="s">
        <v>39</v>
      </c>
      <c r="L23" s="604">
        <v>141320</v>
      </c>
      <c r="M23" s="604">
        <v>3047</v>
      </c>
      <c r="N23" s="604">
        <v>132353</v>
      </c>
      <c r="O23" s="604">
        <v>283</v>
      </c>
      <c r="P23" s="604">
        <v>1819</v>
      </c>
      <c r="Q23" s="604">
        <v>1319</v>
      </c>
      <c r="R23" s="604">
        <v>1459</v>
      </c>
      <c r="S23" s="604">
        <v>239</v>
      </c>
      <c r="T23" s="604">
        <v>801</v>
      </c>
      <c r="U23" s="604">
        <v>1173</v>
      </c>
      <c r="V23" s="604">
        <v>26225</v>
      </c>
    </row>
    <row r="24" spans="1:22">
      <c r="A24" s="957" t="s">
        <v>354</v>
      </c>
      <c r="B24" s="608">
        <v>47733</v>
      </c>
      <c r="C24" s="608">
        <v>307</v>
      </c>
      <c r="D24" s="608">
        <v>18033</v>
      </c>
      <c r="E24" s="608">
        <v>10036</v>
      </c>
      <c r="F24" s="608">
        <v>14004</v>
      </c>
      <c r="G24" s="608">
        <v>2381</v>
      </c>
      <c r="H24" s="608">
        <v>4</v>
      </c>
      <c r="I24" s="608">
        <v>549</v>
      </c>
      <c r="J24" s="608" t="s">
        <v>39</v>
      </c>
      <c r="K24" s="608">
        <v>2419</v>
      </c>
      <c r="L24" s="608">
        <v>220727</v>
      </c>
      <c r="M24" s="608">
        <v>12558</v>
      </c>
      <c r="N24" s="608">
        <v>207928</v>
      </c>
      <c r="O24" s="608">
        <v>35</v>
      </c>
      <c r="P24" s="608">
        <v>15</v>
      </c>
      <c r="Q24" s="608" t="s">
        <v>39</v>
      </c>
      <c r="R24" s="608">
        <v>5</v>
      </c>
      <c r="S24" s="608" t="s">
        <v>39</v>
      </c>
      <c r="T24" s="608">
        <v>186</v>
      </c>
      <c r="U24" s="608">
        <v>5443</v>
      </c>
      <c r="V24" s="608">
        <v>35001</v>
      </c>
    </row>
    <row r="25" spans="1:22">
      <c r="A25" s="958" t="s">
        <v>30</v>
      </c>
      <c r="B25" s="604">
        <v>3720</v>
      </c>
      <c r="C25" s="604">
        <v>146</v>
      </c>
      <c r="D25" s="604">
        <v>1490</v>
      </c>
      <c r="E25" s="604">
        <v>1531</v>
      </c>
      <c r="F25" s="604">
        <v>46</v>
      </c>
      <c r="G25" s="604">
        <v>234</v>
      </c>
      <c r="H25" s="604">
        <v>3</v>
      </c>
      <c r="I25" s="604">
        <v>152</v>
      </c>
      <c r="J25" s="604">
        <v>50</v>
      </c>
      <c r="K25" s="604">
        <v>68</v>
      </c>
      <c r="L25" s="604">
        <v>45607</v>
      </c>
      <c r="M25" s="604">
        <v>3159</v>
      </c>
      <c r="N25" s="604">
        <v>42375</v>
      </c>
      <c r="O25" s="604">
        <v>60</v>
      </c>
      <c r="P25" s="604">
        <v>1</v>
      </c>
      <c r="Q25" s="604">
        <v>10</v>
      </c>
      <c r="R25" s="604">
        <v>2</v>
      </c>
      <c r="S25" s="604" t="s">
        <v>39</v>
      </c>
      <c r="T25" s="604" t="s">
        <v>39</v>
      </c>
      <c r="U25" s="604">
        <v>212</v>
      </c>
      <c r="V25" s="604">
        <v>10681</v>
      </c>
    </row>
    <row r="26" spans="1:22">
      <c r="A26" s="739" t="s">
        <v>103</v>
      </c>
      <c r="B26" s="608">
        <v>24775</v>
      </c>
      <c r="C26" s="608">
        <v>228</v>
      </c>
      <c r="D26" s="608">
        <v>7047</v>
      </c>
      <c r="E26" s="608">
        <v>11141</v>
      </c>
      <c r="F26" s="608">
        <v>2228</v>
      </c>
      <c r="G26" s="608">
        <v>3425</v>
      </c>
      <c r="H26" s="608">
        <v>15</v>
      </c>
      <c r="I26" s="608">
        <v>176</v>
      </c>
      <c r="J26" s="608">
        <v>502</v>
      </c>
      <c r="K26" s="608">
        <v>13</v>
      </c>
      <c r="L26" s="608">
        <v>279766</v>
      </c>
      <c r="M26" s="608">
        <v>632</v>
      </c>
      <c r="N26" s="608">
        <v>277905</v>
      </c>
      <c r="O26" s="608">
        <v>657</v>
      </c>
      <c r="P26" s="608">
        <v>22</v>
      </c>
      <c r="Q26" s="608">
        <v>160</v>
      </c>
      <c r="R26" s="608" t="s">
        <v>39</v>
      </c>
      <c r="S26" s="608">
        <v>390</v>
      </c>
      <c r="T26" s="608" t="s">
        <v>39</v>
      </c>
      <c r="U26" s="608">
        <v>378</v>
      </c>
      <c r="V26" s="608">
        <v>20890</v>
      </c>
    </row>
    <row r="27" spans="1:22" ht="12.75" customHeight="1">
      <c r="A27" s="958" t="s">
        <v>32</v>
      </c>
      <c r="B27" s="604">
        <v>6649</v>
      </c>
      <c r="C27" s="604">
        <v>77</v>
      </c>
      <c r="D27" s="604">
        <v>1405</v>
      </c>
      <c r="E27" s="604">
        <v>2484</v>
      </c>
      <c r="F27" s="604">
        <v>1586</v>
      </c>
      <c r="G27" s="604">
        <v>1090</v>
      </c>
      <c r="H27" s="604">
        <v>1</v>
      </c>
      <c r="I27" s="604">
        <v>6</v>
      </c>
      <c r="J27" s="604" t="s">
        <v>39</v>
      </c>
      <c r="K27" s="604" t="s">
        <v>39</v>
      </c>
      <c r="L27" s="604">
        <v>74479</v>
      </c>
      <c r="M27" s="604">
        <v>10</v>
      </c>
      <c r="N27" s="604">
        <v>74401</v>
      </c>
      <c r="O27" s="604">
        <v>68</v>
      </c>
      <c r="P27" s="604" t="s">
        <v>39</v>
      </c>
      <c r="Q27" s="604" t="s">
        <v>39</v>
      </c>
      <c r="R27" s="604" t="s">
        <v>39</v>
      </c>
      <c r="S27" s="604" t="s">
        <v>39</v>
      </c>
      <c r="T27" s="604" t="s">
        <v>39</v>
      </c>
      <c r="U27" s="604">
        <v>110</v>
      </c>
      <c r="V27" s="604">
        <v>1455</v>
      </c>
    </row>
    <row r="28" spans="1:22" ht="12.75" customHeight="1">
      <c r="A28" s="957" t="s">
        <v>33</v>
      </c>
      <c r="B28" s="608">
        <v>2532</v>
      </c>
      <c r="C28" s="608">
        <v>29</v>
      </c>
      <c r="D28" s="608">
        <v>945</v>
      </c>
      <c r="E28" s="608">
        <v>1276</v>
      </c>
      <c r="F28" s="608">
        <v>46</v>
      </c>
      <c r="G28" s="608">
        <v>192</v>
      </c>
      <c r="H28" s="608" t="s">
        <v>39</v>
      </c>
      <c r="I28" s="608">
        <v>31</v>
      </c>
      <c r="J28" s="608" t="s">
        <v>39</v>
      </c>
      <c r="K28" s="608">
        <v>13</v>
      </c>
      <c r="L28" s="608">
        <v>32687</v>
      </c>
      <c r="M28" s="608">
        <v>112</v>
      </c>
      <c r="N28" s="608">
        <v>32323</v>
      </c>
      <c r="O28" s="608">
        <v>100</v>
      </c>
      <c r="P28" s="608" t="s">
        <v>39</v>
      </c>
      <c r="Q28" s="608">
        <v>152</v>
      </c>
      <c r="R28" s="608" t="s">
        <v>39</v>
      </c>
      <c r="S28" s="608" t="s">
        <v>39</v>
      </c>
      <c r="T28" s="608" t="s">
        <v>39</v>
      </c>
      <c r="U28" s="608" t="s">
        <v>39</v>
      </c>
      <c r="V28" s="608">
        <v>9550</v>
      </c>
    </row>
    <row r="29" spans="1:22">
      <c r="A29" s="958" t="s">
        <v>34</v>
      </c>
      <c r="B29" s="604">
        <v>1414</v>
      </c>
      <c r="C29" s="604">
        <v>8</v>
      </c>
      <c r="D29" s="604">
        <v>418</v>
      </c>
      <c r="E29" s="604">
        <v>803</v>
      </c>
      <c r="F29" s="604">
        <v>16</v>
      </c>
      <c r="G29" s="604">
        <v>110</v>
      </c>
      <c r="H29" s="604">
        <v>8</v>
      </c>
      <c r="I29" s="604">
        <v>51</v>
      </c>
      <c r="J29" s="604" t="s">
        <v>39</v>
      </c>
      <c r="K29" s="604" t="s">
        <v>39</v>
      </c>
      <c r="L29" s="604">
        <v>39184</v>
      </c>
      <c r="M29" s="604">
        <v>445</v>
      </c>
      <c r="N29" s="604">
        <v>38738</v>
      </c>
      <c r="O29" s="604">
        <v>1</v>
      </c>
      <c r="P29" s="604" t="s">
        <v>39</v>
      </c>
      <c r="Q29" s="604" t="s">
        <v>39</v>
      </c>
      <c r="R29" s="604" t="s">
        <v>39</v>
      </c>
      <c r="S29" s="604" t="s">
        <v>39</v>
      </c>
      <c r="T29" s="604" t="s">
        <v>39</v>
      </c>
      <c r="U29" s="604" t="s">
        <v>39</v>
      </c>
      <c r="V29" s="604">
        <v>2061</v>
      </c>
    </row>
    <row r="30" spans="1:22">
      <c r="A30" s="957" t="s">
        <v>35</v>
      </c>
      <c r="B30" s="608">
        <v>5068</v>
      </c>
      <c r="C30" s="608">
        <v>65</v>
      </c>
      <c r="D30" s="608">
        <v>1226</v>
      </c>
      <c r="E30" s="608">
        <v>2407</v>
      </c>
      <c r="F30" s="608">
        <v>262</v>
      </c>
      <c r="G30" s="608">
        <v>1096</v>
      </c>
      <c r="H30" s="608">
        <v>1</v>
      </c>
      <c r="I30" s="608">
        <v>11</v>
      </c>
      <c r="J30" s="608" t="s">
        <v>39</v>
      </c>
      <c r="K30" s="608" t="s">
        <v>39</v>
      </c>
      <c r="L30" s="608">
        <v>43796</v>
      </c>
      <c r="M30" s="608">
        <v>3</v>
      </c>
      <c r="N30" s="608">
        <v>43785</v>
      </c>
      <c r="O30" s="608">
        <v>3</v>
      </c>
      <c r="P30" s="608">
        <v>2</v>
      </c>
      <c r="Q30" s="608">
        <v>3</v>
      </c>
      <c r="R30" s="608" t="s">
        <v>39</v>
      </c>
      <c r="S30" s="608" t="s">
        <v>39</v>
      </c>
      <c r="T30" s="608" t="s">
        <v>39</v>
      </c>
      <c r="U30" s="608" t="s">
        <v>39</v>
      </c>
      <c r="V30" s="608">
        <v>1142</v>
      </c>
    </row>
    <row r="31" spans="1:22" ht="12.75" customHeight="1">
      <c r="A31" s="958" t="s">
        <v>36</v>
      </c>
      <c r="B31" s="604">
        <v>4154</v>
      </c>
      <c r="C31" s="604">
        <v>19</v>
      </c>
      <c r="D31" s="604">
        <v>1357</v>
      </c>
      <c r="E31" s="604">
        <v>1877</v>
      </c>
      <c r="F31" s="604">
        <v>106</v>
      </c>
      <c r="G31" s="604">
        <v>276</v>
      </c>
      <c r="H31" s="604">
        <v>3</v>
      </c>
      <c r="I31" s="604">
        <v>23</v>
      </c>
      <c r="J31" s="604">
        <v>493</v>
      </c>
      <c r="K31" s="604" t="s">
        <v>39</v>
      </c>
      <c r="L31" s="604">
        <v>45928</v>
      </c>
      <c r="M31" s="604">
        <v>4</v>
      </c>
      <c r="N31" s="604">
        <v>45825</v>
      </c>
      <c r="O31" s="604">
        <v>94</v>
      </c>
      <c r="P31" s="604" t="s">
        <v>39</v>
      </c>
      <c r="Q31" s="604">
        <v>5</v>
      </c>
      <c r="R31" s="604" t="s">
        <v>39</v>
      </c>
      <c r="S31" s="604" t="s">
        <v>39</v>
      </c>
      <c r="T31" s="604" t="s">
        <v>39</v>
      </c>
      <c r="U31" s="604">
        <v>22</v>
      </c>
      <c r="V31" s="604">
        <v>4675</v>
      </c>
    </row>
    <row r="32" spans="1:22">
      <c r="A32" s="957" t="s">
        <v>37</v>
      </c>
      <c r="B32" s="608">
        <v>4958</v>
      </c>
      <c r="C32" s="608">
        <v>30</v>
      </c>
      <c r="D32" s="608">
        <v>1696</v>
      </c>
      <c r="E32" s="608">
        <v>2294</v>
      </c>
      <c r="F32" s="608">
        <v>212</v>
      </c>
      <c r="G32" s="608">
        <v>661</v>
      </c>
      <c r="H32" s="608">
        <v>2</v>
      </c>
      <c r="I32" s="608">
        <v>54</v>
      </c>
      <c r="J32" s="608">
        <v>9</v>
      </c>
      <c r="K32" s="608" t="s">
        <v>39</v>
      </c>
      <c r="L32" s="608">
        <v>43692</v>
      </c>
      <c r="M32" s="608">
        <v>58</v>
      </c>
      <c r="N32" s="608">
        <v>42833</v>
      </c>
      <c r="O32" s="608">
        <v>391</v>
      </c>
      <c r="P32" s="608">
        <v>20</v>
      </c>
      <c r="Q32" s="608" t="s">
        <v>39</v>
      </c>
      <c r="R32" s="608" t="s">
        <v>39</v>
      </c>
      <c r="S32" s="608">
        <v>390</v>
      </c>
      <c r="T32" s="608" t="s">
        <v>39</v>
      </c>
      <c r="U32" s="608">
        <v>246</v>
      </c>
      <c r="V32" s="608">
        <v>2007</v>
      </c>
    </row>
    <row r="33" spans="1:24">
      <c r="A33" s="740" t="s">
        <v>102</v>
      </c>
      <c r="B33" s="604">
        <v>673</v>
      </c>
      <c r="C33" s="604">
        <v>23</v>
      </c>
      <c r="D33" s="604">
        <v>246</v>
      </c>
      <c r="E33" s="604">
        <v>162</v>
      </c>
      <c r="F33" s="604">
        <v>74</v>
      </c>
      <c r="G33" s="604">
        <v>160</v>
      </c>
      <c r="H33" s="604" t="s">
        <v>39</v>
      </c>
      <c r="I33" s="604">
        <v>8</v>
      </c>
      <c r="J33" s="604" t="s">
        <v>39</v>
      </c>
      <c r="K33" s="604" t="s">
        <v>39</v>
      </c>
      <c r="L33" s="604">
        <v>6764</v>
      </c>
      <c r="M33" s="604" t="s">
        <v>39</v>
      </c>
      <c r="N33" s="604">
        <v>6763</v>
      </c>
      <c r="O33" s="604">
        <v>1</v>
      </c>
      <c r="P33" s="604" t="s">
        <v>39</v>
      </c>
      <c r="Q33" s="604" t="s">
        <v>39</v>
      </c>
      <c r="R33" s="604" t="s">
        <v>39</v>
      </c>
      <c r="S33" s="604" t="s">
        <v>39</v>
      </c>
      <c r="T33" s="604" t="s">
        <v>39</v>
      </c>
      <c r="U33" s="604" t="s">
        <v>39</v>
      </c>
      <c r="V33" s="604">
        <v>1601</v>
      </c>
    </row>
    <row r="34" spans="1:24">
      <c r="A34" s="957" t="s">
        <v>40</v>
      </c>
      <c r="B34" s="608">
        <v>673</v>
      </c>
      <c r="C34" s="608">
        <v>23</v>
      </c>
      <c r="D34" s="608">
        <v>246</v>
      </c>
      <c r="E34" s="608">
        <v>162</v>
      </c>
      <c r="F34" s="608">
        <v>74</v>
      </c>
      <c r="G34" s="608">
        <v>160</v>
      </c>
      <c r="H34" s="608" t="s">
        <v>39</v>
      </c>
      <c r="I34" s="608">
        <v>8</v>
      </c>
      <c r="J34" s="608" t="s">
        <v>39</v>
      </c>
      <c r="K34" s="608" t="s">
        <v>39</v>
      </c>
      <c r="L34" s="608">
        <v>6764</v>
      </c>
      <c r="M34" s="608" t="s">
        <v>39</v>
      </c>
      <c r="N34" s="608">
        <v>6763</v>
      </c>
      <c r="O34" s="608">
        <v>1</v>
      </c>
      <c r="P34" s="608" t="s">
        <v>39</v>
      </c>
      <c r="Q34" s="608" t="s">
        <v>39</v>
      </c>
      <c r="R34" s="608" t="s">
        <v>39</v>
      </c>
      <c r="S34" s="608" t="s">
        <v>39</v>
      </c>
      <c r="T34" s="608" t="s">
        <v>39</v>
      </c>
      <c r="U34" s="608" t="s">
        <v>39</v>
      </c>
      <c r="V34" s="608">
        <v>1601</v>
      </c>
    </row>
    <row r="35" spans="1:24">
      <c r="A35" s="967"/>
      <c r="B35" s="689"/>
      <c r="C35" s="689"/>
      <c r="D35" s="689"/>
      <c r="E35" s="689"/>
      <c r="F35" s="689"/>
      <c r="G35" s="689"/>
      <c r="H35" s="689"/>
      <c r="I35" s="689"/>
      <c r="J35" s="689"/>
      <c r="K35" s="689"/>
      <c r="L35" s="689"/>
      <c r="M35" s="689"/>
      <c r="N35" s="689"/>
      <c r="O35" s="689"/>
      <c r="P35" s="689"/>
      <c r="Q35" s="689"/>
      <c r="R35" s="689"/>
      <c r="S35" s="689"/>
      <c r="T35" s="689"/>
      <c r="U35" s="689"/>
      <c r="V35" s="689"/>
    </row>
    <row r="36" spans="1:24" ht="42" customHeight="1">
      <c r="A36" s="1089" t="s">
        <v>345</v>
      </c>
      <c r="B36" s="1089"/>
      <c r="C36" s="1089"/>
      <c r="D36" s="1089"/>
      <c r="E36" s="1089"/>
      <c r="F36" s="1089"/>
      <c r="G36" s="1089"/>
      <c r="H36" s="1089"/>
      <c r="I36" s="1089"/>
      <c r="J36" s="1089"/>
      <c r="K36" s="1089"/>
      <c r="L36" s="1089"/>
      <c r="M36" s="1089"/>
      <c r="N36" s="1089"/>
      <c r="O36" s="1089"/>
      <c r="P36" s="1089"/>
      <c r="Q36" s="1089"/>
      <c r="R36" s="1089"/>
      <c r="S36" s="1089"/>
      <c r="T36" s="1089"/>
      <c r="U36" s="1089"/>
      <c r="V36" s="1089"/>
      <c r="X36" s="741"/>
    </row>
  </sheetData>
  <mergeCells count="8">
    <mergeCell ref="A36:V36"/>
    <mergeCell ref="A1:V1"/>
    <mergeCell ref="A3:A5"/>
    <mergeCell ref="B3:T3"/>
    <mergeCell ref="U3:U5"/>
    <mergeCell ref="V3:V5"/>
    <mergeCell ref="B4:K4"/>
    <mergeCell ref="L4:T4"/>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3" firstPageNumber="104" orientation="landscape" useFirstPageNumber="1" r:id="rId1"/>
  <headerFooter scaleWithDoc="0">
    <oddHeader>&amp;C&amp;G</oddHeader>
    <oddFooter>&amp;C&amp;12 &amp;P</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showGridLines="0" zoomScale="90" zoomScaleNormal="90" zoomScalePageLayoutView="90" workbookViewId="0">
      <selection sqref="A1:Y1"/>
    </sheetView>
  </sheetViews>
  <sheetFormatPr baseColWidth="10" defaultColWidth="9.140625" defaultRowHeight="12.75"/>
  <cols>
    <col min="1" max="1" width="26.42578125" style="653" bestFit="1" customWidth="1"/>
    <col min="2" max="2" width="26.85546875" style="653" bestFit="1" customWidth="1"/>
    <col min="3" max="3" width="8.7109375" style="653" bestFit="1" customWidth="1"/>
    <col min="4" max="4" width="10.140625" style="653" customWidth="1"/>
    <col min="5" max="6" width="8.7109375" style="653" bestFit="1" customWidth="1"/>
    <col min="7" max="7" width="7.5703125" style="653" bestFit="1" customWidth="1"/>
    <col min="8" max="9" width="10.5703125" style="653" customWidth="1"/>
    <col min="10" max="10" width="8.7109375" style="653" bestFit="1" customWidth="1"/>
    <col min="11" max="13" width="10.5703125" style="653" bestFit="1" customWidth="1"/>
    <col min="14" max="14" width="12.42578125" style="653" bestFit="1" customWidth="1"/>
    <col min="15" max="15" width="7.5703125" style="653" bestFit="1" customWidth="1"/>
    <col min="16" max="17" width="11.140625" style="653" bestFit="1" customWidth="1"/>
    <col min="18" max="18" width="7.5703125" style="653" bestFit="1" customWidth="1"/>
    <col min="19" max="19" width="10.5703125" style="653" bestFit="1" customWidth="1"/>
    <col min="20" max="20" width="10.28515625" style="653" bestFit="1" customWidth="1"/>
    <col min="21" max="21" width="9.140625" style="653" bestFit="1" customWidth="1"/>
    <col min="22" max="22" width="11.7109375" style="653" bestFit="1" customWidth="1"/>
    <col min="23" max="23" width="8.85546875" style="653" bestFit="1" customWidth="1"/>
    <col min="24" max="24" width="5.42578125" style="653" bestFit="1" customWidth="1"/>
    <col min="25" max="25" width="12.85546875" style="653" bestFit="1" customWidth="1"/>
    <col min="26" max="26" width="9.5703125" style="653" customWidth="1"/>
    <col min="27" max="16384" width="9.140625" style="653"/>
  </cols>
  <sheetData>
    <row r="1" spans="1:26" ht="47.25" customHeight="1">
      <c r="A1" s="1129" t="s">
        <v>1513</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264" t="s">
        <v>577</v>
      </c>
    </row>
    <row r="2" spans="1:26" ht="3.75" customHeight="1">
      <c r="A2" s="665"/>
      <c r="B2" s="719"/>
      <c r="C2" s="665"/>
      <c r="D2" s="665"/>
      <c r="E2" s="665"/>
      <c r="F2" s="665"/>
      <c r="G2" s="665"/>
      <c r="H2" s="665"/>
      <c r="I2" s="665"/>
      <c r="J2" s="665"/>
      <c r="K2" s="665"/>
      <c r="L2" s="665"/>
      <c r="M2" s="665"/>
      <c r="N2" s="665"/>
      <c r="O2" s="665"/>
      <c r="P2" s="665"/>
    </row>
    <row r="3" spans="1:26" s="665" customFormat="1" ht="20.25" customHeight="1">
      <c r="A3" s="1143" t="s">
        <v>317</v>
      </c>
      <c r="B3" s="1143" t="s">
        <v>1128</v>
      </c>
      <c r="C3" s="1143" t="s">
        <v>329</v>
      </c>
      <c r="D3" s="1143"/>
      <c r="E3" s="1143"/>
      <c r="F3" s="1143"/>
      <c r="G3" s="1143" t="s">
        <v>333</v>
      </c>
      <c r="H3" s="1143"/>
      <c r="I3" s="1143"/>
      <c r="J3" s="1222" t="s">
        <v>332</v>
      </c>
      <c r="K3" s="1223"/>
      <c r="L3" s="1223"/>
      <c r="M3" s="1223"/>
      <c r="N3" s="1223"/>
      <c r="O3" s="1143" t="s">
        <v>331</v>
      </c>
      <c r="P3" s="1143"/>
      <c r="Q3" s="1143"/>
      <c r="R3" s="1224" t="s">
        <v>334</v>
      </c>
      <c r="S3" s="1143"/>
      <c r="T3" s="1143"/>
      <c r="U3" s="1143"/>
      <c r="V3" s="1143"/>
      <c r="W3" s="1143"/>
      <c r="X3" s="1143"/>
      <c r="Y3" s="1143"/>
    </row>
    <row r="4" spans="1:26" s="665" customFormat="1" ht="38.25">
      <c r="A4" s="1145"/>
      <c r="B4" s="1133"/>
      <c r="C4" s="962" t="s">
        <v>314</v>
      </c>
      <c r="D4" s="962" t="s">
        <v>315</v>
      </c>
      <c r="E4" s="962" t="s">
        <v>394</v>
      </c>
      <c r="F4" s="962" t="s">
        <v>1090</v>
      </c>
      <c r="G4" s="962" t="s">
        <v>314</v>
      </c>
      <c r="H4" s="962" t="s">
        <v>241</v>
      </c>
      <c r="I4" s="962" t="s">
        <v>391</v>
      </c>
      <c r="J4" s="962" t="s">
        <v>314</v>
      </c>
      <c r="K4" s="962" t="s">
        <v>1087</v>
      </c>
      <c r="L4" s="962" t="s">
        <v>1088</v>
      </c>
      <c r="M4" s="962" t="s">
        <v>1089</v>
      </c>
      <c r="N4" s="962" t="s">
        <v>1098</v>
      </c>
      <c r="O4" s="971" t="s">
        <v>314</v>
      </c>
      <c r="P4" s="971" t="s">
        <v>1113</v>
      </c>
      <c r="Q4" s="971" t="s">
        <v>1114</v>
      </c>
      <c r="R4" s="962" t="s">
        <v>314</v>
      </c>
      <c r="S4" s="962" t="s">
        <v>339</v>
      </c>
      <c r="T4" s="962" t="s">
        <v>338</v>
      </c>
      <c r="U4" s="962" t="s">
        <v>323</v>
      </c>
      <c r="V4" s="962" t="s">
        <v>322</v>
      </c>
      <c r="W4" s="962" t="s">
        <v>321</v>
      </c>
      <c r="X4" s="962" t="s">
        <v>181</v>
      </c>
      <c r="Y4" s="962" t="s">
        <v>1115</v>
      </c>
    </row>
    <row r="5" spans="1:26" ht="15.75" customHeight="1">
      <c r="A5" s="628" t="s">
        <v>11</v>
      </c>
      <c r="B5" s="608">
        <v>3984466</v>
      </c>
      <c r="C5" s="608">
        <v>1513136</v>
      </c>
      <c r="D5" s="608">
        <v>460290</v>
      </c>
      <c r="E5" s="608">
        <v>712031</v>
      </c>
      <c r="F5" s="608">
        <v>340815</v>
      </c>
      <c r="G5" s="608">
        <v>459332</v>
      </c>
      <c r="H5" s="608">
        <v>221730</v>
      </c>
      <c r="I5" s="608">
        <v>237602</v>
      </c>
      <c r="J5" s="608">
        <v>1340601</v>
      </c>
      <c r="K5" s="608">
        <v>742500</v>
      </c>
      <c r="L5" s="608">
        <v>272098</v>
      </c>
      <c r="M5" s="608">
        <v>154122</v>
      </c>
      <c r="N5" s="608">
        <v>171881</v>
      </c>
      <c r="O5" s="608">
        <v>369651</v>
      </c>
      <c r="P5" s="608">
        <v>98765</v>
      </c>
      <c r="Q5" s="608">
        <v>270886</v>
      </c>
      <c r="R5" s="608">
        <v>301746</v>
      </c>
      <c r="S5" s="608">
        <v>7280</v>
      </c>
      <c r="T5" s="608">
        <v>105377</v>
      </c>
      <c r="U5" s="608">
        <v>132353</v>
      </c>
      <c r="V5" s="608">
        <v>25110</v>
      </c>
      <c r="W5" s="608">
        <v>20810</v>
      </c>
      <c r="X5" s="608" t="s">
        <v>39</v>
      </c>
      <c r="Y5" s="608">
        <v>10816</v>
      </c>
    </row>
    <row r="6" spans="1:26">
      <c r="A6" s="635" t="s">
        <v>114</v>
      </c>
      <c r="B6" s="604">
        <v>1804756</v>
      </c>
      <c r="C6" s="604">
        <v>692455</v>
      </c>
      <c r="D6" s="604">
        <v>251452</v>
      </c>
      <c r="E6" s="604">
        <v>321864</v>
      </c>
      <c r="F6" s="604">
        <v>119139</v>
      </c>
      <c r="G6" s="604">
        <v>178066</v>
      </c>
      <c r="H6" s="604">
        <v>73492</v>
      </c>
      <c r="I6" s="604">
        <v>104574</v>
      </c>
      <c r="J6" s="604">
        <v>580252</v>
      </c>
      <c r="K6" s="604">
        <v>362105</v>
      </c>
      <c r="L6" s="604">
        <v>115689</v>
      </c>
      <c r="M6" s="604">
        <v>52929</v>
      </c>
      <c r="N6" s="604">
        <v>49529</v>
      </c>
      <c r="O6" s="604">
        <v>197363</v>
      </c>
      <c r="P6" s="604">
        <v>49523</v>
      </c>
      <c r="Q6" s="604">
        <v>147840</v>
      </c>
      <c r="R6" s="604">
        <v>156620</v>
      </c>
      <c r="S6" s="604">
        <v>4580</v>
      </c>
      <c r="T6" s="604">
        <v>45816</v>
      </c>
      <c r="U6" s="604">
        <v>70846</v>
      </c>
      <c r="V6" s="604">
        <v>18508</v>
      </c>
      <c r="W6" s="604">
        <v>13743</v>
      </c>
      <c r="X6" s="604" t="s">
        <v>39</v>
      </c>
      <c r="Y6" s="604">
        <v>3127</v>
      </c>
    </row>
    <row r="7" spans="1:26">
      <c r="A7" s="968" t="s">
        <v>13</v>
      </c>
      <c r="B7" s="608">
        <v>309877</v>
      </c>
      <c r="C7" s="608">
        <v>98260</v>
      </c>
      <c r="D7" s="608">
        <v>36441</v>
      </c>
      <c r="E7" s="608">
        <v>43641</v>
      </c>
      <c r="F7" s="608">
        <v>18178</v>
      </c>
      <c r="G7" s="608">
        <v>30029</v>
      </c>
      <c r="H7" s="608">
        <v>11345</v>
      </c>
      <c r="I7" s="608">
        <v>18684</v>
      </c>
      <c r="J7" s="608">
        <v>105721</v>
      </c>
      <c r="K7" s="608">
        <v>69671</v>
      </c>
      <c r="L7" s="608">
        <v>18450</v>
      </c>
      <c r="M7" s="608">
        <v>8253</v>
      </c>
      <c r="N7" s="608">
        <v>9347</v>
      </c>
      <c r="O7" s="608">
        <v>49567</v>
      </c>
      <c r="P7" s="608">
        <v>11530</v>
      </c>
      <c r="Q7" s="608">
        <v>38037</v>
      </c>
      <c r="R7" s="608">
        <v>26300</v>
      </c>
      <c r="S7" s="608">
        <v>378</v>
      </c>
      <c r="T7" s="608">
        <v>9603</v>
      </c>
      <c r="U7" s="608">
        <v>13497</v>
      </c>
      <c r="V7" s="608">
        <v>1258</v>
      </c>
      <c r="W7" s="608">
        <v>1563</v>
      </c>
      <c r="X7" s="608" t="s">
        <v>39</v>
      </c>
      <c r="Y7" s="608">
        <v>1</v>
      </c>
    </row>
    <row r="8" spans="1:26">
      <c r="A8" s="666" t="s">
        <v>14</v>
      </c>
      <c r="B8" s="604">
        <v>84860</v>
      </c>
      <c r="C8" s="604">
        <v>45269</v>
      </c>
      <c r="D8" s="604">
        <v>14589</v>
      </c>
      <c r="E8" s="604">
        <v>25313</v>
      </c>
      <c r="F8" s="604">
        <v>5367</v>
      </c>
      <c r="G8" s="604">
        <v>6536</v>
      </c>
      <c r="H8" s="604">
        <v>2457</v>
      </c>
      <c r="I8" s="604">
        <v>4079</v>
      </c>
      <c r="J8" s="604">
        <v>21353</v>
      </c>
      <c r="K8" s="604">
        <v>14869</v>
      </c>
      <c r="L8" s="604">
        <v>4302</v>
      </c>
      <c r="M8" s="604">
        <v>967</v>
      </c>
      <c r="N8" s="604">
        <v>1215</v>
      </c>
      <c r="O8" s="604">
        <v>5828</v>
      </c>
      <c r="P8" s="604">
        <v>1497</v>
      </c>
      <c r="Q8" s="604">
        <v>4331</v>
      </c>
      <c r="R8" s="604">
        <v>5874</v>
      </c>
      <c r="S8" s="604">
        <v>21</v>
      </c>
      <c r="T8" s="604">
        <v>1280</v>
      </c>
      <c r="U8" s="604">
        <v>3157</v>
      </c>
      <c r="V8" s="604">
        <v>149</v>
      </c>
      <c r="W8" s="604">
        <v>311</v>
      </c>
      <c r="X8" s="604" t="s">
        <v>39</v>
      </c>
      <c r="Y8" s="604">
        <v>956</v>
      </c>
    </row>
    <row r="9" spans="1:26">
      <c r="A9" s="968" t="s">
        <v>15</v>
      </c>
      <c r="B9" s="608">
        <v>101562</v>
      </c>
      <c r="C9" s="608">
        <v>42566</v>
      </c>
      <c r="D9" s="608">
        <v>13468</v>
      </c>
      <c r="E9" s="608">
        <v>22176</v>
      </c>
      <c r="F9" s="608">
        <v>6922</v>
      </c>
      <c r="G9" s="608">
        <v>9737</v>
      </c>
      <c r="H9" s="608">
        <v>3326</v>
      </c>
      <c r="I9" s="608">
        <v>6411</v>
      </c>
      <c r="J9" s="608">
        <v>28311</v>
      </c>
      <c r="K9" s="608">
        <v>21124</v>
      </c>
      <c r="L9" s="608">
        <v>4726</v>
      </c>
      <c r="M9" s="608">
        <v>1053</v>
      </c>
      <c r="N9" s="608">
        <v>1408</v>
      </c>
      <c r="O9" s="608">
        <v>12119</v>
      </c>
      <c r="P9" s="608">
        <v>3719</v>
      </c>
      <c r="Q9" s="608">
        <v>8400</v>
      </c>
      <c r="R9" s="608">
        <v>8829</v>
      </c>
      <c r="S9" s="608">
        <v>18</v>
      </c>
      <c r="T9" s="608">
        <v>2436</v>
      </c>
      <c r="U9" s="608">
        <v>5473</v>
      </c>
      <c r="V9" s="608">
        <v>197</v>
      </c>
      <c r="W9" s="608">
        <v>705</v>
      </c>
      <c r="X9" s="608" t="s">
        <v>39</v>
      </c>
      <c r="Y9" s="608" t="s">
        <v>39</v>
      </c>
    </row>
    <row r="10" spans="1:26">
      <c r="A10" s="666" t="s">
        <v>16</v>
      </c>
      <c r="B10" s="604">
        <v>35378</v>
      </c>
      <c r="C10" s="604">
        <v>16546</v>
      </c>
      <c r="D10" s="604">
        <v>7385</v>
      </c>
      <c r="E10" s="604">
        <v>7143</v>
      </c>
      <c r="F10" s="604">
        <v>2018</v>
      </c>
      <c r="G10" s="604">
        <v>4788</v>
      </c>
      <c r="H10" s="604">
        <v>2037</v>
      </c>
      <c r="I10" s="604">
        <v>2751</v>
      </c>
      <c r="J10" s="604">
        <v>8005</v>
      </c>
      <c r="K10" s="604">
        <v>5672</v>
      </c>
      <c r="L10" s="604">
        <v>1512</v>
      </c>
      <c r="M10" s="604">
        <v>433</v>
      </c>
      <c r="N10" s="604">
        <v>388</v>
      </c>
      <c r="O10" s="604">
        <v>2572</v>
      </c>
      <c r="P10" s="604">
        <v>1083</v>
      </c>
      <c r="Q10" s="604">
        <v>1489</v>
      </c>
      <c r="R10" s="604">
        <v>3467</v>
      </c>
      <c r="S10" s="604">
        <v>195</v>
      </c>
      <c r="T10" s="604">
        <v>1770</v>
      </c>
      <c r="U10" s="604">
        <v>1176</v>
      </c>
      <c r="V10" s="604">
        <v>233</v>
      </c>
      <c r="W10" s="604">
        <v>93</v>
      </c>
      <c r="X10" s="604" t="s">
        <v>39</v>
      </c>
      <c r="Y10" s="604" t="s">
        <v>39</v>
      </c>
    </row>
    <row r="11" spans="1:26">
      <c r="A11" s="968" t="s">
        <v>17</v>
      </c>
      <c r="B11" s="608">
        <v>76442</v>
      </c>
      <c r="C11" s="608">
        <v>32999</v>
      </c>
      <c r="D11" s="608">
        <v>13350</v>
      </c>
      <c r="E11" s="608">
        <v>15173</v>
      </c>
      <c r="F11" s="608">
        <v>4476</v>
      </c>
      <c r="G11" s="608">
        <v>6465</v>
      </c>
      <c r="H11" s="608">
        <v>2336</v>
      </c>
      <c r="I11" s="608">
        <v>4129</v>
      </c>
      <c r="J11" s="608">
        <v>21345</v>
      </c>
      <c r="K11" s="608">
        <v>14577</v>
      </c>
      <c r="L11" s="608">
        <v>4549</v>
      </c>
      <c r="M11" s="608">
        <v>1224</v>
      </c>
      <c r="N11" s="608">
        <v>995</v>
      </c>
      <c r="O11" s="608">
        <v>8690</v>
      </c>
      <c r="P11" s="608">
        <v>2104</v>
      </c>
      <c r="Q11" s="608">
        <v>6586</v>
      </c>
      <c r="R11" s="608">
        <v>6943</v>
      </c>
      <c r="S11" s="608">
        <v>40</v>
      </c>
      <c r="T11" s="608">
        <v>2379</v>
      </c>
      <c r="U11" s="608">
        <v>3689</v>
      </c>
      <c r="V11" s="608">
        <v>129</v>
      </c>
      <c r="W11" s="608">
        <v>706</v>
      </c>
      <c r="X11" s="608" t="s">
        <v>39</v>
      </c>
      <c r="Y11" s="608" t="s">
        <v>39</v>
      </c>
    </row>
    <row r="12" spans="1:26">
      <c r="A12" s="666" t="s">
        <v>18</v>
      </c>
      <c r="B12" s="604">
        <v>100294</v>
      </c>
      <c r="C12" s="604">
        <v>39593</v>
      </c>
      <c r="D12" s="604">
        <v>14967</v>
      </c>
      <c r="E12" s="604">
        <v>17646</v>
      </c>
      <c r="F12" s="604">
        <v>6980</v>
      </c>
      <c r="G12" s="604">
        <v>11307</v>
      </c>
      <c r="H12" s="604">
        <v>4532</v>
      </c>
      <c r="I12" s="604">
        <v>6775</v>
      </c>
      <c r="J12" s="604">
        <v>31496</v>
      </c>
      <c r="K12" s="604">
        <v>22577</v>
      </c>
      <c r="L12" s="604">
        <v>5215</v>
      </c>
      <c r="M12" s="604">
        <v>1575</v>
      </c>
      <c r="N12" s="604">
        <v>2129</v>
      </c>
      <c r="O12" s="604">
        <v>10814</v>
      </c>
      <c r="P12" s="604">
        <v>2524</v>
      </c>
      <c r="Q12" s="604">
        <v>8290</v>
      </c>
      <c r="R12" s="604">
        <v>7084</v>
      </c>
      <c r="S12" s="604">
        <v>38</v>
      </c>
      <c r="T12" s="604">
        <v>2035</v>
      </c>
      <c r="U12" s="604">
        <v>3761</v>
      </c>
      <c r="V12" s="604">
        <v>161</v>
      </c>
      <c r="W12" s="604">
        <v>892</v>
      </c>
      <c r="X12" s="604" t="s">
        <v>39</v>
      </c>
      <c r="Y12" s="604">
        <v>197</v>
      </c>
    </row>
    <row r="13" spans="1:26">
      <c r="A13" s="968" t="s">
        <v>19</v>
      </c>
      <c r="B13" s="608">
        <v>135287</v>
      </c>
      <c r="C13" s="608">
        <v>51920</v>
      </c>
      <c r="D13" s="608">
        <v>23662</v>
      </c>
      <c r="E13" s="608">
        <v>22573</v>
      </c>
      <c r="F13" s="608">
        <v>5685</v>
      </c>
      <c r="G13" s="608">
        <v>12154</v>
      </c>
      <c r="H13" s="608">
        <v>3061</v>
      </c>
      <c r="I13" s="608">
        <v>9093</v>
      </c>
      <c r="J13" s="608">
        <v>39461</v>
      </c>
      <c r="K13" s="608">
        <v>29501</v>
      </c>
      <c r="L13" s="608">
        <v>7349</v>
      </c>
      <c r="M13" s="608">
        <v>1296</v>
      </c>
      <c r="N13" s="608">
        <v>1315</v>
      </c>
      <c r="O13" s="608">
        <v>14104</v>
      </c>
      <c r="P13" s="608">
        <v>3503</v>
      </c>
      <c r="Q13" s="608">
        <v>10601</v>
      </c>
      <c r="R13" s="608">
        <v>17648</v>
      </c>
      <c r="S13" s="608">
        <v>70</v>
      </c>
      <c r="T13" s="608">
        <v>7868</v>
      </c>
      <c r="U13" s="608">
        <v>7408</v>
      </c>
      <c r="V13" s="608">
        <v>731</v>
      </c>
      <c r="W13" s="608">
        <v>1571</v>
      </c>
      <c r="X13" s="608" t="s">
        <v>39</v>
      </c>
      <c r="Y13" s="608" t="s">
        <v>39</v>
      </c>
    </row>
    <row r="14" spans="1:26">
      <c r="A14" s="666" t="s">
        <v>20</v>
      </c>
      <c r="B14" s="604">
        <v>211580</v>
      </c>
      <c r="C14" s="604">
        <v>71502</v>
      </c>
      <c r="D14" s="604">
        <v>22012</v>
      </c>
      <c r="E14" s="604">
        <v>33122</v>
      </c>
      <c r="F14" s="604">
        <v>16368</v>
      </c>
      <c r="G14" s="604">
        <v>22536</v>
      </c>
      <c r="H14" s="604">
        <v>10213</v>
      </c>
      <c r="I14" s="604">
        <v>12323</v>
      </c>
      <c r="J14" s="604">
        <v>71254</v>
      </c>
      <c r="K14" s="604">
        <v>46358</v>
      </c>
      <c r="L14" s="604">
        <v>14132</v>
      </c>
      <c r="M14" s="604">
        <v>5526</v>
      </c>
      <c r="N14" s="604">
        <v>5238</v>
      </c>
      <c r="O14" s="604">
        <v>27402</v>
      </c>
      <c r="P14" s="604">
        <v>6423</v>
      </c>
      <c r="Q14" s="604">
        <v>20979</v>
      </c>
      <c r="R14" s="604">
        <v>18886</v>
      </c>
      <c r="S14" s="604">
        <v>1343</v>
      </c>
      <c r="T14" s="604">
        <v>3632</v>
      </c>
      <c r="U14" s="604">
        <v>10448</v>
      </c>
      <c r="V14" s="604">
        <v>1138</v>
      </c>
      <c r="W14" s="604">
        <v>2325</v>
      </c>
      <c r="X14" s="604" t="s">
        <v>39</v>
      </c>
      <c r="Y14" s="604" t="s">
        <v>39</v>
      </c>
    </row>
    <row r="15" spans="1:26">
      <c r="A15" s="968" t="s">
        <v>21</v>
      </c>
      <c r="B15" s="608">
        <v>462578</v>
      </c>
      <c r="C15" s="608">
        <v>195180</v>
      </c>
      <c r="D15" s="608">
        <v>74145</v>
      </c>
      <c r="E15" s="608">
        <v>87761</v>
      </c>
      <c r="F15" s="608">
        <v>33274</v>
      </c>
      <c r="G15" s="608">
        <v>47148</v>
      </c>
      <c r="H15" s="608">
        <v>21438</v>
      </c>
      <c r="I15" s="608">
        <v>25710</v>
      </c>
      <c r="J15" s="608">
        <v>140389</v>
      </c>
      <c r="K15" s="608">
        <v>79208</v>
      </c>
      <c r="L15" s="608">
        <v>29540</v>
      </c>
      <c r="M15" s="608">
        <v>15793</v>
      </c>
      <c r="N15" s="608">
        <v>15848</v>
      </c>
      <c r="O15" s="608">
        <v>45994</v>
      </c>
      <c r="P15" s="608">
        <v>12063</v>
      </c>
      <c r="Q15" s="608">
        <v>33931</v>
      </c>
      <c r="R15" s="608">
        <v>33867</v>
      </c>
      <c r="S15" s="608">
        <v>1388</v>
      </c>
      <c r="T15" s="608">
        <v>6228</v>
      </c>
      <c r="U15" s="608">
        <v>7296</v>
      </c>
      <c r="V15" s="608">
        <v>13099</v>
      </c>
      <c r="W15" s="608">
        <v>4030</v>
      </c>
      <c r="X15" s="608" t="s">
        <v>39</v>
      </c>
      <c r="Y15" s="608">
        <v>1826</v>
      </c>
    </row>
    <row r="16" spans="1:26">
      <c r="A16" s="666" t="s">
        <v>22</v>
      </c>
      <c r="B16" s="604">
        <v>161026</v>
      </c>
      <c r="C16" s="604">
        <v>55302</v>
      </c>
      <c r="D16" s="604">
        <v>22222</v>
      </c>
      <c r="E16" s="604">
        <v>27023</v>
      </c>
      <c r="F16" s="604">
        <v>6057</v>
      </c>
      <c r="G16" s="604">
        <v>8943</v>
      </c>
      <c r="H16" s="604">
        <v>2885</v>
      </c>
      <c r="I16" s="604">
        <v>6058</v>
      </c>
      <c r="J16" s="604">
        <v>66182</v>
      </c>
      <c r="K16" s="604">
        <v>32607</v>
      </c>
      <c r="L16" s="604">
        <v>15521</v>
      </c>
      <c r="M16" s="604">
        <v>11986</v>
      </c>
      <c r="N16" s="604">
        <v>6068</v>
      </c>
      <c r="O16" s="604">
        <v>12131</v>
      </c>
      <c r="P16" s="604">
        <v>2912</v>
      </c>
      <c r="Q16" s="604">
        <v>9219</v>
      </c>
      <c r="R16" s="604">
        <v>18468</v>
      </c>
      <c r="S16" s="604">
        <v>957</v>
      </c>
      <c r="T16" s="604">
        <v>5127</v>
      </c>
      <c r="U16" s="604">
        <v>9980</v>
      </c>
      <c r="V16" s="604">
        <v>1321</v>
      </c>
      <c r="W16" s="604">
        <v>1083</v>
      </c>
      <c r="X16" s="604" t="s">
        <v>39</v>
      </c>
      <c r="Y16" s="604" t="s">
        <v>39</v>
      </c>
    </row>
    <row r="17" spans="1:25" ht="15.75" customHeight="1">
      <c r="A17" s="968" t="s">
        <v>23</v>
      </c>
      <c r="B17" s="608">
        <v>125872</v>
      </c>
      <c r="C17" s="608">
        <v>43318</v>
      </c>
      <c r="D17" s="608">
        <v>9211</v>
      </c>
      <c r="E17" s="608">
        <v>20293</v>
      </c>
      <c r="F17" s="608">
        <v>13814</v>
      </c>
      <c r="G17" s="608">
        <v>18423</v>
      </c>
      <c r="H17" s="608">
        <v>9862</v>
      </c>
      <c r="I17" s="608">
        <v>8561</v>
      </c>
      <c r="J17" s="608">
        <v>46735</v>
      </c>
      <c r="K17" s="608">
        <v>25941</v>
      </c>
      <c r="L17" s="608">
        <v>10393</v>
      </c>
      <c r="M17" s="608">
        <v>4823</v>
      </c>
      <c r="N17" s="608">
        <v>5578</v>
      </c>
      <c r="O17" s="608">
        <v>8142</v>
      </c>
      <c r="P17" s="608">
        <v>2165</v>
      </c>
      <c r="Q17" s="608">
        <v>5977</v>
      </c>
      <c r="R17" s="608">
        <v>9254</v>
      </c>
      <c r="S17" s="608">
        <v>132</v>
      </c>
      <c r="T17" s="608">
        <v>3458</v>
      </c>
      <c r="U17" s="608">
        <v>4961</v>
      </c>
      <c r="V17" s="608">
        <v>92</v>
      </c>
      <c r="W17" s="608">
        <v>464</v>
      </c>
      <c r="X17" s="608" t="s">
        <v>39</v>
      </c>
      <c r="Y17" s="608">
        <v>147</v>
      </c>
    </row>
    <row r="18" spans="1:25">
      <c r="A18" s="635" t="s">
        <v>113</v>
      </c>
      <c r="B18" s="604">
        <v>1892831</v>
      </c>
      <c r="C18" s="604">
        <v>726212</v>
      </c>
      <c r="D18" s="604">
        <v>180538</v>
      </c>
      <c r="E18" s="604">
        <v>345703</v>
      </c>
      <c r="F18" s="604">
        <v>199971</v>
      </c>
      <c r="G18" s="604">
        <v>245483</v>
      </c>
      <c r="H18" s="604">
        <v>134330</v>
      </c>
      <c r="I18" s="604">
        <v>111153</v>
      </c>
      <c r="J18" s="604">
        <v>667285</v>
      </c>
      <c r="K18" s="604">
        <v>313834</v>
      </c>
      <c r="L18" s="604">
        <v>138399</v>
      </c>
      <c r="M18" s="604">
        <v>96386</v>
      </c>
      <c r="N18" s="604">
        <v>118666</v>
      </c>
      <c r="O18" s="604">
        <v>137614</v>
      </c>
      <c r="P18" s="604">
        <v>39277</v>
      </c>
      <c r="Q18" s="604">
        <v>98337</v>
      </c>
      <c r="R18" s="604">
        <v>116237</v>
      </c>
      <c r="S18" s="604">
        <v>2487</v>
      </c>
      <c r="T18" s="604">
        <v>53499</v>
      </c>
      <c r="U18" s="604">
        <v>42445</v>
      </c>
      <c r="V18" s="604">
        <v>5398</v>
      </c>
      <c r="W18" s="604">
        <v>4749</v>
      </c>
      <c r="X18" s="604" t="s">
        <v>39</v>
      </c>
      <c r="Y18" s="604">
        <v>7659</v>
      </c>
    </row>
    <row r="19" spans="1:25">
      <c r="A19" s="968" t="s">
        <v>25</v>
      </c>
      <c r="B19" s="608">
        <v>185058</v>
      </c>
      <c r="C19" s="608">
        <v>64339</v>
      </c>
      <c r="D19" s="608">
        <v>18959</v>
      </c>
      <c r="E19" s="608">
        <v>29428</v>
      </c>
      <c r="F19" s="608">
        <v>15952</v>
      </c>
      <c r="G19" s="608">
        <v>23640</v>
      </c>
      <c r="H19" s="608">
        <v>10728</v>
      </c>
      <c r="I19" s="608">
        <v>12912</v>
      </c>
      <c r="J19" s="608">
        <v>61340</v>
      </c>
      <c r="K19" s="608">
        <v>36891</v>
      </c>
      <c r="L19" s="608">
        <v>11891</v>
      </c>
      <c r="M19" s="608">
        <v>6707</v>
      </c>
      <c r="N19" s="608">
        <v>5851</v>
      </c>
      <c r="O19" s="608">
        <v>23488</v>
      </c>
      <c r="P19" s="608">
        <v>6310</v>
      </c>
      <c r="Q19" s="608">
        <v>17178</v>
      </c>
      <c r="R19" s="608">
        <v>12251</v>
      </c>
      <c r="S19" s="608">
        <v>449</v>
      </c>
      <c r="T19" s="608">
        <v>4561</v>
      </c>
      <c r="U19" s="608">
        <v>5041</v>
      </c>
      <c r="V19" s="608">
        <v>354</v>
      </c>
      <c r="W19" s="608">
        <v>683</v>
      </c>
      <c r="X19" s="608" t="s">
        <v>39</v>
      </c>
      <c r="Y19" s="608">
        <v>1163</v>
      </c>
    </row>
    <row r="20" spans="1:25">
      <c r="A20" s="666" t="s">
        <v>26</v>
      </c>
      <c r="B20" s="604">
        <v>101782</v>
      </c>
      <c r="C20" s="604">
        <v>38605</v>
      </c>
      <c r="D20" s="604">
        <v>10058</v>
      </c>
      <c r="E20" s="604">
        <v>18047</v>
      </c>
      <c r="F20" s="604">
        <v>10500</v>
      </c>
      <c r="G20" s="604">
        <v>13744</v>
      </c>
      <c r="H20" s="604">
        <v>7017</v>
      </c>
      <c r="I20" s="604">
        <v>6727</v>
      </c>
      <c r="J20" s="604">
        <v>35151</v>
      </c>
      <c r="K20" s="604">
        <v>19404</v>
      </c>
      <c r="L20" s="604">
        <v>6664</v>
      </c>
      <c r="M20" s="604">
        <v>4666</v>
      </c>
      <c r="N20" s="604">
        <v>4417</v>
      </c>
      <c r="O20" s="604">
        <v>6670</v>
      </c>
      <c r="P20" s="604">
        <v>1966</v>
      </c>
      <c r="Q20" s="604">
        <v>4704</v>
      </c>
      <c r="R20" s="604">
        <v>7612</v>
      </c>
      <c r="S20" s="604">
        <v>49</v>
      </c>
      <c r="T20" s="604">
        <v>3512</v>
      </c>
      <c r="U20" s="604">
        <v>3451</v>
      </c>
      <c r="V20" s="604">
        <v>97</v>
      </c>
      <c r="W20" s="604">
        <v>265</v>
      </c>
      <c r="X20" s="604" t="s">
        <v>39</v>
      </c>
      <c r="Y20" s="604">
        <v>238</v>
      </c>
    </row>
    <row r="21" spans="1:25">
      <c r="A21" s="968" t="s">
        <v>27</v>
      </c>
      <c r="B21" s="608">
        <v>772727</v>
      </c>
      <c r="C21" s="608">
        <v>278116</v>
      </c>
      <c r="D21" s="608">
        <v>77789</v>
      </c>
      <c r="E21" s="608">
        <v>123411</v>
      </c>
      <c r="F21" s="608">
        <v>76916</v>
      </c>
      <c r="G21" s="608">
        <v>91067</v>
      </c>
      <c r="H21" s="608">
        <v>51597</v>
      </c>
      <c r="I21" s="608">
        <v>39470</v>
      </c>
      <c r="J21" s="608">
        <v>334969</v>
      </c>
      <c r="K21" s="608">
        <v>122405</v>
      </c>
      <c r="L21" s="608">
        <v>76988</v>
      </c>
      <c r="M21" s="608">
        <v>57444</v>
      </c>
      <c r="N21" s="608">
        <v>78132</v>
      </c>
      <c r="O21" s="608">
        <v>39575</v>
      </c>
      <c r="P21" s="608">
        <v>10789</v>
      </c>
      <c r="Q21" s="608">
        <v>28786</v>
      </c>
      <c r="R21" s="608">
        <v>29000</v>
      </c>
      <c r="S21" s="608">
        <v>1326</v>
      </c>
      <c r="T21" s="608">
        <v>9541</v>
      </c>
      <c r="U21" s="608">
        <v>8767</v>
      </c>
      <c r="V21" s="608">
        <v>1370</v>
      </c>
      <c r="W21" s="608">
        <v>1822</v>
      </c>
      <c r="X21" s="608" t="s">
        <v>39</v>
      </c>
      <c r="Y21" s="608">
        <v>6174</v>
      </c>
    </row>
    <row r="22" spans="1:25">
      <c r="A22" s="666" t="s">
        <v>28</v>
      </c>
      <c r="B22" s="604">
        <v>277199</v>
      </c>
      <c r="C22" s="604">
        <v>133478</v>
      </c>
      <c r="D22" s="604">
        <v>30065</v>
      </c>
      <c r="E22" s="604">
        <v>70274</v>
      </c>
      <c r="F22" s="604">
        <v>33139</v>
      </c>
      <c r="G22" s="604">
        <v>36824</v>
      </c>
      <c r="H22" s="604">
        <v>22740</v>
      </c>
      <c r="I22" s="604">
        <v>14084</v>
      </c>
      <c r="J22" s="604">
        <v>73199</v>
      </c>
      <c r="K22" s="604">
        <v>31456</v>
      </c>
      <c r="L22" s="604">
        <v>14630</v>
      </c>
      <c r="M22" s="604">
        <v>12253</v>
      </c>
      <c r="N22" s="604">
        <v>14860</v>
      </c>
      <c r="O22" s="604">
        <v>20133</v>
      </c>
      <c r="P22" s="604">
        <v>6973</v>
      </c>
      <c r="Q22" s="604">
        <v>13160</v>
      </c>
      <c r="R22" s="604">
        <v>13565</v>
      </c>
      <c r="S22" s="604">
        <v>292</v>
      </c>
      <c r="T22" s="604">
        <v>6242</v>
      </c>
      <c r="U22" s="604">
        <v>6348</v>
      </c>
      <c r="V22" s="604">
        <v>586</v>
      </c>
      <c r="W22" s="604">
        <v>97</v>
      </c>
      <c r="X22" s="604" t="s">
        <v>39</v>
      </c>
      <c r="Y22" s="604" t="s">
        <v>39</v>
      </c>
    </row>
    <row r="23" spans="1:25">
      <c r="A23" s="968" t="s">
        <v>29</v>
      </c>
      <c r="B23" s="608">
        <v>485468</v>
      </c>
      <c r="C23" s="608">
        <v>182759</v>
      </c>
      <c r="D23" s="608">
        <v>38689</v>
      </c>
      <c r="E23" s="608">
        <v>89860</v>
      </c>
      <c r="F23" s="608">
        <v>54210</v>
      </c>
      <c r="G23" s="608">
        <v>69707</v>
      </c>
      <c r="H23" s="608">
        <v>36375</v>
      </c>
      <c r="I23" s="608">
        <v>33332</v>
      </c>
      <c r="J23" s="608">
        <v>142094</v>
      </c>
      <c r="K23" s="608">
        <v>92950</v>
      </c>
      <c r="L23" s="608">
        <v>24785</v>
      </c>
      <c r="M23" s="608">
        <v>12152</v>
      </c>
      <c r="N23" s="608">
        <v>12207</v>
      </c>
      <c r="O23" s="608">
        <v>40202</v>
      </c>
      <c r="P23" s="608">
        <v>11935</v>
      </c>
      <c r="Q23" s="608">
        <v>28267</v>
      </c>
      <c r="R23" s="608">
        <v>50706</v>
      </c>
      <c r="S23" s="608">
        <v>315</v>
      </c>
      <c r="T23" s="608">
        <v>28522</v>
      </c>
      <c r="U23" s="608">
        <v>17141</v>
      </c>
      <c r="V23" s="608">
        <v>2957</v>
      </c>
      <c r="W23" s="608">
        <v>1694</v>
      </c>
      <c r="X23" s="608" t="s">
        <v>39</v>
      </c>
      <c r="Y23" s="608">
        <v>77</v>
      </c>
    </row>
    <row r="24" spans="1:25" ht="19.5" customHeight="1">
      <c r="A24" s="666" t="s">
        <v>30</v>
      </c>
      <c r="B24" s="604">
        <v>70597</v>
      </c>
      <c r="C24" s="604">
        <v>28915</v>
      </c>
      <c r="D24" s="604">
        <v>4978</v>
      </c>
      <c r="E24" s="604">
        <v>14683</v>
      </c>
      <c r="F24" s="604">
        <v>9254</v>
      </c>
      <c r="G24" s="604">
        <v>10501</v>
      </c>
      <c r="H24" s="604">
        <v>5873</v>
      </c>
      <c r="I24" s="604">
        <v>4628</v>
      </c>
      <c r="J24" s="604">
        <v>20532</v>
      </c>
      <c r="K24" s="604">
        <v>10728</v>
      </c>
      <c r="L24" s="604">
        <v>3441</v>
      </c>
      <c r="M24" s="604">
        <v>3164</v>
      </c>
      <c r="N24" s="604">
        <v>3199</v>
      </c>
      <c r="O24" s="604">
        <v>7546</v>
      </c>
      <c r="P24" s="604">
        <v>1304</v>
      </c>
      <c r="Q24" s="604">
        <v>6242</v>
      </c>
      <c r="R24" s="604">
        <v>3103</v>
      </c>
      <c r="S24" s="604">
        <v>56</v>
      </c>
      <c r="T24" s="604">
        <v>1121</v>
      </c>
      <c r="U24" s="604">
        <v>1697</v>
      </c>
      <c r="V24" s="604">
        <v>34</v>
      </c>
      <c r="W24" s="604">
        <v>188</v>
      </c>
      <c r="X24" s="604" t="s">
        <v>39</v>
      </c>
      <c r="Y24" s="604">
        <v>7</v>
      </c>
    </row>
    <row r="25" spans="1:25">
      <c r="A25" s="628" t="s">
        <v>112</v>
      </c>
      <c r="B25" s="608">
        <v>267321</v>
      </c>
      <c r="C25" s="608">
        <v>90285</v>
      </c>
      <c r="D25" s="608">
        <v>26548</v>
      </c>
      <c r="E25" s="608">
        <v>42885</v>
      </c>
      <c r="F25" s="608">
        <v>20852</v>
      </c>
      <c r="G25" s="608">
        <v>33360</v>
      </c>
      <c r="H25" s="608">
        <v>12934</v>
      </c>
      <c r="I25" s="608">
        <v>20426</v>
      </c>
      <c r="J25" s="608">
        <v>84770</v>
      </c>
      <c r="K25" s="608">
        <v>60783</v>
      </c>
      <c r="L25" s="608">
        <v>16413</v>
      </c>
      <c r="M25" s="608">
        <v>4258</v>
      </c>
      <c r="N25" s="608">
        <v>3316</v>
      </c>
      <c r="O25" s="608">
        <v>30816</v>
      </c>
      <c r="P25" s="608">
        <v>9384</v>
      </c>
      <c r="Q25" s="608">
        <v>21432</v>
      </c>
      <c r="R25" s="608">
        <v>28090</v>
      </c>
      <c r="S25" s="608">
        <v>184</v>
      </c>
      <c r="T25" s="608">
        <v>5839</v>
      </c>
      <c r="U25" s="608">
        <v>18684</v>
      </c>
      <c r="V25" s="608">
        <v>1174</v>
      </c>
      <c r="W25" s="608">
        <v>2179</v>
      </c>
      <c r="X25" s="608" t="s">
        <v>39</v>
      </c>
      <c r="Y25" s="608">
        <v>30</v>
      </c>
    </row>
    <row r="26" spans="1:25">
      <c r="A26" s="666" t="s">
        <v>78</v>
      </c>
      <c r="B26" s="604">
        <v>78885</v>
      </c>
      <c r="C26" s="604">
        <v>22811</v>
      </c>
      <c r="D26" s="604">
        <v>6278</v>
      </c>
      <c r="E26" s="604">
        <v>12138</v>
      </c>
      <c r="F26" s="604">
        <v>4395</v>
      </c>
      <c r="G26" s="604">
        <v>9290</v>
      </c>
      <c r="H26" s="604">
        <v>2701</v>
      </c>
      <c r="I26" s="604">
        <v>6589</v>
      </c>
      <c r="J26" s="604">
        <v>25295</v>
      </c>
      <c r="K26" s="604">
        <v>18448</v>
      </c>
      <c r="L26" s="604">
        <v>5004</v>
      </c>
      <c r="M26" s="604">
        <v>1018</v>
      </c>
      <c r="N26" s="604">
        <v>825</v>
      </c>
      <c r="O26" s="604">
        <v>11053</v>
      </c>
      <c r="P26" s="604">
        <v>3666</v>
      </c>
      <c r="Q26" s="604">
        <v>7387</v>
      </c>
      <c r="R26" s="604">
        <v>10436</v>
      </c>
      <c r="S26" s="604">
        <v>71</v>
      </c>
      <c r="T26" s="604">
        <v>1522</v>
      </c>
      <c r="U26" s="604">
        <v>7166</v>
      </c>
      <c r="V26" s="604">
        <v>724</v>
      </c>
      <c r="W26" s="604">
        <v>953</v>
      </c>
      <c r="X26" s="604" t="s">
        <v>39</v>
      </c>
      <c r="Y26" s="604" t="s">
        <v>39</v>
      </c>
    </row>
    <row r="27" spans="1:25">
      <c r="A27" s="968" t="s">
        <v>84</v>
      </c>
      <c r="B27" s="608">
        <v>26748</v>
      </c>
      <c r="C27" s="608">
        <v>8641</v>
      </c>
      <c r="D27" s="608">
        <v>2679</v>
      </c>
      <c r="E27" s="608">
        <v>3577</v>
      </c>
      <c r="F27" s="608">
        <v>2385</v>
      </c>
      <c r="G27" s="608">
        <v>3574</v>
      </c>
      <c r="H27" s="608">
        <v>1597</v>
      </c>
      <c r="I27" s="608">
        <v>1977</v>
      </c>
      <c r="J27" s="608">
        <v>9111</v>
      </c>
      <c r="K27" s="608">
        <v>6451</v>
      </c>
      <c r="L27" s="608">
        <v>1853</v>
      </c>
      <c r="M27" s="608">
        <v>496</v>
      </c>
      <c r="N27" s="608">
        <v>311</v>
      </c>
      <c r="O27" s="608">
        <v>2609</v>
      </c>
      <c r="P27" s="608">
        <v>683</v>
      </c>
      <c r="Q27" s="608">
        <v>1926</v>
      </c>
      <c r="R27" s="608">
        <v>2813</v>
      </c>
      <c r="S27" s="608">
        <v>4</v>
      </c>
      <c r="T27" s="608">
        <v>729</v>
      </c>
      <c r="U27" s="608">
        <v>1940</v>
      </c>
      <c r="V27" s="608">
        <v>4</v>
      </c>
      <c r="W27" s="608">
        <v>106</v>
      </c>
      <c r="X27" s="608" t="s">
        <v>39</v>
      </c>
      <c r="Y27" s="608">
        <v>30</v>
      </c>
    </row>
    <row r="28" spans="1:25">
      <c r="A28" s="666" t="s">
        <v>77</v>
      </c>
      <c r="B28" s="604">
        <v>20128</v>
      </c>
      <c r="C28" s="604">
        <v>7089</v>
      </c>
      <c r="D28" s="604">
        <v>2113</v>
      </c>
      <c r="E28" s="604">
        <v>3198</v>
      </c>
      <c r="F28" s="604">
        <v>1778</v>
      </c>
      <c r="G28" s="604">
        <v>2179</v>
      </c>
      <c r="H28" s="604">
        <v>939</v>
      </c>
      <c r="I28" s="604">
        <v>1240</v>
      </c>
      <c r="J28" s="604">
        <v>6700</v>
      </c>
      <c r="K28" s="604">
        <v>4719</v>
      </c>
      <c r="L28" s="604">
        <v>1408</v>
      </c>
      <c r="M28" s="604">
        <v>282</v>
      </c>
      <c r="N28" s="604">
        <v>291</v>
      </c>
      <c r="O28" s="604">
        <v>2249</v>
      </c>
      <c r="P28" s="604">
        <v>439</v>
      </c>
      <c r="Q28" s="604">
        <v>1810</v>
      </c>
      <c r="R28" s="604">
        <v>1911</v>
      </c>
      <c r="S28" s="604">
        <v>1</v>
      </c>
      <c r="T28" s="604">
        <v>304</v>
      </c>
      <c r="U28" s="604">
        <v>1544</v>
      </c>
      <c r="V28" s="604">
        <v>6</v>
      </c>
      <c r="W28" s="604">
        <v>56</v>
      </c>
      <c r="X28" s="604" t="s">
        <v>39</v>
      </c>
      <c r="Y28" s="604" t="s">
        <v>39</v>
      </c>
    </row>
    <row r="29" spans="1:25">
      <c r="A29" s="968" t="s">
        <v>83</v>
      </c>
      <c r="B29" s="608">
        <v>62600</v>
      </c>
      <c r="C29" s="608">
        <v>20850</v>
      </c>
      <c r="D29" s="608">
        <v>5301</v>
      </c>
      <c r="E29" s="608">
        <v>10626</v>
      </c>
      <c r="F29" s="608">
        <v>4923</v>
      </c>
      <c r="G29" s="608">
        <v>7570</v>
      </c>
      <c r="H29" s="608">
        <v>3006</v>
      </c>
      <c r="I29" s="608">
        <v>4564</v>
      </c>
      <c r="J29" s="608">
        <v>20205</v>
      </c>
      <c r="K29" s="608">
        <v>14501</v>
      </c>
      <c r="L29" s="608">
        <v>3618</v>
      </c>
      <c r="M29" s="608">
        <v>986</v>
      </c>
      <c r="N29" s="608">
        <v>1100</v>
      </c>
      <c r="O29" s="608">
        <v>7086</v>
      </c>
      <c r="P29" s="608">
        <v>1993</v>
      </c>
      <c r="Q29" s="608">
        <v>5093</v>
      </c>
      <c r="R29" s="608">
        <v>6889</v>
      </c>
      <c r="S29" s="608">
        <v>85</v>
      </c>
      <c r="T29" s="608">
        <v>1459</v>
      </c>
      <c r="U29" s="608">
        <v>4270</v>
      </c>
      <c r="V29" s="608">
        <v>327</v>
      </c>
      <c r="W29" s="608">
        <v>748</v>
      </c>
      <c r="X29" s="608" t="s">
        <v>39</v>
      </c>
      <c r="Y29" s="608" t="s">
        <v>39</v>
      </c>
    </row>
    <row r="30" spans="1:25">
      <c r="A30" s="666" t="s">
        <v>76</v>
      </c>
      <c r="B30" s="604">
        <v>33756</v>
      </c>
      <c r="C30" s="604">
        <v>12268</v>
      </c>
      <c r="D30" s="604">
        <v>3565</v>
      </c>
      <c r="E30" s="604">
        <v>5526</v>
      </c>
      <c r="F30" s="604">
        <v>3177</v>
      </c>
      <c r="G30" s="604">
        <v>4498</v>
      </c>
      <c r="H30" s="604">
        <v>1941</v>
      </c>
      <c r="I30" s="604">
        <v>2557</v>
      </c>
      <c r="J30" s="604">
        <v>10918</v>
      </c>
      <c r="K30" s="604">
        <v>7811</v>
      </c>
      <c r="L30" s="604">
        <v>2105</v>
      </c>
      <c r="M30" s="604">
        <v>595</v>
      </c>
      <c r="N30" s="604">
        <v>407</v>
      </c>
      <c r="O30" s="604">
        <v>2540</v>
      </c>
      <c r="P30" s="604">
        <v>831</v>
      </c>
      <c r="Q30" s="604">
        <v>1709</v>
      </c>
      <c r="R30" s="604">
        <v>3532</v>
      </c>
      <c r="S30" s="604">
        <v>7</v>
      </c>
      <c r="T30" s="604">
        <v>1260</v>
      </c>
      <c r="U30" s="604">
        <v>2152</v>
      </c>
      <c r="V30" s="604">
        <v>47</v>
      </c>
      <c r="W30" s="604">
        <v>66</v>
      </c>
      <c r="X30" s="604" t="s">
        <v>39</v>
      </c>
      <c r="Y30" s="604" t="s">
        <v>39</v>
      </c>
    </row>
    <row r="31" spans="1:25" ht="16.5" customHeight="1">
      <c r="A31" s="968" t="s">
        <v>75</v>
      </c>
      <c r="B31" s="608">
        <v>45204</v>
      </c>
      <c r="C31" s="608">
        <v>18626</v>
      </c>
      <c r="D31" s="608">
        <v>6612</v>
      </c>
      <c r="E31" s="608">
        <v>7820</v>
      </c>
      <c r="F31" s="608">
        <v>4194</v>
      </c>
      <c r="G31" s="608">
        <v>6249</v>
      </c>
      <c r="H31" s="608">
        <v>2750</v>
      </c>
      <c r="I31" s="608">
        <v>3499</v>
      </c>
      <c r="J31" s="608">
        <v>12541</v>
      </c>
      <c r="K31" s="608">
        <v>8853</v>
      </c>
      <c r="L31" s="608">
        <v>2425</v>
      </c>
      <c r="M31" s="608">
        <v>881</v>
      </c>
      <c r="N31" s="608">
        <v>382</v>
      </c>
      <c r="O31" s="608">
        <v>5279</v>
      </c>
      <c r="P31" s="608">
        <v>1772</v>
      </c>
      <c r="Q31" s="608">
        <v>3507</v>
      </c>
      <c r="R31" s="608">
        <v>2509</v>
      </c>
      <c r="S31" s="608">
        <v>16</v>
      </c>
      <c r="T31" s="608">
        <v>565</v>
      </c>
      <c r="U31" s="608">
        <v>1612</v>
      </c>
      <c r="V31" s="608">
        <v>66</v>
      </c>
      <c r="W31" s="608">
        <v>250</v>
      </c>
      <c r="X31" s="608" t="s">
        <v>39</v>
      </c>
      <c r="Y31" s="608" t="s">
        <v>39</v>
      </c>
    </row>
    <row r="32" spans="1:25">
      <c r="A32" s="635" t="s">
        <v>111</v>
      </c>
      <c r="B32" s="604">
        <v>19558</v>
      </c>
      <c r="C32" s="604">
        <v>4184</v>
      </c>
      <c r="D32" s="604">
        <v>1752</v>
      </c>
      <c r="E32" s="604">
        <v>1579</v>
      </c>
      <c r="F32" s="604">
        <v>853</v>
      </c>
      <c r="G32" s="604">
        <v>2423</v>
      </c>
      <c r="H32" s="604">
        <v>974</v>
      </c>
      <c r="I32" s="604">
        <v>1449</v>
      </c>
      <c r="J32" s="604">
        <v>8294</v>
      </c>
      <c r="K32" s="604">
        <v>5778</v>
      </c>
      <c r="L32" s="604">
        <v>1597</v>
      </c>
      <c r="M32" s="604">
        <v>549</v>
      </c>
      <c r="N32" s="604">
        <v>370</v>
      </c>
      <c r="O32" s="604">
        <v>3858</v>
      </c>
      <c r="P32" s="604">
        <v>581</v>
      </c>
      <c r="Q32" s="604">
        <v>3277</v>
      </c>
      <c r="R32" s="604">
        <v>799</v>
      </c>
      <c r="S32" s="604">
        <v>29</v>
      </c>
      <c r="T32" s="604">
        <v>223</v>
      </c>
      <c r="U32" s="604">
        <v>378</v>
      </c>
      <c r="V32" s="604">
        <v>30</v>
      </c>
      <c r="W32" s="604">
        <v>139</v>
      </c>
      <c r="X32" s="604" t="s">
        <v>39</v>
      </c>
      <c r="Y32" s="604" t="s">
        <v>39</v>
      </c>
    </row>
    <row r="33" spans="1:25" ht="15.75" customHeight="1">
      <c r="A33" s="968" t="s">
        <v>82</v>
      </c>
      <c r="B33" s="608">
        <v>19558</v>
      </c>
      <c r="C33" s="608">
        <v>4184</v>
      </c>
      <c r="D33" s="608">
        <v>1752</v>
      </c>
      <c r="E33" s="608">
        <v>1579</v>
      </c>
      <c r="F33" s="608">
        <v>853</v>
      </c>
      <c r="G33" s="608">
        <v>2423</v>
      </c>
      <c r="H33" s="608">
        <v>974</v>
      </c>
      <c r="I33" s="608">
        <v>1449</v>
      </c>
      <c r="J33" s="608">
        <v>8294</v>
      </c>
      <c r="K33" s="608">
        <v>5778</v>
      </c>
      <c r="L33" s="608">
        <v>1597</v>
      </c>
      <c r="M33" s="608">
        <v>549</v>
      </c>
      <c r="N33" s="608">
        <v>370</v>
      </c>
      <c r="O33" s="608">
        <v>3858</v>
      </c>
      <c r="P33" s="608">
        <v>581</v>
      </c>
      <c r="Q33" s="608">
        <v>3277</v>
      </c>
      <c r="R33" s="608">
        <v>799</v>
      </c>
      <c r="S33" s="608">
        <v>29</v>
      </c>
      <c r="T33" s="608">
        <v>223</v>
      </c>
      <c r="U33" s="608">
        <v>378</v>
      </c>
      <c r="V33" s="608">
        <v>30</v>
      </c>
      <c r="W33" s="608">
        <v>139</v>
      </c>
      <c r="X33" s="608" t="s">
        <v>39</v>
      </c>
      <c r="Y33" s="608" t="s">
        <v>39</v>
      </c>
    </row>
    <row r="34" spans="1:25" ht="15.75" customHeight="1">
      <c r="A34" s="970"/>
      <c r="B34" s="711"/>
      <c r="C34" s="711"/>
      <c r="D34" s="711"/>
      <c r="E34" s="711"/>
      <c r="F34" s="711"/>
      <c r="G34" s="711"/>
      <c r="H34" s="711"/>
      <c r="I34" s="711"/>
      <c r="J34" s="711"/>
      <c r="K34" s="711"/>
      <c r="L34" s="711"/>
      <c r="M34" s="711"/>
      <c r="N34" s="711"/>
      <c r="O34" s="711"/>
      <c r="P34" s="711"/>
    </row>
    <row r="35" spans="1:25" ht="23.25" customHeight="1">
      <c r="A35" s="1130" t="s">
        <v>346</v>
      </c>
      <c r="B35" s="1130"/>
      <c r="C35" s="1130"/>
      <c r="D35" s="1130"/>
      <c r="E35" s="1130"/>
      <c r="F35" s="1130"/>
      <c r="G35" s="1130"/>
      <c r="H35" s="1130"/>
      <c r="I35" s="1130"/>
      <c r="J35" s="1130"/>
      <c r="K35" s="1130"/>
      <c r="L35" s="1130"/>
      <c r="M35" s="1130"/>
      <c r="N35" s="1130"/>
      <c r="O35" s="1130"/>
      <c r="P35" s="1130"/>
    </row>
  </sheetData>
  <mergeCells count="9">
    <mergeCell ref="A35:P35"/>
    <mergeCell ref="A1:Y1"/>
    <mergeCell ref="A3:A4"/>
    <mergeCell ref="B3:B4"/>
    <mergeCell ref="C3:F3"/>
    <mergeCell ref="G3:I3"/>
    <mergeCell ref="J3:N3"/>
    <mergeCell ref="O3:Q3"/>
    <mergeCell ref="R3:Y3"/>
  </mergeCells>
  <hyperlinks>
    <hyperlink ref="Z1" location="INDICE!A32" display="INDICE"/>
  </hyperlinks>
  <printOptions horizontalCentered="1"/>
  <pageMargins left="0.51181102362204722" right="0.51181102362204722" top="1.1023622047244095" bottom="0.51181102362204722" header="0.11811023622047245" footer="0.23622047244094491"/>
  <pageSetup paperSize="9" scale="48" firstPageNumber="105" orientation="landscape" useFirstPageNumber="1" r:id="rId1"/>
  <headerFooter scaleWithDoc="0">
    <oddHeader>&amp;C&amp;G</oddHeader>
    <oddFooter>&amp;C&amp;12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
  <sheetViews>
    <sheetView showGridLines="0" zoomScale="90" zoomScaleNormal="90" zoomScalePageLayoutView="106" workbookViewId="0">
      <selection activeCell="A2" sqref="A2:M2"/>
    </sheetView>
  </sheetViews>
  <sheetFormatPr baseColWidth="10" defaultColWidth="11.42578125" defaultRowHeight="12.75"/>
  <cols>
    <col min="1" max="1" width="8.140625" style="129" customWidth="1"/>
    <col min="2" max="2" width="0.85546875" style="129" customWidth="1"/>
    <col min="3" max="3" width="27.85546875" style="129" customWidth="1"/>
    <col min="4" max="5" width="9.7109375" style="129" customWidth="1"/>
    <col min="6" max="6" width="11.85546875" style="129" customWidth="1"/>
    <col min="7" max="7" width="8" style="129" customWidth="1"/>
    <col min="8" max="8" width="11.42578125" style="129"/>
    <col min="9" max="9" width="12.28515625" style="129" customWidth="1"/>
    <col min="10" max="10" width="13.140625" style="129" customWidth="1"/>
    <col min="11" max="11" width="12.85546875" style="129" customWidth="1"/>
    <col min="12" max="12" width="8.7109375" style="129" customWidth="1"/>
    <col min="13" max="13" width="16.140625" style="129" customWidth="1"/>
    <col min="14" max="25" width="11.42578125" style="129"/>
    <col min="26" max="27" width="5.85546875" style="129" customWidth="1"/>
    <col min="28" max="16384" width="11.42578125" style="129"/>
  </cols>
  <sheetData>
    <row r="1" spans="1:15">
      <c r="B1" s="130"/>
      <c r="C1" s="130"/>
      <c r="D1" s="130"/>
      <c r="E1" s="130"/>
      <c r="F1" s="130"/>
      <c r="G1" s="130"/>
      <c r="H1" s="130"/>
      <c r="I1" s="130"/>
      <c r="J1" s="130"/>
      <c r="K1" s="130"/>
    </row>
    <row r="2" spans="1:15" s="132" customFormat="1" ht="46.5" customHeight="1">
      <c r="A2" s="1054" t="s">
        <v>1451</v>
      </c>
      <c r="B2" s="1054"/>
      <c r="C2" s="1054"/>
      <c r="D2" s="1054"/>
      <c r="E2" s="1054"/>
      <c r="F2" s="1054"/>
      <c r="G2" s="1054"/>
      <c r="H2" s="1054"/>
      <c r="I2" s="1054"/>
      <c r="J2" s="1054"/>
      <c r="K2" s="1054"/>
      <c r="L2" s="1054"/>
      <c r="M2" s="1054"/>
      <c r="N2" s="262" t="s">
        <v>577</v>
      </c>
    </row>
    <row r="3" spans="1:15" ht="13.5" customHeight="1">
      <c r="A3" s="1055"/>
      <c r="B3" s="1055"/>
      <c r="C3" s="1055"/>
      <c r="D3" s="1055"/>
      <c r="E3" s="1055"/>
      <c r="F3" s="1055"/>
      <c r="G3" s="1055"/>
      <c r="H3" s="1055"/>
      <c r="I3" s="1055"/>
      <c r="J3" s="1055"/>
      <c r="K3" s="1055"/>
      <c r="L3" s="1055"/>
    </row>
    <row r="4" spans="1:15" ht="13.5" customHeight="1">
      <c r="B4" s="161"/>
      <c r="C4" s="160"/>
      <c r="D4" s="160"/>
      <c r="E4" s="160"/>
      <c r="F4" s="160"/>
      <c r="G4" s="160"/>
      <c r="H4" s="160"/>
      <c r="I4" s="160"/>
      <c r="J4" s="160"/>
      <c r="K4" s="160"/>
      <c r="L4" s="140"/>
    </row>
    <row r="5" spans="1:15" s="132" customFormat="1" ht="17.25" customHeight="1">
      <c r="B5" s="148"/>
      <c r="C5" s="426" t="s">
        <v>509</v>
      </c>
      <c r="D5" s="426" t="s">
        <v>9</v>
      </c>
      <c r="E5" s="427" t="s">
        <v>508</v>
      </c>
      <c r="F5" s="156"/>
      <c r="G5" s="156"/>
      <c r="H5" s="156"/>
      <c r="I5" s="155"/>
      <c r="J5" s="156"/>
      <c r="K5" s="148"/>
      <c r="L5" s="158"/>
      <c r="M5" s="131"/>
      <c r="N5" s="135"/>
      <c r="O5" s="131"/>
    </row>
    <row r="6" spans="1:15" s="132" customFormat="1" ht="3" customHeight="1">
      <c r="B6" s="148"/>
      <c r="C6" s="414"/>
      <c r="D6" s="159"/>
      <c r="E6" s="415"/>
      <c r="F6" s="156"/>
      <c r="G6" s="156"/>
      <c r="H6" s="156"/>
      <c r="I6" s="155"/>
      <c r="J6" s="155"/>
      <c r="K6" s="148"/>
      <c r="L6" s="158"/>
      <c r="M6" s="131"/>
      <c r="N6" s="135"/>
      <c r="O6" s="131"/>
    </row>
    <row r="7" spans="1:15" s="132" customFormat="1">
      <c r="B7" s="148"/>
      <c r="C7" s="416" t="s">
        <v>66</v>
      </c>
      <c r="D7" s="138">
        <v>765</v>
      </c>
      <c r="E7" s="417">
        <f>E9+E10</f>
        <v>100</v>
      </c>
      <c r="F7" s="156"/>
      <c r="G7" s="156"/>
      <c r="H7" s="156"/>
      <c r="I7" s="155"/>
      <c r="J7" s="154"/>
      <c r="K7" s="148"/>
      <c r="L7" s="131"/>
      <c r="M7" s="131"/>
      <c r="N7" s="135"/>
      <c r="O7" s="131"/>
    </row>
    <row r="8" spans="1:15" s="132" customFormat="1" ht="3" customHeight="1">
      <c r="B8" s="148"/>
      <c r="C8" s="418"/>
      <c r="D8" s="157"/>
      <c r="E8" s="417"/>
      <c r="F8" s="156"/>
      <c r="G8" s="156"/>
      <c r="H8" s="156"/>
      <c r="I8" s="155"/>
      <c r="J8" s="154"/>
      <c r="K8" s="148"/>
      <c r="L8" s="131"/>
      <c r="M8" s="131"/>
      <c r="N8" s="135"/>
      <c r="O8" s="131"/>
    </row>
    <row r="9" spans="1:15" s="132" customFormat="1">
      <c r="B9" s="148"/>
      <c r="C9" s="419" t="s">
        <v>94</v>
      </c>
      <c r="D9" s="293">
        <v>192</v>
      </c>
      <c r="E9" s="420">
        <f>D9/D7*100</f>
        <v>25.098039215686274</v>
      </c>
      <c r="F9" s="156"/>
      <c r="G9" s="156"/>
      <c r="H9" s="156"/>
      <c r="I9" s="155"/>
      <c r="J9" s="154"/>
      <c r="K9" s="148"/>
      <c r="L9" s="131"/>
      <c r="M9" s="131"/>
      <c r="N9" s="135"/>
      <c r="O9" s="131"/>
    </row>
    <row r="10" spans="1:15" s="132" customFormat="1">
      <c r="B10" s="148"/>
      <c r="C10" s="421" t="s">
        <v>93</v>
      </c>
      <c r="D10" s="157">
        <v>573</v>
      </c>
      <c r="E10" s="417">
        <f>D10/D7*100</f>
        <v>74.901960784313729</v>
      </c>
      <c r="F10" s="156"/>
      <c r="G10" s="156"/>
      <c r="H10" s="156"/>
      <c r="I10" s="155"/>
      <c r="J10" s="154"/>
      <c r="K10" s="148"/>
      <c r="L10" s="131"/>
      <c r="M10" s="131"/>
      <c r="N10" s="135"/>
      <c r="O10" s="131"/>
    </row>
    <row r="11" spans="1:15" s="132" customFormat="1">
      <c r="B11" s="148"/>
      <c r="C11" s="422" t="s">
        <v>94</v>
      </c>
      <c r="D11" s="294">
        <f>SUM(D12:D14,D15)</f>
        <v>192</v>
      </c>
      <c r="E11" s="420">
        <f>SUM(E12:E14,E15:E15)</f>
        <v>100</v>
      </c>
      <c r="F11" s="153"/>
      <c r="G11" s="152"/>
      <c r="H11" s="152"/>
      <c r="I11" s="151"/>
      <c r="J11" s="150"/>
      <c r="K11" s="148"/>
      <c r="L11" s="131"/>
      <c r="M11" s="131"/>
      <c r="N11" s="135"/>
      <c r="O11" s="131"/>
    </row>
    <row r="12" spans="1:15" s="132" customFormat="1">
      <c r="B12" s="148"/>
      <c r="C12" s="421" t="s">
        <v>65</v>
      </c>
      <c r="D12" s="291">
        <v>95</v>
      </c>
      <c r="E12" s="417">
        <f>(D12/D11)*100</f>
        <v>49.479166666666671</v>
      </c>
      <c r="F12" s="140"/>
      <c r="G12" s="140"/>
      <c r="H12" s="140"/>
      <c r="I12" s="144"/>
      <c r="J12" s="149"/>
      <c r="K12" s="131"/>
      <c r="L12" s="142"/>
      <c r="M12" s="131"/>
      <c r="N12" s="130"/>
      <c r="O12" s="131"/>
    </row>
    <row r="13" spans="1:15" s="132" customFormat="1">
      <c r="B13" s="148"/>
      <c r="C13" s="419" t="s">
        <v>64</v>
      </c>
      <c r="D13" s="295">
        <v>62</v>
      </c>
      <c r="E13" s="420">
        <f>(D13/D11)*100</f>
        <v>32.291666666666671</v>
      </c>
      <c r="F13" s="145"/>
      <c r="G13" s="140"/>
      <c r="H13" s="140"/>
      <c r="I13" s="146"/>
      <c r="J13" s="143"/>
      <c r="K13" s="131"/>
      <c r="L13" s="142"/>
      <c r="M13" s="131"/>
      <c r="N13" s="141"/>
      <c r="O13" s="131"/>
    </row>
    <row r="14" spans="1:15" s="132" customFormat="1">
      <c r="B14" s="148"/>
      <c r="C14" s="421" t="s">
        <v>506</v>
      </c>
      <c r="D14" s="138">
        <v>28</v>
      </c>
      <c r="E14" s="417">
        <f>(D14/D11)*100</f>
        <v>14.583333333333334</v>
      </c>
      <c r="F14" s="145"/>
      <c r="G14" s="140"/>
      <c r="H14" s="140"/>
      <c r="I14" s="146"/>
      <c r="J14" s="143"/>
      <c r="K14" s="131"/>
      <c r="L14" s="133"/>
      <c r="M14" s="131"/>
      <c r="N14" s="141"/>
      <c r="O14" s="131"/>
    </row>
    <row r="15" spans="1:15" s="132" customFormat="1">
      <c r="B15" s="148"/>
      <c r="C15" s="423" t="s">
        <v>63</v>
      </c>
      <c r="D15" s="296">
        <v>7</v>
      </c>
      <c r="E15" s="420">
        <f>(D15/D11)*100</f>
        <v>3.6458333333333335</v>
      </c>
      <c r="F15" s="145"/>
      <c r="G15" s="147"/>
      <c r="H15" s="147"/>
      <c r="I15" s="146"/>
      <c r="J15" s="143"/>
      <c r="K15" s="131"/>
      <c r="L15" s="142"/>
      <c r="M15" s="131"/>
      <c r="N15" s="141"/>
      <c r="O15" s="131"/>
    </row>
    <row r="16" spans="1:15" s="132" customFormat="1">
      <c r="B16" s="131"/>
      <c r="C16" s="416" t="s">
        <v>93</v>
      </c>
      <c r="D16" s="138">
        <f>SUM(D17,D18,D19:D20,D21,D22)</f>
        <v>573</v>
      </c>
      <c r="E16" s="417">
        <v>100</v>
      </c>
      <c r="F16" s="145"/>
      <c r="G16" s="140"/>
      <c r="H16" s="140"/>
      <c r="I16" s="144"/>
      <c r="J16" s="143"/>
      <c r="K16" s="131"/>
      <c r="L16" s="142"/>
      <c r="M16" s="131"/>
      <c r="N16" s="141"/>
      <c r="O16" s="131"/>
    </row>
    <row r="17" spans="1:15" s="132" customFormat="1">
      <c r="B17" s="131"/>
      <c r="C17" s="424" t="s">
        <v>62</v>
      </c>
      <c r="D17" s="294">
        <v>516</v>
      </c>
      <c r="E17" s="420">
        <f t="shared" ref="E17:E22" si="0">(D17/$D$16)*100</f>
        <v>90.052356020942398</v>
      </c>
      <c r="F17" s="140"/>
      <c r="G17" s="140"/>
      <c r="H17" s="140"/>
      <c r="I17" s="140"/>
      <c r="J17" s="139"/>
      <c r="K17" s="131"/>
      <c r="L17" s="133"/>
      <c r="M17" s="131"/>
      <c r="N17" s="131"/>
      <c r="O17" s="131"/>
    </row>
    <row r="18" spans="1:15" s="132" customFormat="1">
      <c r="B18" s="131"/>
      <c r="C18" s="425" t="s">
        <v>507</v>
      </c>
      <c r="D18" s="138">
        <v>34</v>
      </c>
      <c r="E18" s="417">
        <f t="shared" si="0"/>
        <v>5.9336823734729496</v>
      </c>
      <c r="F18" s="131"/>
      <c r="G18" s="131"/>
      <c r="H18" s="131"/>
      <c r="I18" s="131"/>
      <c r="J18" s="131"/>
      <c r="K18" s="131"/>
      <c r="L18" s="131"/>
      <c r="M18" s="131"/>
      <c r="N18" s="131"/>
      <c r="O18" s="131"/>
    </row>
    <row r="19" spans="1:15" s="132" customFormat="1">
      <c r="A19" s="353"/>
      <c r="B19" s="131"/>
      <c r="C19" s="424" t="s">
        <v>65</v>
      </c>
      <c r="D19" s="294">
        <v>2</v>
      </c>
      <c r="E19" s="420">
        <f t="shared" si="0"/>
        <v>0.34904013961605584</v>
      </c>
      <c r="F19" s="133"/>
      <c r="G19" s="131"/>
      <c r="H19" s="131"/>
      <c r="I19" s="131"/>
      <c r="J19" s="131"/>
      <c r="K19" s="131"/>
      <c r="L19" s="131"/>
    </row>
    <row r="20" spans="1:15" s="132" customFormat="1">
      <c r="A20" s="353"/>
      <c r="B20" s="131"/>
      <c r="C20" s="425" t="s">
        <v>64</v>
      </c>
      <c r="D20" s="138">
        <v>14</v>
      </c>
      <c r="E20" s="417">
        <f t="shared" si="0"/>
        <v>2.4432809773123907</v>
      </c>
      <c r="F20" s="131"/>
      <c r="G20" s="131"/>
      <c r="H20" s="131"/>
      <c r="I20" s="131"/>
      <c r="J20" s="131"/>
      <c r="K20" s="131"/>
      <c r="L20" s="137"/>
    </row>
    <row r="21" spans="1:15" s="132" customFormat="1">
      <c r="A21" s="353"/>
      <c r="B21" s="131"/>
      <c r="C21" s="424" t="s">
        <v>506</v>
      </c>
      <c r="D21" s="294">
        <v>3</v>
      </c>
      <c r="E21" s="420">
        <f t="shared" si="0"/>
        <v>0.52356020942408377</v>
      </c>
      <c r="F21" s="131"/>
      <c r="G21" s="131"/>
      <c r="H21" s="131"/>
      <c r="I21" s="131"/>
      <c r="J21" s="131"/>
      <c r="K21" s="131"/>
      <c r="L21" s="131"/>
    </row>
    <row r="22" spans="1:15" s="132" customFormat="1">
      <c r="A22" s="353"/>
      <c r="B22" s="131"/>
      <c r="C22" s="901" t="s">
        <v>63</v>
      </c>
      <c r="D22" s="902">
        <v>4</v>
      </c>
      <c r="E22" s="903">
        <f t="shared" si="0"/>
        <v>0.69808027923211169</v>
      </c>
      <c r="F22" s="131"/>
      <c r="G22" s="131"/>
      <c r="H22" s="131"/>
      <c r="I22" s="131"/>
      <c r="J22" s="131"/>
      <c r="K22" s="131"/>
      <c r="L22" s="131"/>
    </row>
    <row r="23" spans="1:15" s="132" customFormat="1">
      <c r="A23" s="353"/>
      <c r="B23" s="131"/>
      <c r="C23" s="136"/>
      <c r="D23" s="135"/>
      <c r="E23" s="134"/>
      <c r="F23" s="131"/>
      <c r="G23" s="131"/>
      <c r="H23" s="131"/>
      <c r="I23" s="131"/>
      <c r="J23" s="131"/>
      <c r="K23" s="131"/>
      <c r="L23" s="131"/>
    </row>
    <row r="24" spans="1:15" s="132" customFormat="1">
      <c r="A24" s="353"/>
      <c r="B24" s="131"/>
      <c r="C24" s="136"/>
      <c r="D24" s="135"/>
      <c r="E24" s="134"/>
      <c r="F24" s="131"/>
      <c r="G24" s="131"/>
      <c r="H24" s="131"/>
      <c r="I24" s="131"/>
      <c r="J24" s="131"/>
      <c r="K24" s="131"/>
      <c r="L24" s="131"/>
    </row>
    <row r="25" spans="1:15" s="132" customFormat="1" ht="15">
      <c r="A25" s="353"/>
      <c r="B25" s="131"/>
      <c r="C25" s="895"/>
      <c r="D25" s="895"/>
      <c r="E25" s="895"/>
      <c r="F25" s="131"/>
      <c r="G25" s="131"/>
      <c r="H25" s="131"/>
      <c r="I25" s="131"/>
      <c r="J25" s="131"/>
      <c r="K25" s="131"/>
      <c r="L25" s="131"/>
    </row>
    <row r="26" spans="1:15" s="132" customFormat="1">
      <c r="A26" s="353"/>
      <c r="B26" s="131"/>
      <c r="C26" s="131"/>
      <c r="D26" s="131"/>
      <c r="E26" s="131"/>
      <c r="F26" s="131"/>
      <c r="G26" s="131"/>
      <c r="H26" s="131"/>
      <c r="I26" s="131"/>
      <c r="J26" s="131"/>
      <c r="K26" s="131"/>
      <c r="L26" s="131"/>
    </row>
    <row r="27" spans="1:15" s="132" customFormat="1">
      <c r="A27" s="353"/>
      <c r="B27" s="131"/>
      <c r="C27" s="131"/>
      <c r="D27" s="131"/>
      <c r="E27" s="131"/>
      <c r="F27" s="131"/>
      <c r="G27" s="131"/>
      <c r="H27" s="131"/>
      <c r="I27" s="131"/>
      <c r="J27" s="131"/>
      <c r="K27" s="131"/>
      <c r="L27" s="131"/>
    </row>
    <row r="28" spans="1:15" s="132" customFormat="1">
      <c r="A28" s="353"/>
      <c r="B28" s="131"/>
      <c r="C28" s="131"/>
      <c r="D28" s="131"/>
      <c r="E28" s="131"/>
      <c r="F28" s="131"/>
      <c r="G28" s="131"/>
      <c r="H28" s="131"/>
      <c r="I28" s="131"/>
      <c r="J28" s="131"/>
      <c r="K28" s="131"/>
      <c r="L28" s="131"/>
    </row>
    <row r="29" spans="1:15" s="132" customFormat="1">
      <c r="A29" s="353"/>
      <c r="B29" s="131"/>
      <c r="C29" s="131"/>
      <c r="D29" s="131"/>
      <c r="E29" s="131"/>
      <c r="F29" s="131"/>
      <c r="G29" s="131"/>
      <c r="H29" s="131"/>
      <c r="I29" s="131"/>
      <c r="J29" s="131"/>
      <c r="K29" s="131"/>
      <c r="L29" s="131"/>
    </row>
    <row r="30" spans="1:15" s="132" customFormat="1" ht="30" customHeight="1">
      <c r="B30" s="131"/>
      <c r="C30" s="131"/>
      <c r="D30" s="133"/>
      <c r="E30" s="131"/>
      <c r="F30" s="131"/>
      <c r="G30" s="131"/>
      <c r="H30" s="131"/>
      <c r="I30" s="131"/>
      <c r="J30" s="131"/>
      <c r="K30" s="131"/>
      <c r="L30" s="131"/>
    </row>
    <row r="31" spans="1:15" s="132" customFormat="1" ht="32.25" customHeight="1">
      <c r="B31" s="131"/>
      <c r="C31" s="131"/>
      <c r="D31" s="131"/>
      <c r="E31" s="131"/>
      <c r="F31" s="131"/>
      <c r="G31" s="131"/>
      <c r="H31" s="131"/>
      <c r="I31" s="131"/>
      <c r="J31" s="131"/>
      <c r="K31" s="131"/>
      <c r="L31" s="131"/>
    </row>
    <row r="32" spans="1:15" s="132" customFormat="1" ht="93.75" customHeight="1">
      <c r="B32" s="895"/>
      <c r="C32" s="131"/>
      <c r="D32" s="131"/>
      <c r="E32" s="131"/>
      <c r="F32" s="895"/>
      <c r="G32" s="895"/>
      <c r="H32" s="895"/>
      <c r="I32" s="895"/>
      <c r="J32" s="895"/>
      <c r="K32" s="895"/>
      <c r="L32" s="131"/>
    </row>
    <row r="33" spans="2:17" s="132" customFormat="1" ht="24.75" customHeight="1">
      <c r="B33" s="131"/>
      <c r="C33" s="131"/>
      <c r="D33" s="131"/>
      <c r="E33" s="131"/>
      <c r="F33" s="131"/>
      <c r="G33" s="131"/>
      <c r="H33" s="131"/>
      <c r="I33" s="131"/>
      <c r="J33" s="131"/>
      <c r="K33" s="131"/>
      <c r="L33" s="131"/>
    </row>
    <row r="34" spans="2:17" s="132" customFormat="1" ht="9.9499999999999993" customHeight="1">
      <c r="B34" s="131"/>
      <c r="C34" s="131"/>
      <c r="D34" s="131"/>
      <c r="E34" s="131"/>
      <c r="F34" s="131"/>
      <c r="G34" s="131"/>
      <c r="H34" s="131"/>
      <c r="I34" s="131"/>
      <c r="J34" s="131"/>
      <c r="K34" s="131"/>
      <c r="L34" s="131"/>
      <c r="M34" s="131"/>
      <c r="N34" s="131"/>
      <c r="O34" s="131"/>
      <c r="P34" s="131"/>
      <c r="Q34" s="131"/>
    </row>
    <row r="35" spans="2:17" s="132" customFormat="1" ht="9.9499999999999993" customHeight="1">
      <c r="B35" s="131"/>
      <c r="C35" s="131"/>
      <c r="D35" s="131"/>
      <c r="E35" s="131"/>
      <c r="F35" s="131"/>
      <c r="G35" s="131"/>
      <c r="H35" s="131"/>
      <c r="I35" s="131"/>
      <c r="J35" s="131"/>
      <c r="K35" s="131"/>
      <c r="L35" s="131"/>
      <c r="M35" s="131"/>
      <c r="N35" s="131"/>
      <c r="O35" s="131"/>
      <c r="P35" s="131"/>
      <c r="Q35" s="131"/>
    </row>
    <row r="36" spans="2:17" s="132" customFormat="1" ht="9.9499999999999993" customHeight="1">
      <c r="B36" s="131"/>
      <c r="C36" s="131"/>
      <c r="D36" s="131"/>
      <c r="E36" s="131"/>
      <c r="F36" s="131"/>
      <c r="G36" s="131"/>
      <c r="H36" s="131"/>
      <c r="I36" s="131"/>
      <c r="J36" s="131"/>
      <c r="K36" s="131"/>
      <c r="L36" s="131"/>
      <c r="M36" s="131"/>
      <c r="N36" s="131"/>
      <c r="O36" s="131"/>
      <c r="P36" s="131"/>
      <c r="Q36" s="131"/>
    </row>
    <row r="37" spans="2:17" s="132" customFormat="1" ht="9.9499999999999993" customHeight="1">
      <c r="B37" s="131"/>
      <c r="C37" s="131"/>
      <c r="D37" s="131"/>
      <c r="E37" s="131"/>
      <c r="F37" s="131"/>
      <c r="G37" s="131"/>
      <c r="H37" s="131"/>
      <c r="I37" s="131"/>
      <c r="J37" s="131"/>
      <c r="K37" s="131"/>
      <c r="L37" s="131"/>
      <c r="M37" s="131"/>
      <c r="N37" s="131"/>
      <c r="O37" s="131"/>
      <c r="P37" s="131"/>
      <c r="Q37" s="131"/>
    </row>
    <row r="38" spans="2:17" s="132" customFormat="1" ht="9.9499999999999993" customHeight="1">
      <c r="B38" s="131"/>
      <c r="C38" s="131"/>
      <c r="D38" s="131"/>
      <c r="E38" s="131"/>
      <c r="F38" s="131"/>
      <c r="G38" s="131"/>
      <c r="H38" s="131"/>
      <c r="I38" s="131"/>
      <c r="J38" s="131"/>
      <c r="K38" s="131"/>
      <c r="L38" s="131"/>
      <c r="M38" s="131"/>
      <c r="N38" s="131"/>
      <c r="O38" s="131"/>
      <c r="P38" s="131"/>
      <c r="Q38" s="131"/>
    </row>
    <row r="39" spans="2:17" s="132" customFormat="1" ht="9.9499999999999993" customHeight="1">
      <c r="B39" s="131"/>
      <c r="C39" s="131"/>
      <c r="D39" s="131"/>
      <c r="E39" s="131"/>
      <c r="F39" s="131"/>
      <c r="G39" s="131"/>
      <c r="H39" s="131"/>
      <c r="I39" s="131"/>
      <c r="J39" s="131"/>
      <c r="K39" s="131"/>
      <c r="L39" s="131"/>
      <c r="M39" s="131"/>
      <c r="N39" s="131"/>
      <c r="O39" s="131"/>
      <c r="P39" s="131"/>
      <c r="Q39" s="131"/>
    </row>
    <row r="40" spans="2:17" s="132" customFormat="1" ht="9.9499999999999993" customHeight="1">
      <c r="B40" s="131"/>
      <c r="C40" s="131"/>
      <c r="D40" s="131"/>
      <c r="E40" s="131"/>
      <c r="F40" s="131"/>
      <c r="G40" s="131"/>
      <c r="H40" s="131"/>
      <c r="I40" s="131"/>
      <c r="J40" s="131"/>
      <c r="K40" s="131"/>
      <c r="L40" s="131"/>
      <c r="M40" s="131"/>
      <c r="N40" s="131"/>
      <c r="O40" s="131"/>
      <c r="P40" s="131"/>
      <c r="Q40" s="131"/>
    </row>
    <row r="41" spans="2:17" s="132" customFormat="1" ht="9.9499999999999993" customHeight="1">
      <c r="B41" s="131"/>
      <c r="C41" s="131"/>
      <c r="D41" s="131"/>
      <c r="E41" s="131"/>
      <c r="F41" s="131"/>
      <c r="G41" s="131"/>
      <c r="H41" s="131"/>
      <c r="I41" s="131"/>
      <c r="J41" s="131"/>
      <c r="K41" s="131"/>
      <c r="L41" s="131"/>
      <c r="M41" s="131"/>
      <c r="N41" s="131"/>
      <c r="O41" s="131"/>
      <c r="P41" s="131"/>
      <c r="Q41" s="131"/>
    </row>
    <row r="42" spans="2:17" s="132" customFormat="1" ht="9.9499999999999993" customHeight="1">
      <c r="B42" s="131"/>
      <c r="C42" s="131"/>
      <c r="D42" s="131"/>
      <c r="E42" s="131"/>
      <c r="F42" s="131"/>
      <c r="G42" s="131"/>
      <c r="H42" s="131"/>
      <c r="I42" s="131"/>
      <c r="J42" s="131"/>
      <c r="K42" s="131"/>
      <c r="L42" s="131"/>
      <c r="M42" s="131"/>
      <c r="N42" s="131"/>
      <c r="O42" s="131"/>
      <c r="P42" s="131"/>
      <c r="Q42" s="131"/>
    </row>
    <row r="43" spans="2:17" s="132" customFormat="1" ht="9.9499999999999993" customHeight="1">
      <c r="B43" s="131"/>
      <c r="C43" s="131"/>
      <c r="D43" s="131"/>
      <c r="E43" s="131"/>
      <c r="F43" s="131"/>
      <c r="G43" s="131"/>
      <c r="H43" s="131"/>
      <c r="I43" s="131"/>
      <c r="J43" s="131"/>
      <c r="K43" s="131"/>
      <c r="L43" s="131"/>
      <c r="M43" s="131"/>
      <c r="N43" s="131"/>
      <c r="O43" s="131"/>
      <c r="P43" s="131"/>
      <c r="Q43" s="131"/>
    </row>
    <row r="44" spans="2:17" s="132" customFormat="1" ht="9.9499999999999993" customHeight="1">
      <c r="B44" s="131"/>
      <c r="C44" s="131"/>
      <c r="D44" s="131"/>
      <c r="E44" s="131"/>
      <c r="F44" s="131"/>
      <c r="G44" s="131"/>
      <c r="H44" s="131"/>
      <c r="I44" s="131"/>
      <c r="J44" s="131"/>
      <c r="K44" s="131"/>
      <c r="L44" s="131"/>
      <c r="M44" s="131"/>
      <c r="N44" s="131"/>
      <c r="O44" s="131"/>
      <c r="P44" s="131"/>
      <c r="Q44" s="131"/>
    </row>
    <row r="45" spans="2:17" s="132" customFormat="1" ht="9.9499999999999993" customHeight="1">
      <c r="B45" s="131"/>
      <c r="C45" s="131"/>
      <c r="D45" s="131"/>
      <c r="E45" s="131"/>
      <c r="F45" s="131"/>
      <c r="G45" s="131"/>
      <c r="H45" s="131"/>
      <c r="I45" s="131"/>
      <c r="J45" s="131"/>
      <c r="K45" s="131"/>
      <c r="L45" s="131"/>
      <c r="M45" s="131"/>
      <c r="N45" s="131"/>
      <c r="O45" s="131"/>
      <c r="P45" s="131"/>
      <c r="Q45" s="131"/>
    </row>
    <row r="46" spans="2:17" s="132" customFormat="1" ht="9.9499999999999993" customHeight="1">
      <c r="B46" s="131"/>
      <c r="C46" s="130"/>
      <c r="D46" s="130"/>
      <c r="E46" s="130"/>
      <c r="F46" s="131"/>
      <c r="G46" s="131"/>
      <c r="H46" s="131"/>
      <c r="I46" s="131"/>
      <c r="J46" s="131"/>
      <c r="K46" s="131"/>
      <c r="L46" s="131"/>
      <c r="M46" s="131"/>
      <c r="N46" s="131"/>
      <c r="O46" s="131"/>
      <c r="P46" s="131"/>
      <c r="Q46" s="131"/>
    </row>
    <row r="47" spans="2:17" s="132" customFormat="1" ht="9.9499999999999993" customHeight="1">
      <c r="B47" s="131"/>
      <c r="C47" s="130"/>
      <c r="D47" s="130"/>
      <c r="E47" s="130"/>
      <c r="F47" s="131"/>
      <c r="G47" s="131"/>
      <c r="H47" s="131"/>
      <c r="I47" s="131"/>
      <c r="J47" s="131"/>
      <c r="K47" s="131"/>
      <c r="L47" s="131"/>
      <c r="M47" s="131"/>
      <c r="N47" s="131"/>
      <c r="O47" s="131"/>
      <c r="P47" s="131"/>
      <c r="Q47" s="131"/>
    </row>
    <row r="48" spans="2:17" s="132" customFormat="1" ht="9.9499999999999993" customHeight="1">
      <c r="B48" s="131"/>
      <c r="C48" s="130"/>
      <c r="D48" s="130"/>
      <c r="E48" s="130"/>
      <c r="F48" s="131"/>
      <c r="G48" s="131"/>
      <c r="H48" s="131"/>
      <c r="I48" s="131"/>
      <c r="J48" s="131"/>
      <c r="K48" s="131"/>
      <c r="L48" s="131"/>
      <c r="M48" s="131"/>
      <c r="N48" s="131"/>
      <c r="O48" s="131"/>
      <c r="P48" s="131"/>
      <c r="Q48" s="131"/>
    </row>
    <row r="49" spans="2:17" s="132" customFormat="1" ht="9.9499999999999993" customHeight="1">
      <c r="B49" s="131"/>
      <c r="C49" s="130"/>
      <c r="D49" s="130"/>
      <c r="E49" s="130"/>
      <c r="F49" s="131"/>
      <c r="G49" s="131"/>
      <c r="H49" s="131"/>
      <c r="I49" s="131"/>
      <c r="J49" s="131"/>
      <c r="K49" s="131"/>
      <c r="L49" s="131"/>
      <c r="M49" s="131"/>
      <c r="N49" s="131"/>
      <c r="O49" s="131"/>
      <c r="P49" s="131"/>
      <c r="Q49" s="131"/>
    </row>
    <row r="50" spans="2:17" s="132" customFormat="1" ht="9.9499999999999993" customHeight="1">
      <c r="B50" s="131"/>
      <c r="C50" s="130"/>
      <c r="D50" s="130"/>
      <c r="E50" s="130"/>
      <c r="F50" s="131"/>
      <c r="G50" s="131"/>
      <c r="H50" s="131"/>
      <c r="I50" s="131"/>
      <c r="J50" s="131"/>
      <c r="K50" s="131"/>
      <c r="L50" s="131"/>
      <c r="M50" s="131"/>
      <c r="N50" s="131"/>
      <c r="O50" s="131"/>
      <c r="P50" s="131"/>
      <c r="Q50" s="131"/>
    </row>
    <row r="51" spans="2:17" s="132" customFormat="1" ht="9.9499999999999993" customHeight="1">
      <c r="B51" s="131"/>
      <c r="C51" s="130"/>
      <c r="D51" s="130"/>
      <c r="E51" s="130"/>
      <c r="F51" s="131"/>
      <c r="G51" s="131"/>
      <c r="H51" s="131"/>
      <c r="I51" s="131"/>
      <c r="J51" s="131"/>
      <c r="K51" s="131"/>
      <c r="L51" s="131"/>
      <c r="M51" s="131"/>
      <c r="N51" s="131"/>
      <c r="O51" s="131"/>
      <c r="P51" s="131"/>
      <c r="Q51" s="131"/>
    </row>
    <row r="52" spans="2:17">
      <c r="B52" s="131"/>
      <c r="C52" s="130"/>
      <c r="D52" s="130"/>
      <c r="E52" s="130"/>
      <c r="F52" s="131"/>
      <c r="G52" s="131"/>
      <c r="H52" s="131"/>
      <c r="I52" s="131"/>
      <c r="J52" s="131"/>
      <c r="K52" s="130"/>
      <c r="L52" s="130"/>
      <c r="M52" s="130"/>
      <c r="N52" s="130"/>
      <c r="O52" s="130"/>
      <c r="P52" s="130"/>
      <c r="Q52" s="130"/>
    </row>
    <row r="53" spans="2:17">
      <c r="B53" s="130"/>
      <c r="C53" s="130"/>
      <c r="D53" s="130"/>
      <c r="E53" s="130"/>
      <c r="F53" s="130"/>
      <c r="G53" s="130"/>
      <c r="H53" s="130"/>
      <c r="I53" s="130"/>
      <c r="J53" s="130"/>
      <c r="K53" s="130"/>
      <c r="L53" s="130"/>
      <c r="M53" s="130"/>
      <c r="N53" s="130"/>
      <c r="O53" s="130"/>
      <c r="P53" s="130"/>
      <c r="Q53" s="130"/>
    </row>
    <row r="54" spans="2:17">
      <c r="B54" s="130"/>
      <c r="C54" s="130"/>
      <c r="D54" s="130"/>
      <c r="E54" s="130"/>
      <c r="F54" s="130"/>
      <c r="G54" s="130"/>
      <c r="H54" s="130"/>
      <c r="I54" s="130"/>
      <c r="J54" s="130"/>
      <c r="K54" s="130"/>
      <c r="L54" s="130"/>
      <c r="M54" s="130"/>
      <c r="N54" s="130"/>
      <c r="O54" s="130"/>
      <c r="P54" s="130"/>
      <c r="Q54" s="130"/>
    </row>
    <row r="55" spans="2:17">
      <c r="B55" s="130"/>
      <c r="C55" s="130"/>
      <c r="D55" s="130"/>
      <c r="E55" s="130"/>
      <c r="F55" s="130"/>
      <c r="G55" s="130"/>
      <c r="H55" s="130"/>
      <c r="I55" s="130"/>
      <c r="J55" s="130"/>
      <c r="K55" s="130"/>
      <c r="L55" s="130"/>
      <c r="M55" s="130"/>
      <c r="N55" s="130"/>
      <c r="O55" s="130"/>
      <c r="P55" s="130"/>
      <c r="Q55" s="130"/>
    </row>
    <row r="56" spans="2:17">
      <c r="B56" s="130"/>
      <c r="C56" s="130"/>
      <c r="D56" s="130"/>
      <c r="E56" s="130"/>
      <c r="F56" s="130"/>
      <c r="G56" s="130"/>
      <c r="H56" s="130"/>
      <c r="I56" s="130"/>
      <c r="J56" s="130"/>
      <c r="K56" s="130"/>
      <c r="L56" s="130"/>
      <c r="M56" s="130"/>
      <c r="N56" s="130"/>
      <c r="O56" s="130"/>
      <c r="P56" s="130"/>
      <c r="Q56" s="130"/>
    </row>
    <row r="57" spans="2:17">
      <c r="B57" s="130"/>
      <c r="C57" s="130"/>
      <c r="D57" s="130"/>
      <c r="E57" s="130"/>
      <c r="F57" s="130"/>
      <c r="G57" s="130"/>
      <c r="H57" s="130"/>
      <c r="I57" s="130"/>
      <c r="J57" s="130"/>
      <c r="K57" s="130"/>
      <c r="L57" s="130"/>
      <c r="M57" s="130"/>
      <c r="N57" s="130"/>
      <c r="O57" s="130"/>
      <c r="P57" s="130"/>
      <c r="Q57" s="130"/>
    </row>
    <row r="58" spans="2:17">
      <c r="B58" s="130"/>
      <c r="C58" s="130"/>
      <c r="D58" s="130"/>
      <c r="E58" s="130"/>
      <c r="F58" s="130"/>
      <c r="G58" s="130"/>
      <c r="H58" s="130"/>
      <c r="I58" s="130"/>
      <c r="J58" s="130"/>
      <c r="K58" s="130"/>
      <c r="L58" s="130"/>
      <c r="M58" s="130"/>
      <c r="N58" s="130"/>
      <c r="O58" s="130"/>
      <c r="P58" s="130"/>
      <c r="Q58" s="130"/>
    </row>
    <row r="59" spans="2:17">
      <c r="B59" s="130"/>
      <c r="C59" s="130"/>
      <c r="D59" s="130"/>
      <c r="E59" s="130"/>
      <c r="F59" s="130"/>
      <c r="G59" s="130"/>
      <c r="H59" s="130"/>
      <c r="I59" s="130"/>
      <c r="J59" s="130"/>
      <c r="K59" s="130"/>
      <c r="L59" s="130"/>
      <c r="M59" s="130"/>
      <c r="N59" s="130"/>
      <c r="O59" s="130"/>
      <c r="P59" s="130"/>
      <c r="Q59" s="130"/>
    </row>
    <row r="60" spans="2:17">
      <c r="B60" s="130"/>
      <c r="C60" s="130"/>
      <c r="D60" s="130"/>
      <c r="E60" s="130"/>
      <c r="F60" s="130"/>
      <c r="G60" s="130"/>
      <c r="H60" s="130"/>
      <c r="I60" s="130"/>
      <c r="J60" s="130"/>
      <c r="K60" s="130"/>
      <c r="L60" s="130"/>
      <c r="M60" s="130"/>
      <c r="N60" s="130"/>
      <c r="O60" s="130"/>
      <c r="P60" s="130"/>
      <c r="Q60" s="130"/>
    </row>
    <row r="61" spans="2:17">
      <c r="B61" s="130"/>
      <c r="C61" s="130"/>
      <c r="D61" s="130"/>
      <c r="E61" s="130"/>
      <c r="F61" s="130"/>
      <c r="G61" s="130"/>
      <c r="H61" s="130"/>
      <c r="I61" s="130"/>
      <c r="J61" s="130"/>
      <c r="K61" s="130"/>
      <c r="L61" s="130"/>
      <c r="M61" s="130"/>
      <c r="N61" s="130"/>
      <c r="O61" s="130"/>
      <c r="P61" s="130"/>
      <c r="Q61" s="130"/>
    </row>
    <row r="62" spans="2:17">
      <c r="B62" s="130"/>
      <c r="C62" s="130"/>
      <c r="D62" s="130"/>
      <c r="E62" s="130"/>
      <c r="F62" s="130"/>
      <c r="G62" s="130"/>
      <c r="H62" s="130"/>
      <c r="I62" s="130"/>
      <c r="J62" s="130"/>
      <c r="K62" s="130"/>
      <c r="L62" s="130"/>
      <c r="M62" s="130"/>
      <c r="N62" s="130"/>
      <c r="O62" s="130"/>
      <c r="P62" s="130"/>
      <c r="Q62" s="130"/>
    </row>
    <row r="63" spans="2:17">
      <c r="B63" s="130"/>
      <c r="C63" s="130"/>
      <c r="D63" s="130"/>
      <c r="E63" s="130"/>
      <c r="F63" s="130"/>
      <c r="G63" s="130"/>
      <c r="H63" s="130"/>
      <c r="I63" s="130"/>
      <c r="J63" s="130"/>
      <c r="K63" s="130"/>
      <c r="L63" s="130"/>
      <c r="M63" s="130"/>
      <c r="N63" s="130"/>
      <c r="O63" s="130"/>
      <c r="P63" s="130"/>
      <c r="Q63" s="130"/>
    </row>
    <row r="64" spans="2:17">
      <c r="B64" s="130"/>
      <c r="C64" s="130"/>
      <c r="D64" s="130"/>
      <c r="E64" s="130"/>
      <c r="F64" s="130"/>
      <c r="G64" s="130"/>
      <c r="H64" s="130"/>
      <c r="I64" s="130"/>
      <c r="J64" s="130"/>
      <c r="K64" s="130"/>
      <c r="L64" s="130"/>
      <c r="M64" s="130"/>
      <c r="N64" s="130"/>
      <c r="O64" s="130"/>
      <c r="P64" s="130"/>
      <c r="Q64" s="130"/>
    </row>
    <row r="65" spans="2:17">
      <c r="B65" s="130"/>
      <c r="C65" s="130"/>
      <c r="D65" s="130"/>
      <c r="E65" s="130"/>
      <c r="F65" s="130"/>
      <c r="G65" s="130"/>
      <c r="H65" s="130"/>
      <c r="I65" s="130"/>
      <c r="J65" s="130"/>
      <c r="K65" s="130"/>
      <c r="L65" s="130"/>
      <c r="M65" s="130"/>
      <c r="N65" s="130"/>
      <c r="O65" s="130"/>
      <c r="P65" s="130"/>
      <c r="Q65" s="130"/>
    </row>
    <row r="66" spans="2:17">
      <c r="B66" s="130"/>
      <c r="F66" s="130"/>
      <c r="G66" s="130"/>
      <c r="H66" s="130"/>
      <c r="I66" s="130"/>
      <c r="J66" s="130"/>
      <c r="K66" s="130"/>
      <c r="L66" s="130"/>
      <c r="M66" s="130"/>
      <c r="N66" s="130"/>
      <c r="O66" s="130"/>
      <c r="P66" s="130"/>
      <c r="Q66" s="130"/>
    </row>
    <row r="67" spans="2:17">
      <c r="B67" s="130"/>
      <c r="F67" s="130"/>
      <c r="G67" s="130"/>
      <c r="H67" s="130"/>
      <c r="I67" s="130"/>
      <c r="J67" s="130"/>
      <c r="K67" s="130"/>
      <c r="L67" s="130"/>
      <c r="M67" s="130"/>
      <c r="N67" s="130"/>
      <c r="O67" s="130"/>
      <c r="P67" s="130"/>
      <c r="Q67" s="130"/>
    </row>
    <row r="68" spans="2:17">
      <c r="B68" s="130"/>
      <c r="F68" s="130"/>
      <c r="G68" s="130"/>
      <c r="H68" s="130"/>
      <c r="I68" s="130"/>
      <c r="J68" s="130"/>
      <c r="K68" s="130"/>
      <c r="L68" s="130"/>
      <c r="M68" s="130"/>
      <c r="N68" s="130"/>
      <c r="O68" s="130"/>
      <c r="P68" s="130"/>
      <c r="Q68" s="130"/>
    </row>
    <row r="69" spans="2:17">
      <c r="B69" s="130"/>
      <c r="F69" s="130"/>
      <c r="G69" s="130"/>
      <c r="H69" s="130"/>
      <c r="I69" s="130"/>
      <c r="J69" s="130"/>
      <c r="K69" s="130"/>
      <c r="L69" s="130"/>
      <c r="M69" s="130"/>
      <c r="N69" s="130"/>
      <c r="O69" s="130"/>
      <c r="P69" s="130"/>
      <c r="Q69" s="130"/>
    </row>
    <row r="70" spans="2:17">
      <c r="B70" s="130"/>
      <c r="F70" s="130"/>
      <c r="G70" s="130"/>
      <c r="H70" s="130"/>
      <c r="I70" s="130"/>
      <c r="J70" s="130"/>
      <c r="K70" s="130"/>
      <c r="L70" s="130"/>
      <c r="M70" s="130"/>
      <c r="N70" s="130"/>
      <c r="O70" s="130"/>
      <c r="P70" s="130"/>
      <c r="Q70" s="130"/>
    </row>
    <row r="71" spans="2:17">
      <c r="B71" s="130"/>
      <c r="F71" s="130"/>
      <c r="G71" s="130"/>
      <c r="H71" s="130"/>
      <c r="I71" s="130"/>
      <c r="J71" s="130"/>
      <c r="K71" s="130"/>
      <c r="L71" s="130"/>
      <c r="M71" s="130"/>
      <c r="N71" s="130"/>
      <c r="O71" s="130"/>
      <c r="P71" s="130"/>
      <c r="Q71" s="130"/>
    </row>
    <row r="72" spans="2:17">
      <c r="B72" s="130"/>
      <c r="F72" s="130"/>
      <c r="G72" s="130"/>
      <c r="H72" s="130"/>
      <c r="I72" s="130"/>
      <c r="J72" s="130"/>
    </row>
  </sheetData>
  <mergeCells count="2">
    <mergeCell ref="A2:M2"/>
    <mergeCell ref="A3:L3"/>
  </mergeCells>
  <hyperlinks>
    <hyperlink ref="N2" location="INDICE!A12" display="INDICE"/>
  </hyperlinks>
  <printOptions horizontalCentered="1"/>
  <pageMargins left="0.51181102362204722" right="0.51181102362204722" top="1.1023622047244095" bottom="0.51181102362204722" header="0.11811023622047245" footer="0.23622047244094491"/>
  <pageSetup paperSize="9" scale="90" firstPageNumber="23" orientation="landscape" useFirstPageNumber="1" r:id="rId1"/>
  <headerFooter>
    <oddHeader>&amp;C&amp;G</oddHeader>
    <oddFooter>&amp;C&amp;12 23</oddFooter>
  </headerFooter>
  <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showGridLines="0" zoomScale="90" zoomScaleNormal="90" zoomScalePageLayoutView="80" workbookViewId="0">
      <selection sqref="A1:V1"/>
    </sheetView>
  </sheetViews>
  <sheetFormatPr baseColWidth="10" defaultColWidth="9.140625" defaultRowHeight="12.75"/>
  <cols>
    <col min="1" max="1" width="25" style="653" bestFit="1" customWidth="1"/>
    <col min="2" max="2" width="11.140625" style="653" customWidth="1"/>
    <col min="3" max="7" width="10.5703125" style="653" customWidth="1"/>
    <col min="8" max="8" width="12.140625" style="653" customWidth="1"/>
    <col min="9" max="9" width="10.5703125" style="653" customWidth="1"/>
    <col min="10" max="11" width="11.5703125" style="653" customWidth="1"/>
    <col min="12" max="12" width="12.140625" style="653" customWidth="1"/>
    <col min="13" max="22" width="11.5703125" style="653" customWidth="1"/>
    <col min="23" max="16384" width="9.140625" style="653"/>
  </cols>
  <sheetData>
    <row r="1" spans="1:23" ht="48.75" customHeight="1">
      <c r="A1" s="1129" t="s">
        <v>1514</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s="665" customFormat="1" ht="24" customHeight="1">
      <c r="A2" s="1143" t="s">
        <v>344</v>
      </c>
      <c r="B2" s="1143" t="s">
        <v>264</v>
      </c>
      <c r="C2" s="1147" t="s">
        <v>649</v>
      </c>
      <c r="D2" s="1148"/>
      <c r="E2" s="1148"/>
      <c r="F2" s="1148"/>
      <c r="G2" s="1148"/>
      <c r="H2" s="1148"/>
      <c r="I2" s="1148"/>
      <c r="J2" s="1148"/>
      <c r="K2" s="1148"/>
      <c r="L2" s="1207"/>
      <c r="M2" s="1147" t="s">
        <v>650</v>
      </c>
      <c r="N2" s="1148"/>
      <c r="O2" s="1148"/>
      <c r="P2" s="1148"/>
      <c r="Q2" s="1148"/>
      <c r="R2" s="1148"/>
      <c r="S2" s="1148"/>
      <c r="T2" s="1148"/>
      <c r="U2" s="1148"/>
      <c r="V2" s="1148"/>
    </row>
    <row r="3" spans="1:23" s="665" customFormat="1" ht="47.25" customHeight="1">
      <c r="A3" s="1133"/>
      <c r="B3" s="1133"/>
      <c r="C3" s="962" t="s">
        <v>190</v>
      </c>
      <c r="D3" s="962" t="s">
        <v>590</v>
      </c>
      <c r="E3" s="962" t="s">
        <v>741</v>
      </c>
      <c r="F3" s="962" t="s">
        <v>742</v>
      </c>
      <c r="G3" s="962" t="s">
        <v>743</v>
      </c>
      <c r="H3" s="962" t="s">
        <v>744</v>
      </c>
      <c r="I3" s="962" t="s">
        <v>745</v>
      </c>
      <c r="J3" s="962" t="s">
        <v>746</v>
      </c>
      <c r="K3" s="962" t="s">
        <v>1093</v>
      </c>
      <c r="L3" s="962" t="s">
        <v>748</v>
      </c>
      <c r="M3" s="962" t="s">
        <v>66</v>
      </c>
      <c r="N3" s="962" t="s">
        <v>632</v>
      </c>
      <c r="O3" s="962" t="s">
        <v>633</v>
      </c>
      <c r="P3" s="962" t="s">
        <v>634</v>
      </c>
      <c r="Q3" s="962" t="s">
        <v>1007</v>
      </c>
      <c r="R3" s="962" t="s">
        <v>1002</v>
      </c>
      <c r="S3" s="962" t="s">
        <v>751</v>
      </c>
      <c r="T3" s="962" t="s">
        <v>752</v>
      </c>
      <c r="U3" s="962" t="s">
        <v>753</v>
      </c>
      <c r="V3" s="962" t="s">
        <v>106</v>
      </c>
    </row>
    <row r="4" spans="1:23">
      <c r="A4" s="632" t="s">
        <v>754</v>
      </c>
      <c r="B4" s="608">
        <v>4756827</v>
      </c>
      <c r="C4" s="608">
        <v>1152459</v>
      </c>
      <c r="D4" s="608">
        <v>246697</v>
      </c>
      <c r="E4" s="608">
        <v>273835</v>
      </c>
      <c r="F4" s="608">
        <v>62107</v>
      </c>
      <c r="G4" s="608">
        <v>81932</v>
      </c>
      <c r="H4" s="608">
        <v>12277</v>
      </c>
      <c r="I4" s="608">
        <v>444234</v>
      </c>
      <c r="J4" s="608">
        <v>31377</v>
      </c>
      <c r="K4" s="608" t="s">
        <v>39</v>
      </c>
      <c r="L4" s="608" t="s">
        <v>39</v>
      </c>
      <c r="M4" s="608">
        <v>3604368</v>
      </c>
      <c r="N4" s="608">
        <v>1379401</v>
      </c>
      <c r="O4" s="608">
        <v>1645081</v>
      </c>
      <c r="P4" s="608">
        <v>123992</v>
      </c>
      <c r="Q4" s="608">
        <v>187045</v>
      </c>
      <c r="R4" s="608">
        <v>189</v>
      </c>
      <c r="S4" s="608">
        <v>9220</v>
      </c>
      <c r="T4" s="608">
        <v>40187</v>
      </c>
      <c r="U4" s="608">
        <v>2556</v>
      </c>
      <c r="V4" s="608">
        <v>216697</v>
      </c>
    </row>
    <row r="5" spans="1:23">
      <c r="A5" s="634" t="s">
        <v>329</v>
      </c>
      <c r="B5" s="604">
        <v>1451996</v>
      </c>
      <c r="C5" s="604">
        <v>239497</v>
      </c>
      <c r="D5" s="604">
        <v>82394</v>
      </c>
      <c r="E5" s="604">
        <v>47546</v>
      </c>
      <c r="F5" s="604">
        <v>18040</v>
      </c>
      <c r="G5" s="604">
        <v>252</v>
      </c>
      <c r="H5" s="604">
        <v>2747</v>
      </c>
      <c r="I5" s="604">
        <v>78773</v>
      </c>
      <c r="J5" s="604">
        <v>9745</v>
      </c>
      <c r="K5" s="604" t="s">
        <v>39</v>
      </c>
      <c r="L5" s="604" t="s">
        <v>39</v>
      </c>
      <c r="M5" s="604">
        <v>1212499</v>
      </c>
      <c r="N5" s="604">
        <v>416521</v>
      </c>
      <c r="O5" s="604">
        <v>689712</v>
      </c>
      <c r="P5" s="604">
        <v>41670</v>
      </c>
      <c r="Q5" s="604">
        <v>19258</v>
      </c>
      <c r="R5" s="604">
        <v>124</v>
      </c>
      <c r="S5" s="604">
        <v>11</v>
      </c>
      <c r="T5" s="604">
        <v>8669</v>
      </c>
      <c r="U5" s="604">
        <v>1177</v>
      </c>
      <c r="V5" s="604">
        <v>35357</v>
      </c>
    </row>
    <row r="6" spans="1:23">
      <c r="A6" s="632" t="s">
        <v>315</v>
      </c>
      <c r="B6" s="608">
        <v>389220</v>
      </c>
      <c r="C6" s="608">
        <v>88725</v>
      </c>
      <c r="D6" s="608">
        <v>28436</v>
      </c>
      <c r="E6" s="608">
        <v>20192</v>
      </c>
      <c r="F6" s="608">
        <v>8131</v>
      </c>
      <c r="G6" s="608">
        <v>22</v>
      </c>
      <c r="H6" s="608">
        <v>107</v>
      </c>
      <c r="I6" s="608">
        <v>27008</v>
      </c>
      <c r="J6" s="608">
        <v>4829</v>
      </c>
      <c r="K6" s="608" t="s">
        <v>39</v>
      </c>
      <c r="L6" s="608" t="s">
        <v>39</v>
      </c>
      <c r="M6" s="608">
        <v>300495</v>
      </c>
      <c r="N6" s="608">
        <v>117226</v>
      </c>
      <c r="O6" s="608">
        <v>164173</v>
      </c>
      <c r="P6" s="608">
        <v>8068</v>
      </c>
      <c r="Q6" s="608">
        <v>4698</v>
      </c>
      <c r="R6" s="608" t="s">
        <v>39</v>
      </c>
      <c r="S6" s="608" t="s">
        <v>39</v>
      </c>
      <c r="T6" s="608">
        <v>1979</v>
      </c>
      <c r="U6" s="608">
        <v>279</v>
      </c>
      <c r="V6" s="608">
        <v>4072</v>
      </c>
    </row>
    <row r="7" spans="1:23">
      <c r="A7" s="958" t="s">
        <v>394</v>
      </c>
      <c r="B7" s="604">
        <v>504432</v>
      </c>
      <c r="C7" s="604">
        <v>79644</v>
      </c>
      <c r="D7" s="604">
        <v>23564</v>
      </c>
      <c r="E7" s="604">
        <v>19081</v>
      </c>
      <c r="F7" s="604">
        <v>4567</v>
      </c>
      <c r="G7" s="604">
        <v>100</v>
      </c>
      <c r="H7" s="604">
        <v>563</v>
      </c>
      <c r="I7" s="604">
        <v>28665</v>
      </c>
      <c r="J7" s="604">
        <v>3104</v>
      </c>
      <c r="K7" s="604" t="s">
        <v>39</v>
      </c>
      <c r="L7" s="604" t="s">
        <v>39</v>
      </c>
      <c r="M7" s="604">
        <v>424788</v>
      </c>
      <c r="N7" s="604">
        <v>137923</v>
      </c>
      <c r="O7" s="604">
        <v>250003</v>
      </c>
      <c r="P7" s="604">
        <v>15570</v>
      </c>
      <c r="Q7" s="604">
        <v>7468</v>
      </c>
      <c r="R7" s="604">
        <v>80</v>
      </c>
      <c r="S7" s="604">
        <v>2</v>
      </c>
      <c r="T7" s="604">
        <v>3367</v>
      </c>
      <c r="U7" s="604">
        <v>606</v>
      </c>
      <c r="V7" s="604">
        <v>9769</v>
      </c>
    </row>
    <row r="8" spans="1:23">
      <c r="A8" s="632" t="s">
        <v>1090</v>
      </c>
      <c r="B8" s="608">
        <v>558344</v>
      </c>
      <c r="C8" s="608">
        <v>71128</v>
      </c>
      <c r="D8" s="608">
        <v>30394</v>
      </c>
      <c r="E8" s="608">
        <v>8273</v>
      </c>
      <c r="F8" s="608">
        <v>5342</v>
      </c>
      <c r="G8" s="608">
        <v>130</v>
      </c>
      <c r="H8" s="608">
        <v>2077</v>
      </c>
      <c r="I8" s="608">
        <v>23100</v>
      </c>
      <c r="J8" s="608">
        <v>1812</v>
      </c>
      <c r="K8" s="608" t="s">
        <v>39</v>
      </c>
      <c r="L8" s="608" t="s">
        <v>39</v>
      </c>
      <c r="M8" s="608">
        <v>487216</v>
      </c>
      <c r="N8" s="608">
        <v>161372</v>
      </c>
      <c r="O8" s="608">
        <v>275536</v>
      </c>
      <c r="P8" s="608">
        <v>18032</v>
      </c>
      <c r="Q8" s="608">
        <v>7092</v>
      </c>
      <c r="R8" s="608">
        <v>44</v>
      </c>
      <c r="S8" s="608">
        <v>9</v>
      </c>
      <c r="T8" s="608">
        <v>3323</v>
      </c>
      <c r="U8" s="608">
        <v>292</v>
      </c>
      <c r="V8" s="608">
        <v>21516</v>
      </c>
    </row>
    <row r="9" spans="1:23">
      <c r="A9" s="634" t="s">
        <v>333</v>
      </c>
      <c r="B9" s="604">
        <v>798349</v>
      </c>
      <c r="C9" s="604">
        <v>140138</v>
      </c>
      <c r="D9" s="604">
        <v>42357</v>
      </c>
      <c r="E9" s="604">
        <v>24002</v>
      </c>
      <c r="F9" s="604">
        <v>8611</v>
      </c>
      <c r="G9" s="604">
        <v>511</v>
      </c>
      <c r="H9" s="604">
        <v>1831</v>
      </c>
      <c r="I9" s="604">
        <v>60433</v>
      </c>
      <c r="J9" s="604">
        <v>2393</v>
      </c>
      <c r="K9" s="604" t="s">
        <v>39</v>
      </c>
      <c r="L9" s="604" t="s">
        <v>39</v>
      </c>
      <c r="M9" s="604">
        <v>658211</v>
      </c>
      <c r="N9" s="604">
        <v>250584</v>
      </c>
      <c r="O9" s="604">
        <v>316174</v>
      </c>
      <c r="P9" s="604">
        <v>21904</v>
      </c>
      <c r="Q9" s="604">
        <v>31163</v>
      </c>
      <c r="R9" s="604">
        <v>59</v>
      </c>
      <c r="S9" s="604">
        <v>89</v>
      </c>
      <c r="T9" s="604">
        <v>6285</v>
      </c>
      <c r="U9" s="604">
        <v>479</v>
      </c>
      <c r="V9" s="604">
        <v>31474</v>
      </c>
    </row>
    <row r="10" spans="1:23">
      <c r="A10" s="632" t="s">
        <v>241</v>
      </c>
      <c r="B10" s="608">
        <v>459864</v>
      </c>
      <c r="C10" s="608">
        <v>69111</v>
      </c>
      <c r="D10" s="608">
        <v>23011</v>
      </c>
      <c r="E10" s="608">
        <v>10296</v>
      </c>
      <c r="F10" s="608">
        <v>2684</v>
      </c>
      <c r="G10" s="608">
        <v>41</v>
      </c>
      <c r="H10" s="608">
        <v>1330</v>
      </c>
      <c r="I10" s="608">
        <v>30299</v>
      </c>
      <c r="J10" s="608">
        <v>1450</v>
      </c>
      <c r="K10" s="608" t="s">
        <v>39</v>
      </c>
      <c r="L10" s="608" t="s">
        <v>39</v>
      </c>
      <c r="M10" s="608">
        <v>390753</v>
      </c>
      <c r="N10" s="608">
        <v>139543</v>
      </c>
      <c r="O10" s="608">
        <v>204341</v>
      </c>
      <c r="P10" s="608">
        <v>12893</v>
      </c>
      <c r="Q10" s="608">
        <v>12688</v>
      </c>
      <c r="R10" s="608">
        <v>50</v>
      </c>
      <c r="S10" s="608">
        <v>27</v>
      </c>
      <c r="T10" s="608">
        <v>2877</v>
      </c>
      <c r="U10" s="608">
        <v>351</v>
      </c>
      <c r="V10" s="608">
        <v>17983</v>
      </c>
    </row>
    <row r="11" spans="1:23">
      <c r="A11" s="958" t="s">
        <v>391</v>
      </c>
      <c r="B11" s="604">
        <v>338485</v>
      </c>
      <c r="C11" s="604">
        <v>71027</v>
      </c>
      <c r="D11" s="604">
        <v>19346</v>
      </c>
      <c r="E11" s="604">
        <v>13706</v>
      </c>
      <c r="F11" s="604">
        <v>5927</v>
      </c>
      <c r="G11" s="604">
        <v>470</v>
      </c>
      <c r="H11" s="604">
        <v>501</v>
      </c>
      <c r="I11" s="604">
        <v>30134</v>
      </c>
      <c r="J11" s="604">
        <v>943</v>
      </c>
      <c r="K11" s="604" t="s">
        <v>39</v>
      </c>
      <c r="L11" s="604" t="s">
        <v>39</v>
      </c>
      <c r="M11" s="604">
        <v>267458</v>
      </c>
      <c r="N11" s="604">
        <v>111041</v>
      </c>
      <c r="O11" s="604">
        <v>111833</v>
      </c>
      <c r="P11" s="604">
        <v>9011</v>
      </c>
      <c r="Q11" s="604">
        <v>18475</v>
      </c>
      <c r="R11" s="604">
        <v>9</v>
      </c>
      <c r="S11" s="604">
        <v>62</v>
      </c>
      <c r="T11" s="604">
        <v>3408</v>
      </c>
      <c r="U11" s="604">
        <v>128</v>
      </c>
      <c r="V11" s="604">
        <v>13491</v>
      </c>
    </row>
    <row r="12" spans="1:23">
      <c r="A12" s="633" t="s">
        <v>332</v>
      </c>
      <c r="B12" s="608">
        <v>1525065</v>
      </c>
      <c r="C12" s="608">
        <v>417113</v>
      </c>
      <c r="D12" s="608">
        <v>81435</v>
      </c>
      <c r="E12" s="608">
        <v>134958</v>
      </c>
      <c r="F12" s="608">
        <v>16913</v>
      </c>
      <c r="G12" s="608">
        <v>29796</v>
      </c>
      <c r="H12" s="608">
        <v>7606</v>
      </c>
      <c r="I12" s="608">
        <v>142517</v>
      </c>
      <c r="J12" s="608">
        <v>3888</v>
      </c>
      <c r="K12" s="608" t="s">
        <v>39</v>
      </c>
      <c r="L12" s="608" t="s">
        <v>39</v>
      </c>
      <c r="M12" s="608">
        <v>1107952</v>
      </c>
      <c r="N12" s="608">
        <v>461290</v>
      </c>
      <c r="O12" s="608">
        <v>439398</v>
      </c>
      <c r="P12" s="608">
        <v>37787</v>
      </c>
      <c r="Q12" s="608">
        <v>105455</v>
      </c>
      <c r="R12" s="608">
        <v>3</v>
      </c>
      <c r="S12" s="608">
        <v>1728</v>
      </c>
      <c r="T12" s="608">
        <v>25207</v>
      </c>
      <c r="U12" s="608">
        <v>899</v>
      </c>
      <c r="V12" s="608">
        <v>36185</v>
      </c>
    </row>
    <row r="13" spans="1:23">
      <c r="A13" s="958" t="s">
        <v>1087</v>
      </c>
      <c r="B13" s="604">
        <v>797346</v>
      </c>
      <c r="C13" s="604">
        <v>169593</v>
      </c>
      <c r="D13" s="604">
        <v>53583</v>
      </c>
      <c r="E13" s="604">
        <v>49220</v>
      </c>
      <c r="F13" s="604">
        <v>11897</v>
      </c>
      <c r="G13" s="604">
        <v>6521</v>
      </c>
      <c r="H13" s="604">
        <v>1333</v>
      </c>
      <c r="I13" s="604">
        <v>45185</v>
      </c>
      <c r="J13" s="604">
        <v>1854</v>
      </c>
      <c r="K13" s="604" t="s">
        <v>39</v>
      </c>
      <c r="L13" s="604" t="s">
        <v>39</v>
      </c>
      <c r="M13" s="604">
        <v>627753</v>
      </c>
      <c r="N13" s="604">
        <v>269906</v>
      </c>
      <c r="O13" s="604">
        <v>266514</v>
      </c>
      <c r="P13" s="604">
        <v>23243</v>
      </c>
      <c r="Q13" s="604">
        <v>45918</v>
      </c>
      <c r="R13" s="604">
        <v>3</v>
      </c>
      <c r="S13" s="604">
        <v>524</v>
      </c>
      <c r="T13" s="604">
        <v>7593</v>
      </c>
      <c r="U13" s="604">
        <v>508</v>
      </c>
      <c r="V13" s="604">
        <v>13544</v>
      </c>
    </row>
    <row r="14" spans="1:23">
      <c r="A14" s="632" t="s">
        <v>1088</v>
      </c>
      <c r="B14" s="608">
        <v>362867</v>
      </c>
      <c r="C14" s="608">
        <v>109905</v>
      </c>
      <c r="D14" s="608">
        <v>16463</v>
      </c>
      <c r="E14" s="608">
        <v>37358</v>
      </c>
      <c r="F14" s="608">
        <v>3285</v>
      </c>
      <c r="G14" s="608">
        <v>9122</v>
      </c>
      <c r="H14" s="608">
        <v>1452</v>
      </c>
      <c r="I14" s="608">
        <v>40898</v>
      </c>
      <c r="J14" s="608">
        <v>1327</v>
      </c>
      <c r="K14" s="608" t="s">
        <v>39</v>
      </c>
      <c r="L14" s="608" t="s">
        <v>39</v>
      </c>
      <c r="M14" s="608">
        <v>252962</v>
      </c>
      <c r="N14" s="608">
        <v>108678</v>
      </c>
      <c r="O14" s="608">
        <v>89268</v>
      </c>
      <c r="P14" s="608">
        <v>7837</v>
      </c>
      <c r="Q14" s="608">
        <v>31243</v>
      </c>
      <c r="R14" s="608" t="s">
        <v>39</v>
      </c>
      <c r="S14" s="608">
        <v>619</v>
      </c>
      <c r="T14" s="608">
        <v>6996</v>
      </c>
      <c r="U14" s="608">
        <v>145</v>
      </c>
      <c r="V14" s="608">
        <v>8176</v>
      </c>
    </row>
    <row r="15" spans="1:23">
      <c r="A15" s="958" t="s">
        <v>1089</v>
      </c>
      <c r="B15" s="604">
        <v>207537</v>
      </c>
      <c r="C15" s="604">
        <v>74849</v>
      </c>
      <c r="D15" s="604">
        <v>7053</v>
      </c>
      <c r="E15" s="604">
        <v>26901</v>
      </c>
      <c r="F15" s="604">
        <v>1167</v>
      </c>
      <c r="G15" s="604">
        <v>7314</v>
      </c>
      <c r="H15" s="604">
        <v>2262</v>
      </c>
      <c r="I15" s="604">
        <v>29581</v>
      </c>
      <c r="J15" s="604">
        <v>571</v>
      </c>
      <c r="K15" s="604" t="s">
        <v>39</v>
      </c>
      <c r="L15" s="604" t="s">
        <v>39</v>
      </c>
      <c r="M15" s="604">
        <v>132688</v>
      </c>
      <c r="N15" s="604">
        <v>52085</v>
      </c>
      <c r="O15" s="604">
        <v>43865</v>
      </c>
      <c r="P15" s="604">
        <v>3664</v>
      </c>
      <c r="Q15" s="604">
        <v>16039</v>
      </c>
      <c r="R15" s="604" t="s">
        <v>39</v>
      </c>
      <c r="S15" s="604">
        <v>351</v>
      </c>
      <c r="T15" s="604">
        <v>6587</v>
      </c>
      <c r="U15" s="604">
        <v>123</v>
      </c>
      <c r="V15" s="604">
        <v>9974</v>
      </c>
    </row>
    <row r="16" spans="1:23">
      <c r="A16" s="632" t="s">
        <v>1098</v>
      </c>
      <c r="B16" s="608">
        <v>157315</v>
      </c>
      <c r="C16" s="608">
        <v>62766</v>
      </c>
      <c r="D16" s="608">
        <v>4336</v>
      </c>
      <c r="E16" s="608">
        <v>21479</v>
      </c>
      <c r="F16" s="608">
        <v>564</v>
      </c>
      <c r="G16" s="608">
        <v>6839</v>
      </c>
      <c r="H16" s="608">
        <v>2559</v>
      </c>
      <c r="I16" s="608">
        <v>26853</v>
      </c>
      <c r="J16" s="608">
        <v>136</v>
      </c>
      <c r="K16" s="608" t="s">
        <v>39</v>
      </c>
      <c r="L16" s="608" t="s">
        <v>39</v>
      </c>
      <c r="M16" s="608">
        <v>94549</v>
      </c>
      <c r="N16" s="608">
        <v>30621</v>
      </c>
      <c r="O16" s="608">
        <v>39751</v>
      </c>
      <c r="P16" s="608">
        <v>3043</v>
      </c>
      <c r="Q16" s="608">
        <v>12255</v>
      </c>
      <c r="R16" s="608" t="s">
        <v>39</v>
      </c>
      <c r="S16" s="608">
        <v>234</v>
      </c>
      <c r="T16" s="608">
        <v>4031</v>
      </c>
      <c r="U16" s="608">
        <v>123</v>
      </c>
      <c r="V16" s="608">
        <v>4491</v>
      </c>
    </row>
    <row r="17" spans="1:22">
      <c r="A17" s="634" t="s">
        <v>1117</v>
      </c>
      <c r="B17" s="604">
        <v>96139</v>
      </c>
      <c r="C17" s="604">
        <v>43759</v>
      </c>
      <c r="D17" s="604">
        <v>8649</v>
      </c>
      <c r="E17" s="604">
        <v>9977</v>
      </c>
      <c r="F17" s="604">
        <v>4515</v>
      </c>
      <c r="G17" s="604" t="s">
        <v>39</v>
      </c>
      <c r="H17" s="604">
        <v>1</v>
      </c>
      <c r="I17" s="604">
        <v>19637</v>
      </c>
      <c r="J17" s="604">
        <v>980</v>
      </c>
      <c r="K17" s="604" t="s">
        <v>39</v>
      </c>
      <c r="L17" s="604" t="s">
        <v>39</v>
      </c>
      <c r="M17" s="604">
        <v>52380</v>
      </c>
      <c r="N17" s="604">
        <v>19686</v>
      </c>
      <c r="O17" s="604">
        <v>27206</v>
      </c>
      <c r="P17" s="604">
        <v>2368</v>
      </c>
      <c r="Q17" s="604">
        <v>1816</v>
      </c>
      <c r="R17" s="604" t="s">
        <v>39</v>
      </c>
      <c r="S17" s="604" t="s">
        <v>39</v>
      </c>
      <c r="T17" s="604">
        <v>3</v>
      </c>
      <c r="U17" s="604">
        <v>1</v>
      </c>
      <c r="V17" s="604">
        <v>1300</v>
      </c>
    </row>
    <row r="18" spans="1:22">
      <c r="A18" s="632" t="s">
        <v>1113</v>
      </c>
      <c r="B18" s="608">
        <v>80642</v>
      </c>
      <c r="C18" s="608">
        <v>35842</v>
      </c>
      <c r="D18" s="608">
        <v>8047</v>
      </c>
      <c r="E18" s="608">
        <v>9064</v>
      </c>
      <c r="F18" s="608">
        <v>4011</v>
      </c>
      <c r="G18" s="608" t="s">
        <v>39</v>
      </c>
      <c r="H18" s="608">
        <v>1</v>
      </c>
      <c r="I18" s="608">
        <v>13903</v>
      </c>
      <c r="J18" s="608">
        <v>816</v>
      </c>
      <c r="K18" s="608" t="s">
        <v>39</v>
      </c>
      <c r="L18" s="608" t="s">
        <v>39</v>
      </c>
      <c r="M18" s="608">
        <v>44800</v>
      </c>
      <c r="N18" s="608">
        <v>16898</v>
      </c>
      <c r="O18" s="608">
        <v>23137</v>
      </c>
      <c r="P18" s="608">
        <v>1889</v>
      </c>
      <c r="Q18" s="608">
        <v>1628</v>
      </c>
      <c r="R18" s="608" t="s">
        <v>39</v>
      </c>
      <c r="S18" s="608" t="s">
        <v>39</v>
      </c>
      <c r="T18" s="608">
        <v>3</v>
      </c>
      <c r="U18" s="608">
        <v>1</v>
      </c>
      <c r="V18" s="608">
        <v>1244</v>
      </c>
    </row>
    <row r="19" spans="1:22">
      <c r="A19" s="958" t="s">
        <v>1118</v>
      </c>
      <c r="B19" s="604">
        <v>15497</v>
      </c>
      <c r="C19" s="604">
        <v>7917</v>
      </c>
      <c r="D19" s="604">
        <v>602</v>
      </c>
      <c r="E19" s="604">
        <v>913</v>
      </c>
      <c r="F19" s="604">
        <v>504</v>
      </c>
      <c r="G19" s="604" t="s">
        <v>39</v>
      </c>
      <c r="H19" s="604" t="s">
        <v>39</v>
      </c>
      <c r="I19" s="604">
        <v>5734</v>
      </c>
      <c r="J19" s="604">
        <v>164</v>
      </c>
      <c r="K19" s="604" t="s">
        <v>39</v>
      </c>
      <c r="L19" s="604" t="s">
        <v>39</v>
      </c>
      <c r="M19" s="604">
        <v>7580</v>
      </c>
      <c r="N19" s="604">
        <v>2788</v>
      </c>
      <c r="O19" s="604">
        <v>4069</v>
      </c>
      <c r="P19" s="604">
        <v>479</v>
      </c>
      <c r="Q19" s="604">
        <v>188</v>
      </c>
      <c r="R19" s="604" t="s">
        <v>39</v>
      </c>
      <c r="S19" s="604" t="s">
        <v>39</v>
      </c>
      <c r="T19" s="604" t="s">
        <v>39</v>
      </c>
      <c r="U19" s="604" t="s">
        <v>39</v>
      </c>
      <c r="V19" s="604">
        <v>56</v>
      </c>
    </row>
    <row r="20" spans="1:22">
      <c r="A20" s="633" t="s">
        <v>1119</v>
      </c>
      <c r="B20" s="608">
        <v>225892</v>
      </c>
      <c r="C20" s="608">
        <v>96867</v>
      </c>
      <c r="D20" s="608">
        <v>19674</v>
      </c>
      <c r="E20" s="608">
        <v>30344</v>
      </c>
      <c r="F20" s="608">
        <v>8746</v>
      </c>
      <c r="G20" s="608" t="s">
        <v>39</v>
      </c>
      <c r="H20" s="608">
        <v>50</v>
      </c>
      <c r="I20" s="608">
        <v>36004</v>
      </c>
      <c r="J20" s="608">
        <v>2049</v>
      </c>
      <c r="K20" s="608" t="s">
        <v>39</v>
      </c>
      <c r="L20" s="608" t="s">
        <v>39</v>
      </c>
      <c r="M20" s="608">
        <v>129025</v>
      </c>
      <c r="N20" s="608">
        <v>50812</v>
      </c>
      <c r="O20" s="608">
        <v>62410</v>
      </c>
      <c r="P20" s="608">
        <v>5147</v>
      </c>
      <c r="Q20" s="608">
        <v>3183</v>
      </c>
      <c r="R20" s="608" t="s">
        <v>39</v>
      </c>
      <c r="S20" s="608" t="s">
        <v>39</v>
      </c>
      <c r="T20" s="608">
        <v>22</v>
      </c>
      <c r="U20" s="608" t="s">
        <v>39</v>
      </c>
      <c r="V20" s="608">
        <v>7451</v>
      </c>
    </row>
    <row r="21" spans="1:22">
      <c r="A21" s="958" t="s">
        <v>1114</v>
      </c>
      <c r="B21" s="604">
        <v>192583</v>
      </c>
      <c r="C21" s="604">
        <v>85181</v>
      </c>
      <c r="D21" s="604">
        <v>18336</v>
      </c>
      <c r="E21" s="604">
        <v>28753</v>
      </c>
      <c r="F21" s="604">
        <v>8140</v>
      </c>
      <c r="G21" s="604" t="s">
        <v>39</v>
      </c>
      <c r="H21" s="604">
        <v>49</v>
      </c>
      <c r="I21" s="604">
        <v>28233</v>
      </c>
      <c r="J21" s="604">
        <v>1670</v>
      </c>
      <c r="K21" s="604" t="s">
        <v>39</v>
      </c>
      <c r="L21" s="604" t="s">
        <v>39</v>
      </c>
      <c r="M21" s="604">
        <v>107402</v>
      </c>
      <c r="N21" s="604">
        <v>43675</v>
      </c>
      <c r="O21" s="604">
        <v>49778</v>
      </c>
      <c r="P21" s="604">
        <v>3901</v>
      </c>
      <c r="Q21" s="604">
        <v>2945</v>
      </c>
      <c r="R21" s="604" t="s">
        <v>39</v>
      </c>
      <c r="S21" s="604" t="s">
        <v>39</v>
      </c>
      <c r="T21" s="604">
        <v>22</v>
      </c>
      <c r="U21" s="604" t="s">
        <v>39</v>
      </c>
      <c r="V21" s="604">
        <v>7081</v>
      </c>
    </row>
    <row r="22" spans="1:22">
      <c r="A22" s="632" t="s">
        <v>1120</v>
      </c>
      <c r="B22" s="608">
        <v>33309</v>
      </c>
      <c r="C22" s="608">
        <v>11686</v>
      </c>
      <c r="D22" s="608">
        <v>1338</v>
      </c>
      <c r="E22" s="608">
        <v>1591</v>
      </c>
      <c r="F22" s="608">
        <v>606</v>
      </c>
      <c r="G22" s="608" t="s">
        <v>39</v>
      </c>
      <c r="H22" s="608">
        <v>1</v>
      </c>
      <c r="I22" s="608">
        <v>7771</v>
      </c>
      <c r="J22" s="608">
        <v>379</v>
      </c>
      <c r="K22" s="608" t="s">
        <v>39</v>
      </c>
      <c r="L22" s="608" t="s">
        <v>39</v>
      </c>
      <c r="M22" s="608">
        <v>21623</v>
      </c>
      <c r="N22" s="608">
        <v>7137</v>
      </c>
      <c r="O22" s="608">
        <v>12632</v>
      </c>
      <c r="P22" s="608">
        <v>1246</v>
      </c>
      <c r="Q22" s="608">
        <v>238</v>
      </c>
      <c r="R22" s="608" t="s">
        <v>39</v>
      </c>
      <c r="S22" s="608" t="s">
        <v>39</v>
      </c>
      <c r="T22" s="608" t="s">
        <v>39</v>
      </c>
      <c r="U22" s="608" t="s">
        <v>39</v>
      </c>
      <c r="V22" s="608">
        <v>370</v>
      </c>
    </row>
    <row r="23" spans="1:22">
      <c r="A23" s="634" t="s">
        <v>334</v>
      </c>
      <c r="B23" s="604">
        <v>337545</v>
      </c>
      <c r="C23" s="604">
        <v>82381</v>
      </c>
      <c r="D23" s="604">
        <v>11391</v>
      </c>
      <c r="E23" s="604">
        <v>15662</v>
      </c>
      <c r="F23" s="604">
        <v>4793</v>
      </c>
      <c r="G23" s="604" t="s">
        <v>39</v>
      </c>
      <c r="H23" s="604">
        <v>11</v>
      </c>
      <c r="I23" s="604">
        <v>41160</v>
      </c>
      <c r="J23" s="604">
        <v>9364</v>
      </c>
      <c r="K23" s="604" t="s">
        <v>39</v>
      </c>
      <c r="L23" s="604" t="s">
        <v>39</v>
      </c>
      <c r="M23" s="604">
        <v>255164</v>
      </c>
      <c r="N23" s="604">
        <v>110981</v>
      </c>
      <c r="O23" s="604">
        <v>102562</v>
      </c>
      <c r="P23" s="604">
        <v>13494</v>
      </c>
      <c r="Q23" s="604">
        <v>10935</v>
      </c>
      <c r="R23" s="604">
        <v>3</v>
      </c>
      <c r="S23" s="604" t="s">
        <v>39</v>
      </c>
      <c r="T23" s="604" t="s">
        <v>39</v>
      </c>
      <c r="U23" s="604" t="s">
        <v>39</v>
      </c>
      <c r="V23" s="604">
        <v>17189</v>
      </c>
    </row>
    <row r="24" spans="1:22">
      <c r="A24" s="632" t="s">
        <v>339</v>
      </c>
      <c r="B24" s="608">
        <v>9501</v>
      </c>
      <c r="C24" s="608">
        <v>4299</v>
      </c>
      <c r="D24" s="608">
        <v>677</v>
      </c>
      <c r="E24" s="608">
        <v>470</v>
      </c>
      <c r="F24" s="608">
        <v>257</v>
      </c>
      <c r="G24" s="608" t="s">
        <v>39</v>
      </c>
      <c r="H24" s="608" t="s">
        <v>39</v>
      </c>
      <c r="I24" s="608">
        <v>2718</v>
      </c>
      <c r="J24" s="608">
        <v>177</v>
      </c>
      <c r="K24" s="608" t="s">
        <v>39</v>
      </c>
      <c r="L24" s="608" t="s">
        <v>39</v>
      </c>
      <c r="M24" s="608">
        <v>5202</v>
      </c>
      <c r="N24" s="608">
        <v>2589</v>
      </c>
      <c r="O24" s="608">
        <v>903</v>
      </c>
      <c r="P24" s="608">
        <v>75</v>
      </c>
      <c r="Q24" s="608">
        <v>195</v>
      </c>
      <c r="R24" s="608" t="s">
        <v>39</v>
      </c>
      <c r="S24" s="608" t="s">
        <v>39</v>
      </c>
      <c r="T24" s="608" t="s">
        <v>39</v>
      </c>
      <c r="U24" s="608" t="s">
        <v>39</v>
      </c>
      <c r="V24" s="608">
        <v>1440</v>
      </c>
    </row>
    <row r="25" spans="1:22">
      <c r="A25" s="958" t="s">
        <v>338</v>
      </c>
      <c r="B25" s="604">
        <v>94494</v>
      </c>
      <c r="C25" s="604">
        <v>19293</v>
      </c>
      <c r="D25" s="604">
        <v>4566</v>
      </c>
      <c r="E25" s="604">
        <v>1109</v>
      </c>
      <c r="F25" s="604">
        <v>1653</v>
      </c>
      <c r="G25" s="604" t="s">
        <v>39</v>
      </c>
      <c r="H25" s="604">
        <v>9</v>
      </c>
      <c r="I25" s="604">
        <v>11356</v>
      </c>
      <c r="J25" s="604">
        <v>600</v>
      </c>
      <c r="K25" s="604" t="s">
        <v>39</v>
      </c>
      <c r="L25" s="604" t="s">
        <v>39</v>
      </c>
      <c r="M25" s="604">
        <v>75201</v>
      </c>
      <c r="N25" s="604">
        <v>21913</v>
      </c>
      <c r="O25" s="604">
        <v>46791</v>
      </c>
      <c r="P25" s="604">
        <v>4246</v>
      </c>
      <c r="Q25" s="604">
        <v>462</v>
      </c>
      <c r="R25" s="604" t="s">
        <v>39</v>
      </c>
      <c r="S25" s="604" t="s">
        <v>39</v>
      </c>
      <c r="T25" s="604" t="s">
        <v>39</v>
      </c>
      <c r="U25" s="604" t="s">
        <v>39</v>
      </c>
      <c r="V25" s="604">
        <v>1789</v>
      </c>
    </row>
    <row r="26" spans="1:22">
      <c r="A26" s="632" t="s">
        <v>323</v>
      </c>
      <c r="B26" s="608">
        <v>82010</v>
      </c>
      <c r="C26" s="608">
        <v>15743</v>
      </c>
      <c r="D26" s="608">
        <v>2297</v>
      </c>
      <c r="E26" s="608">
        <v>390</v>
      </c>
      <c r="F26" s="608">
        <v>982</v>
      </c>
      <c r="G26" s="608" t="s">
        <v>39</v>
      </c>
      <c r="H26" s="608" t="s">
        <v>39</v>
      </c>
      <c r="I26" s="608">
        <v>11695</v>
      </c>
      <c r="J26" s="608">
        <v>379</v>
      </c>
      <c r="K26" s="608" t="s">
        <v>39</v>
      </c>
      <c r="L26" s="608" t="s">
        <v>39</v>
      </c>
      <c r="M26" s="608">
        <v>66267</v>
      </c>
      <c r="N26" s="608">
        <v>16050</v>
      </c>
      <c r="O26" s="608">
        <v>40344</v>
      </c>
      <c r="P26" s="608">
        <v>5969</v>
      </c>
      <c r="Q26" s="608">
        <v>971</v>
      </c>
      <c r="R26" s="608" t="s">
        <v>39</v>
      </c>
      <c r="S26" s="608" t="s">
        <v>39</v>
      </c>
      <c r="T26" s="608" t="s">
        <v>39</v>
      </c>
      <c r="U26" s="608" t="s">
        <v>39</v>
      </c>
      <c r="V26" s="608">
        <v>2933</v>
      </c>
    </row>
    <row r="27" spans="1:22">
      <c r="A27" s="958" t="s">
        <v>322</v>
      </c>
      <c r="B27" s="604">
        <v>81691</v>
      </c>
      <c r="C27" s="604">
        <v>15658</v>
      </c>
      <c r="D27" s="604">
        <v>297</v>
      </c>
      <c r="E27" s="604">
        <v>10041</v>
      </c>
      <c r="F27" s="604">
        <v>102</v>
      </c>
      <c r="G27" s="604" t="s">
        <v>39</v>
      </c>
      <c r="H27" s="604" t="s">
        <v>39</v>
      </c>
      <c r="I27" s="604">
        <v>4942</v>
      </c>
      <c r="J27" s="604">
        <v>276</v>
      </c>
      <c r="K27" s="604" t="s">
        <v>39</v>
      </c>
      <c r="L27" s="604" t="s">
        <v>39</v>
      </c>
      <c r="M27" s="604">
        <v>66033</v>
      </c>
      <c r="N27" s="604">
        <v>54629</v>
      </c>
      <c r="O27" s="604">
        <v>3943</v>
      </c>
      <c r="P27" s="604">
        <v>1643</v>
      </c>
      <c r="Q27" s="604">
        <v>5070</v>
      </c>
      <c r="R27" s="604" t="s">
        <v>39</v>
      </c>
      <c r="S27" s="604" t="s">
        <v>39</v>
      </c>
      <c r="T27" s="604" t="s">
        <v>39</v>
      </c>
      <c r="U27" s="604" t="s">
        <v>39</v>
      </c>
      <c r="V27" s="604">
        <v>748</v>
      </c>
    </row>
    <row r="28" spans="1:22">
      <c r="A28" s="632" t="s">
        <v>321</v>
      </c>
      <c r="B28" s="608">
        <v>29068</v>
      </c>
      <c r="C28" s="608">
        <v>6409</v>
      </c>
      <c r="D28" s="608">
        <v>2641</v>
      </c>
      <c r="E28" s="608">
        <v>998</v>
      </c>
      <c r="F28" s="608">
        <v>950</v>
      </c>
      <c r="G28" s="608" t="s">
        <v>39</v>
      </c>
      <c r="H28" s="608">
        <v>2</v>
      </c>
      <c r="I28" s="608">
        <v>1816</v>
      </c>
      <c r="J28" s="608">
        <v>2</v>
      </c>
      <c r="K28" s="608" t="s">
        <v>39</v>
      </c>
      <c r="L28" s="608" t="s">
        <v>39</v>
      </c>
      <c r="M28" s="608">
        <v>22659</v>
      </c>
      <c r="N28" s="608">
        <v>8759</v>
      </c>
      <c r="O28" s="608">
        <v>10182</v>
      </c>
      <c r="P28" s="608">
        <v>1538</v>
      </c>
      <c r="Q28" s="608">
        <v>205</v>
      </c>
      <c r="R28" s="608">
        <v>3</v>
      </c>
      <c r="S28" s="608" t="s">
        <v>39</v>
      </c>
      <c r="T28" s="608" t="s">
        <v>39</v>
      </c>
      <c r="U28" s="608" t="s">
        <v>39</v>
      </c>
      <c r="V28" s="608">
        <v>1972</v>
      </c>
    </row>
    <row r="29" spans="1:22">
      <c r="A29" s="958" t="s">
        <v>320</v>
      </c>
      <c r="B29" s="604">
        <v>399</v>
      </c>
      <c r="C29" s="604">
        <v>349</v>
      </c>
      <c r="D29" s="604">
        <v>18</v>
      </c>
      <c r="E29" s="604">
        <v>42</v>
      </c>
      <c r="F29" s="604">
        <v>3</v>
      </c>
      <c r="G29" s="604" t="s">
        <v>39</v>
      </c>
      <c r="H29" s="604" t="s">
        <v>39</v>
      </c>
      <c r="I29" s="604">
        <v>286</v>
      </c>
      <c r="J29" s="604" t="s">
        <v>39</v>
      </c>
      <c r="K29" s="604" t="s">
        <v>39</v>
      </c>
      <c r="L29" s="604" t="s">
        <v>39</v>
      </c>
      <c r="M29" s="604">
        <v>50</v>
      </c>
      <c r="N29" s="604">
        <v>31</v>
      </c>
      <c r="O29" s="604">
        <v>18</v>
      </c>
      <c r="P29" s="604" t="s">
        <v>39</v>
      </c>
      <c r="Q29" s="604" t="s">
        <v>39</v>
      </c>
      <c r="R29" s="604" t="s">
        <v>39</v>
      </c>
      <c r="S29" s="604" t="s">
        <v>39</v>
      </c>
      <c r="T29" s="604" t="s">
        <v>39</v>
      </c>
      <c r="U29" s="604" t="s">
        <v>39</v>
      </c>
      <c r="V29" s="604">
        <v>1</v>
      </c>
    </row>
    <row r="30" spans="1:22">
      <c r="A30" s="632" t="s">
        <v>1101</v>
      </c>
      <c r="B30" s="608">
        <v>6564</v>
      </c>
      <c r="C30" s="608">
        <v>4634</v>
      </c>
      <c r="D30" s="608">
        <v>895</v>
      </c>
      <c r="E30" s="608">
        <v>949</v>
      </c>
      <c r="F30" s="608">
        <v>846</v>
      </c>
      <c r="G30" s="608" t="s">
        <v>39</v>
      </c>
      <c r="H30" s="608" t="s">
        <v>39</v>
      </c>
      <c r="I30" s="608">
        <v>1816</v>
      </c>
      <c r="J30" s="608">
        <v>128</v>
      </c>
      <c r="K30" s="608" t="s">
        <v>39</v>
      </c>
      <c r="L30" s="608" t="s">
        <v>39</v>
      </c>
      <c r="M30" s="608">
        <v>1930</v>
      </c>
      <c r="N30" s="608">
        <v>1312</v>
      </c>
      <c r="O30" s="608">
        <v>381</v>
      </c>
      <c r="P30" s="608">
        <v>10</v>
      </c>
      <c r="Q30" s="608">
        <v>225</v>
      </c>
      <c r="R30" s="608" t="s">
        <v>39</v>
      </c>
      <c r="S30" s="608" t="s">
        <v>39</v>
      </c>
      <c r="T30" s="608" t="s">
        <v>39</v>
      </c>
      <c r="U30" s="608" t="s">
        <v>39</v>
      </c>
      <c r="V30" s="608">
        <v>2</v>
      </c>
    </row>
    <row r="31" spans="1:22">
      <c r="A31" s="958" t="s">
        <v>181</v>
      </c>
      <c r="B31" s="604">
        <v>4085</v>
      </c>
      <c r="C31" s="604">
        <v>2345</v>
      </c>
      <c r="D31" s="604" t="s">
        <v>39</v>
      </c>
      <c r="E31" s="604">
        <v>1627</v>
      </c>
      <c r="F31" s="604" t="s">
        <v>39</v>
      </c>
      <c r="G31" s="604" t="s">
        <v>39</v>
      </c>
      <c r="H31" s="604" t="s">
        <v>39</v>
      </c>
      <c r="I31" s="604">
        <v>718</v>
      </c>
      <c r="J31" s="604" t="s">
        <v>39</v>
      </c>
      <c r="K31" s="604" t="s">
        <v>39</v>
      </c>
      <c r="L31" s="604" t="s">
        <v>39</v>
      </c>
      <c r="M31" s="604">
        <v>1740</v>
      </c>
      <c r="N31" s="604">
        <v>1555</v>
      </c>
      <c r="O31" s="604" t="s">
        <v>39</v>
      </c>
      <c r="P31" s="604" t="s">
        <v>39</v>
      </c>
      <c r="Q31" s="604">
        <v>10</v>
      </c>
      <c r="R31" s="604" t="s">
        <v>39</v>
      </c>
      <c r="S31" s="604" t="s">
        <v>39</v>
      </c>
      <c r="T31" s="604" t="s">
        <v>39</v>
      </c>
      <c r="U31" s="604" t="s">
        <v>39</v>
      </c>
      <c r="V31" s="604">
        <v>175</v>
      </c>
    </row>
    <row r="32" spans="1:22">
      <c r="A32" s="632" t="s">
        <v>337</v>
      </c>
      <c r="B32" s="608">
        <v>29733</v>
      </c>
      <c r="C32" s="608">
        <v>13651</v>
      </c>
      <c r="D32" s="608" t="s">
        <v>39</v>
      </c>
      <c r="E32" s="608">
        <v>36</v>
      </c>
      <c r="F32" s="608" t="s">
        <v>39</v>
      </c>
      <c r="G32" s="608" t="s">
        <v>39</v>
      </c>
      <c r="H32" s="608" t="s">
        <v>39</v>
      </c>
      <c r="I32" s="608">
        <v>5813</v>
      </c>
      <c r="J32" s="608">
        <v>7802</v>
      </c>
      <c r="K32" s="608" t="s">
        <v>39</v>
      </c>
      <c r="L32" s="608" t="s">
        <v>39</v>
      </c>
      <c r="M32" s="608">
        <v>16082</v>
      </c>
      <c r="N32" s="608">
        <v>4143</v>
      </c>
      <c r="O32" s="608" t="s">
        <v>39</v>
      </c>
      <c r="P32" s="608">
        <v>13</v>
      </c>
      <c r="Q32" s="608">
        <v>3797</v>
      </c>
      <c r="R32" s="608" t="s">
        <v>39</v>
      </c>
      <c r="S32" s="608" t="s">
        <v>39</v>
      </c>
      <c r="T32" s="608" t="s">
        <v>39</v>
      </c>
      <c r="U32" s="608" t="s">
        <v>39</v>
      </c>
      <c r="V32" s="608">
        <v>8129</v>
      </c>
    </row>
    <row r="33" spans="1:22">
      <c r="A33" s="634" t="s">
        <v>336</v>
      </c>
      <c r="B33" s="604">
        <v>302138</v>
      </c>
      <c r="C33" s="604">
        <v>113209</v>
      </c>
      <c r="D33" s="604">
        <v>775</v>
      </c>
      <c r="E33" s="604">
        <v>10511</v>
      </c>
      <c r="F33" s="604">
        <v>393</v>
      </c>
      <c r="G33" s="604">
        <v>51373</v>
      </c>
      <c r="H33" s="604">
        <v>31</v>
      </c>
      <c r="I33" s="604">
        <v>48235</v>
      </c>
      <c r="J33" s="604">
        <v>1891</v>
      </c>
      <c r="K33" s="604" t="s">
        <v>39</v>
      </c>
      <c r="L33" s="604" t="s">
        <v>39</v>
      </c>
      <c r="M33" s="604">
        <v>188929</v>
      </c>
      <c r="N33" s="604">
        <v>69485</v>
      </c>
      <c r="O33" s="604">
        <v>7609</v>
      </c>
      <c r="P33" s="604">
        <v>1622</v>
      </c>
      <c r="Q33" s="604">
        <v>15079</v>
      </c>
      <c r="R33" s="604" t="s">
        <v>39</v>
      </c>
      <c r="S33" s="604">
        <v>7392</v>
      </c>
      <c r="T33" s="604">
        <v>1</v>
      </c>
      <c r="U33" s="604" t="s">
        <v>39</v>
      </c>
      <c r="V33" s="604">
        <v>87741</v>
      </c>
    </row>
    <row r="34" spans="1:22">
      <c r="A34" s="632" t="s">
        <v>1103</v>
      </c>
      <c r="B34" s="608">
        <v>136832</v>
      </c>
      <c r="C34" s="608">
        <v>59468</v>
      </c>
      <c r="D34" s="608">
        <v>112</v>
      </c>
      <c r="E34" s="608">
        <v>5056</v>
      </c>
      <c r="F34" s="608">
        <v>160</v>
      </c>
      <c r="G34" s="608">
        <v>33038</v>
      </c>
      <c r="H34" s="608" t="s">
        <v>39</v>
      </c>
      <c r="I34" s="608">
        <v>19432</v>
      </c>
      <c r="J34" s="608">
        <v>1670</v>
      </c>
      <c r="K34" s="608" t="s">
        <v>39</v>
      </c>
      <c r="L34" s="608" t="s">
        <v>39</v>
      </c>
      <c r="M34" s="608">
        <v>77364</v>
      </c>
      <c r="N34" s="608">
        <v>28053</v>
      </c>
      <c r="O34" s="608">
        <v>85</v>
      </c>
      <c r="P34" s="608" t="s">
        <v>39</v>
      </c>
      <c r="Q34" s="608">
        <v>7633</v>
      </c>
      <c r="R34" s="608" t="s">
        <v>39</v>
      </c>
      <c r="S34" s="608">
        <v>4324</v>
      </c>
      <c r="T34" s="608" t="s">
        <v>39</v>
      </c>
      <c r="U34" s="608" t="s">
        <v>39</v>
      </c>
      <c r="V34" s="608">
        <v>37269</v>
      </c>
    </row>
    <row r="35" spans="1:22">
      <c r="A35" s="958" t="s">
        <v>319</v>
      </c>
      <c r="B35" s="604">
        <v>121886</v>
      </c>
      <c r="C35" s="604">
        <v>22051</v>
      </c>
      <c r="D35" s="604">
        <v>403</v>
      </c>
      <c r="E35" s="604">
        <v>2042</v>
      </c>
      <c r="F35" s="604">
        <v>62</v>
      </c>
      <c r="G35" s="604">
        <v>9825</v>
      </c>
      <c r="H35" s="604">
        <v>31</v>
      </c>
      <c r="I35" s="604">
        <v>9541</v>
      </c>
      <c r="J35" s="604">
        <v>147</v>
      </c>
      <c r="K35" s="604" t="s">
        <v>39</v>
      </c>
      <c r="L35" s="604" t="s">
        <v>39</v>
      </c>
      <c r="M35" s="604">
        <v>99835</v>
      </c>
      <c r="N35" s="604">
        <v>33209</v>
      </c>
      <c r="O35" s="604">
        <v>6592</v>
      </c>
      <c r="P35" s="604">
        <v>1616</v>
      </c>
      <c r="Q35" s="604">
        <v>6025</v>
      </c>
      <c r="R35" s="604" t="s">
        <v>39</v>
      </c>
      <c r="S35" s="604">
        <v>2283</v>
      </c>
      <c r="T35" s="604">
        <v>1</v>
      </c>
      <c r="U35" s="604" t="s">
        <v>39</v>
      </c>
      <c r="V35" s="604">
        <v>50109</v>
      </c>
    </row>
    <row r="36" spans="1:22">
      <c r="A36" s="632" t="s">
        <v>1104</v>
      </c>
      <c r="B36" s="608">
        <v>10180</v>
      </c>
      <c r="C36" s="608">
        <v>5875</v>
      </c>
      <c r="D36" s="608">
        <v>107</v>
      </c>
      <c r="E36" s="608">
        <v>618</v>
      </c>
      <c r="F36" s="608">
        <v>86</v>
      </c>
      <c r="G36" s="608">
        <v>2286</v>
      </c>
      <c r="H36" s="608" t="s">
        <v>39</v>
      </c>
      <c r="I36" s="608">
        <v>2716</v>
      </c>
      <c r="J36" s="608">
        <v>62</v>
      </c>
      <c r="K36" s="608" t="s">
        <v>39</v>
      </c>
      <c r="L36" s="608" t="s">
        <v>39</v>
      </c>
      <c r="M36" s="608">
        <v>4305</v>
      </c>
      <c r="N36" s="608">
        <v>2895</v>
      </c>
      <c r="O36" s="608">
        <v>269</v>
      </c>
      <c r="P36" s="608">
        <v>6</v>
      </c>
      <c r="Q36" s="608">
        <v>598</v>
      </c>
      <c r="R36" s="608" t="s">
        <v>39</v>
      </c>
      <c r="S36" s="608">
        <v>226</v>
      </c>
      <c r="T36" s="608" t="s">
        <v>39</v>
      </c>
      <c r="U36" s="608" t="s">
        <v>39</v>
      </c>
      <c r="V36" s="608">
        <v>311</v>
      </c>
    </row>
    <row r="37" spans="1:22">
      <c r="A37" s="958" t="s">
        <v>1105</v>
      </c>
      <c r="B37" s="604">
        <v>5246</v>
      </c>
      <c r="C37" s="604">
        <v>3388</v>
      </c>
      <c r="D37" s="604" t="s">
        <v>39</v>
      </c>
      <c r="E37" s="604">
        <v>155</v>
      </c>
      <c r="F37" s="604">
        <v>4</v>
      </c>
      <c r="G37" s="604">
        <v>8</v>
      </c>
      <c r="H37" s="604" t="s">
        <v>39</v>
      </c>
      <c r="I37" s="604">
        <v>3214</v>
      </c>
      <c r="J37" s="604">
        <v>7</v>
      </c>
      <c r="K37" s="604" t="s">
        <v>39</v>
      </c>
      <c r="L37" s="604" t="s">
        <v>39</v>
      </c>
      <c r="M37" s="604">
        <v>1858</v>
      </c>
      <c r="N37" s="604">
        <v>959</v>
      </c>
      <c r="O37" s="604">
        <v>550</v>
      </c>
      <c r="P37" s="604" t="s">
        <v>39</v>
      </c>
      <c r="Q37" s="604">
        <v>156</v>
      </c>
      <c r="R37" s="604" t="s">
        <v>39</v>
      </c>
      <c r="S37" s="604">
        <v>173</v>
      </c>
      <c r="T37" s="604" t="s">
        <v>39</v>
      </c>
      <c r="U37" s="604" t="s">
        <v>39</v>
      </c>
      <c r="V37" s="604">
        <v>20</v>
      </c>
    </row>
    <row r="38" spans="1:22">
      <c r="A38" s="632" t="s">
        <v>1106</v>
      </c>
      <c r="B38" s="608">
        <v>12887</v>
      </c>
      <c r="C38" s="608">
        <v>11113</v>
      </c>
      <c r="D38" s="608">
        <v>153</v>
      </c>
      <c r="E38" s="608">
        <v>842</v>
      </c>
      <c r="F38" s="608">
        <v>73</v>
      </c>
      <c r="G38" s="608">
        <v>3654</v>
      </c>
      <c r="H38" s="608" t="s">
        <v>39</v>
      </c>
      <c r="I38" s="608">
        <v>6391</v>
      </c>
      <c r="J38" s="608" t="s">
        <v>39</v>
      </c>
      <c r="K38" s="608" t="s">
        <v>39</v>
      </c>
      <c r="L38" s="608" t="s">
        <v>39</v>
      </c>
      <c r="M38" s="608">
        <v>1774</v>
      </c>
      <c r="N38" s="608">
        <v>1409</v>
      </c>
      <c r="O38" s="608">
        <v>11</v>
      </c>
      <c r="P38" s="608" t="s">
        <v>39</v>
      </c>
      <c r="Q38" s="608">
        <v>295</v>
      </c>
      <c r="R38" s="608" t="s">
        <v>39</v>
      </c>
      <c r="S38" s="608">
        <v>57</v>
      </c>
      <c r="T38" s="608" t="s">
        <v>39</v>
      </c>
      <c r="U38" s="608" t="s">
        <v>39</v>
      </c>
      <c r="V38" s="608">
        <v>2</v>
      </c>
    </row>
    <row r="39" spans="1:22">
      <c r="A39" s="958" t="s">
        <v>1107</v>
      </c>
      <c r="B39" s="604">
        <v>4843</v>
      </c>
      <c r="C39" s="604">
        <v>3221</v>
      </c>
      <c r="D39" s="604" t="s">
        <v>39</v>
      </c>
      <c r="E39" s="604">
        <v>1003</v>
      </c>
      <c r="F39" s="604">
        <v>3</v>
      </c>
      <c r="G39" s="604">
        <v>31</v>
      </c>
      <c r="H39" s="604" t="s">
        <v>39</v>
      </c>
      <c r="I39" s="604">
        <v>2184</v>
      </c>
      <c r="J39" s="604" t="s">
        <v>39</v>
      </c>
      <c r="K39" s="604" t="s">
        <v>39</v>
      </c>
      <c r="L39" s="604" t="s">
        <v>39</v>
      </c>
      <c r="M39" s="604">
        <v>1622</v>
      </c>
      <c r="N39" s="604">
        <v>1206</v>
      </c>
      <c r="O39" s="604" t="s">
        <v>39</v>
      </c>
      <c r="P39" s="604" t="s">
        <v>39</v>
      </c>
      <c r="Q39" s="604">
        <v>186</v>
      </c>
      <c r="R39" s="604" t="s">
        <v>39</v>
      </c>
      <c r="S39" s="604">
        <v>230</v>
      </c>
      <c r="T39" s="604" t="s">
        <v>39</v>
      </c>
      <c r="U39" s="604" t="s">
        <v>39</v>
      </c>
      <c r="V39" s="604" t="s">
        <v>39</v>
      </c>
    </row>
    <row r="40" spans="1:22">
      <c r="A40" s="632" t="s">
        <v>1108</v>
      </c>
      <c r="B40" s="608">
        <v>4027</v>
      </c>
      <c r="C40" s="608">
        <v>2380</v>
      </c>
      <c r="D40" s="608" t="s">
        <v>39</v>
      </c>
      <c r="E40" s="608">
        <v>2</v>
      </c>
      <c r="F40" s="608">
        <v>4</v>
      </c>
      <c r="G40" s="608">
        <v>678</v>
      </c>
      <c r="H40" s="608" t="s">
        <v>39</v>
      </c>
      <c r="I40" s="608">
        <v>1696</v>
      </c>
      <c r="J40" s="608" t="s">
        <v>39</v>
      </c>
      <c r="K40" s="608" t="s">
        <v>39</v>
      </c>
      <c r="L40" s="608" t="s">
        <v>39</v>
      </c>
      <c r="M40" s="608">
        <v>1647</v>
      </c>
      <c r="N40" s="608">
        <v>1516</v>
      </c>
      <c r="O40" s="608" t="s">
        <v>39</v>
      </c>
      <c r="P40" s="608" t="s">
        <v>39</v>
      </c>
      <c r="Q40" s="608">
        <v>85</v>
      </c>
      <c r="R40" s="608" t="s">
        <v>39</v>
      </c>
      <c r="S40" s="608">
        <v>36</v>
      </c>
      <c r="T40" s="608" t="s">
        <v>39</v>
      </c>
      <c r="U40" s="608" t="s">
        <v>39</v>
      </c>
      <c r="V40" s="608">
        <v>10</v>
      </c>
    </row>
    <row r="41" spans="1:22">
      <c r="A41" s="958" t="s">
        <v>1109</v>
      </c>
      <c r="B41" s="604">
        <v>6237</v>
      </c>
      <c r="C41" s="604">
        <v>5713</v>
      </c>
      <c r="D41" s="604" t="s">
        <v>39</v>
      </c>
      <c r="E41" s="604">
        <v>793</v>
      </c>
      <c r="F41" s="604">
        <v>1</v>
      </c>
      <c r="G41" s="604">
        <v>1853</v>
      </c>
      <c r="H41" s="604" t="s">
        <v>39</v>
      </c>
      <c r="I41" s="604">
        <v>3061</v>
      </c>
      <c r="J41" s="604">
        <v>5</v>
      </c>
      <c r="K41" s="604" t="s">
        <v>39</v>
      </c>
      <c r="L41" s="604" t="s">
        <v>39</v>
      </c>
      <c r="M41" s="604">
        <v>524</v>
      </c>
      <c r="N41" s="604">
        <v>238</v>
      </c>
      <c r="O41" s="604">
        <v>102</v>
      </c>
      <c r="P41" s="604" t="s">
        <v>39</v>
      </c>
      <c r="Q41" s="604">
        <v>101</v>
      </c>
      <c r="R41" s="604" t="s">
        <v>39</v>
      </c>
      <c r="S41" s="604">
        <v>63</v>
      </c>
      <c r="T41" s="604" t="s">
        <v>39</v>
      </c>
      <c r="U41" s="604" t="s">
        <v>39</v>
      </c>
      <c r="V41" s="604">
        <v>20</v>
      </c>
    </row>
    <row r="42" spans="1:22">
      <c r="A42" s="633" t="s">
        <v>330</v>
      </c>
      <c r="B42" s="608">
        <v>19703</v>
      </c>
      <c r="C42" s="608">
        <v>19495</v>
      </c>
      <c r="D42" s="608">
        <v>22</v>
      </c>
      <c r="E42" s="608">
        <v>835</v>
      </c>
      <c r="F42" s="608">
        <v>96</v>
      </c>
      <c r="G42" s="608" t="s">
        <v>39</v>
      </c>
      <c r="H42" s="608" t="s">
        <v>39</v>
      </c>
      <c r="I42" s="608">
        <v>17475</v>
      </c>
      <c r="J42" s="608">
        <v>1067</v>
      </c>
      <c r="K42" s="608" t="s">
        <v>39</v>
      </c>
      <c r="L42" s="608" t="s">
        <v>39</v>
      </c>
      <c r="M42" s="608">
        <v>208</v>
      </c>
      <c r="N42" s="608">
        <v>42</v>
      </c>
      <c r="O42" s="608">
        <v>10</v>
      </c>
      <c r="P42" s="608" t="s">
        <v>39</v>
      </c>
      <c r="Q42" s="608">
        <v>156</v>
      </c>
      <c r="R42" s="608" t="s">
        <v>39</v>
      </c>
      <c r="S42" s="608" t="s">
        <v>39</v>
      </c>
      <c r="T42" s="608" t="s">
        <v>39</v>
      </c>
      <c r="U42" s="608" t="s">
        <v>39</v>
      </c>
      <c r="V42" s="608" t="s">
        <v>39</v>
      </c>
    </row>
    <row r="43" spans="1:22">
      <c r="A43" s="958" t="s">
        <v>335</v>
      </c>
      <c r="B43" s="604">
        <v>452892</v>
      </c>
      <c r="C43" s="604">
        <v>176354</v>
      </c>
      <c r="D43" s="604">
        <v>41116</v>
      </c>
      <c r="E43" s="604">
        <v>35455</v>
      </c>
      <c r="F43" s="604">
        <v>9289</v>
      </c>
      <c r="G43" s="604">
        <v>3923</v>
      </c>
      <c r="H43" s="604">
        <v>6515</v>
      </c>
      <c r="I43" s="604">
        <v>77950</v>
      </c>
      <c r="J43" s="604">
        <v>2106</v>
      </c>
      <c r="K43" s="604" t="s">
        <v>39</v>
      </c>
      <c r="L43" s="604" t="s">
        <v>39</v>
      </c>
      <c r="M43" s="604">
        <v>276538</v>
      </c>
      <c r="N43" s="604">
        <v>142008</v>
      </c>
      <c r="O43" s="604">
        <v>99661</v>
      </c>
      <c r="P43" s="604">
        <v>3247</v>
      </c>
      <c r="Q43" s="604">
        <v>28100</v>
      </c>
      <c r="R43" s="604">
        <v>75</v>
      </c>
      <c r="S43" s="604">
        <v>82</v>
      </c>
      <c r="T43" s="604">
        <v>98</v>
      </c>
      <c r="U43" s="604">
        <v>1679</v>
      </c>
      <c r="V43" s="604">
        <v>1588</v>
      </c>
    </row>
    <row r="44" spans="1:22">
      <c r="A44" s="967"/>
      <c r="B44" s="689"/>
      <c r="C44" s="689"/>
      <c r="D44" s="689"/>
      <c r="E44" s="689"/>
      <c r="F44" s="689"/>
      <c r="G44" s="689"/>
      <c r="H44" s="689"/>
      <c r="I44" s="689"/>
      <c r="J44" s="689"/>
      <c r="K44" s="689"/>
      <c r="L44" s="689"/>
      <c r="M44" s="689"/>
      <c r="N44" s="689"/>
      <c r="O44" s="689"/>
      <c r="P44" s="689"/>
      <c r="Q44" s="689"/>
      <c r="R44" s="689"/>
      <c r="S44" s="689"/>
      <c r="T44" s="689"/>
      <c r="U44" s="689"/>
      <c r="V44" s="689"/>
    </row>
    <row r="45" spans="1:22" ht="45.75" customHeight="1">
      <c r="A45" s="1158" t="s">
        <v>1129</v>
      </c>
      <c r="B45" s="1159"/>
      <c r="C45" s="1159"/>
      <c r="D45" s="1159"/>
      <c r="E45" s="1159"/>
      <c r="F45" s="1159"/>
      <c r="G45" s="1159"/>
      <c r="H45" s="1159"/>
      <c r="I45" s="1159"/>
      <c r="J45" s="1159"/>
      <c r="K45" s="1159"/>
      <c r="L45" s="1159"/>
      <c r="M45" s="1159"/>
      <c r="N45" s="1159"/>
      <c r="O45" s="1159"/>
      <c r="P45" s="1159"/>
      <c r="Q45" s="1159"/>
      <c r="R45" s="1159"/>
      <c r="S45" s="1159"/>
      <c r="T45" s="1159"/>
      <c r="U45" s="1159"/>
      <c r="V45" s="1159"/>
    </row>
  </sheetData>
  <mergeCells count="6">
    <mergeCell ref="A45:V45"/>
    <mergeCell ref="A1:V1"/>
    <mergeCell ref="A2:A3"/>
    <mergeCell ref="B2:B3"/>
    <mergeCell ref="C2:L2"/>
    <mergeCell ref="M2:V2"/>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1" firstPageNumber="106" orientation="landscape" useFirstPageNumber="1" r:id="rId1"/>
  <headerFooter scaleWithDoc="0">
    <oddHeader>&amp;C&amp;G</oddHeader>
    <oddFooter>&amp;C&amp;12 &amp;P</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showGridLines="0" zoomScale="90" zoomScaleNormal="90" zoomScalePageLayoutView="80" workbookViewId="0">
      <selection sqref="A1:V1"/>
    </sheetView>
  </sheetViews>
  <sheetFormatPr baseColWidth="10" defaultColWidth="9.140625" defaultRowHeight="12.75"/>
  <cols>
    <col min="1" max="1" width="23.85546875" style="647" customWidth="1"/>
    <col min="2" max="7" width="10.5703125" style="647" customWidth="1"/>
    <col min="8" max="8" width="12.28515625" style="647" customWidth="1"/>
    <col min="9" max="9" width="10.5703125" style="647" customWidth="1"/>
    <col min="10" max="11" width="11.5703125" style="647" customWidth="1"/>
    <col min="12" max="12" width="12.140625" style="647" customWidth="1"/>
    <col min="13" max="18" width="11.5703125" style="647" customWidth="1"/>
    <col min="19" max="22" width="11.5703125" style="653" customWidth="1"/>
    <col min="23" max="16384" width="9.140625" style="653"/>
  </cols>
  <sheetData>
    <row r="1" spans="1:23" ht="54" customHeight="1">
      <c r="A1" s="1129" t="s">
        <v>1515</v>
      </c>
      <c r="B1" s="1129"/>
      <c r="C1" s="1129"/>
      <c r="D1" s="1129"/>
      <c r="E1" s="1129"/>
      <c r="F1" s="1129"/>
      <c r="G1" s="1129"/>
      <c r="H1" s="1129"/>
      <c r="I1" s="1129"/>
      <c r="J1" s="1129"/>
      <c r="K1" s="1129"/>
      <c r="L1" s="1129"/>
      <c r="M1" s="1129"/>
      <c r="N1" s="1129"/>
      <c r="O1" s="1129"/>
      <c r="P1" s="1129"/>
      <c r="Q1" s="1129"/>
      <c r="R1" s="1129"/>
      <c r="S1" s="1129"/>
      <c r="T1" s="1129"/>
      <c r="U1" s="1129"/>
      <c r="V1" s="1129"/>
      <c r="W1" s="264" t="s">
        <v>577</v>
      </c>
    </row>
    <row r="2" spans="1:23" s="647" customFormat="1" ht="4.5" customHeight="1">
      <c r="A2" s="660"/>
      <c r="B2" s="660"/>
      <c r="C2" s="660"/>
      <c r="D2" s="660"/>
      <c r="E2" s="660"/>
      <c r="F2" s="660"/>
      <c r="G2" s="660"/>
      <c r="H2" s="660"/>
      <c r="I2" s="660"/>
      <c r="J2" s="660"/>
      <c r="K2" s="660"/>
      <c r="L2" s="660"/>
      <c r="M2" s="660"/>
      <c r="N2" s="660"/>
      <c r="O2" s="660"/>
      <c r="P2" s="660"/>
      <c r="Q2" s="659"/>
      <c r="R2" s="659"/>
    </row>
    <row r="3" spans="1:23" s="665" customFormat="1" ht="26.25" customHeight="1">
      <c r="A3" s="1143" t="s">
        <v>1127</v>
      </c>
      <c r="B3" s="1143" t="s">
        <v>1092</v>
      </c>
      <c r="C3" s="1143" t="s">
        <v>190</v>
      </c>
      <c r="D3" s="1143" t="s">
        <v>649</v>
      </c>
      <c r="E3" s="1134"/>
      <c r="F3" s="1134"/>
      <c r="G3" s="1134"/>
      <c r="H3" s="1134"/>
      <c r="I3" s="1134"/>
      <c r="J3" s="1134"/>
      <c r="K3" s="1134"/>
      <c r="L3" s="1134"/>
      <c r="M3" s="1143" t="s">
        <v>66</v>
      </c>
      <c r="N3" s="1147" t="s">
        <v>650</v>
      </c>
      <c r="O3" s="1148"/>
      <c r="P3" s="1148"/>
      <c r="Q3" s="1148"/>
      <c r="R3" s="1148"/>
      <c r="S3" s="1148"/>
      <c r="T3" s="1148"/>
      <c r="U3" s="1148"/>
      <c r="V3" s="1148"/>
    </row>
    <row r="4" spans="1:23" s="665" customFormat="1" ht="48" customHeight="1">
      <c r="A4" s="1133"/>
      <c r="B4" s="1133"/>
      <c r="C4" s="1133"/>
      <c r="D4" s="962" t="s">
        <v>590</v>
      </c>
      <c r="E4" s="962" t="s">
        <v>741</v>
      </c>
      <c r="F4" s="962" t="s">
        <v>742</v>
      </c>
      <c r="G4" s="962" t="s">
        <v>743</v>
      </c>
      <c r="H4" s="962" t="s">
        <v>744</v>
      </c>
      <c r="I4" s="962" t="s">
        <v>745</v>
      </c>
      <c r="J4" s="962" t="s">
        <v>746</v>
      </c>
      <c r="K4" s="962" t="s">
        <v>1093</v>
      </c>
      <c r="L4" s="962" t="s">
        <v>748</v>
      </c>
      <c r="M4" s="1133"/>
      <c r="N4" s="962" t="s">
        <v>632</v>
      </c>
      <c r="O4" s="962" t="s">
        <v>633</v>
      </c>
      <c r="P4" s="962" t="s">
        <v>634</v>
      </c>
      <c r="Q4" s="962" t="s">
        <v>1007</v>
      </c>
      <c r="R4" s="962" t="s">
        <v>1002</v>
      </c>
      <c r="S4" s="962" t="s">
        <v>751</v>
      </c>
      <c r="T4" s="962" t="s">
        <v>752</v>
      </c>
      <c r="U4" s="962" t="s">
        <v>753</v>
      </c>
      <c r="V4" s="962" t="s">
        <v>106</v>
      </c>
    </row>
    <row r="5" spans="1:23">
      <c r="A5" s="633" t="s">
        <v>754</v>
      </c>
      <c r="B5" s="608">
        <v>3984466</v>
      </c>
      <c r="C5" s="608">
        <v>846222</v>
      </c>
      <c r="D5" s="608">
        <v>219470</v>
      </c>
      <c r="E5" s="608">
        <v>283921</v>
      </c>
      <c r="F5" s="608">
        <v>82323</v>
      </c>
      <c r="G5" s="608">
        <v>13255</v>
      </c>
      <c r="H5" s="608">
        <v>7515</v>
      </c>
      <c r="I5" s="608">
        <v>224513</v>
      </c>
      <c r="J5" s="608">
        <v>15225</v>
      </c>
      <c r="K5" s="608" t="s">
        <v>39</v>
      </c>
      <c r="L5" s="608" t="s">
        <v>39</v>
      </c>
      <c r="M5" s="608">
        <v>3138244</v>
      </c>
      <c r="N5" s="608">
        <v>990391</v>
      </c>
      <c r="O5" s="608">
        <v>1839001</v>
      </c>
      <c r="P5" s="608">
        <v>149851</v>
      </c>
      <c r="Q5" s="608">
        <v>91822</v>
      </c>
      <c r="R5" s="608">
        <v>3</v>
      </c>
      <c r="S5" s="608">
        <v>2496</v>
      </c>
      <c r="T5" s="608">
        <v>32177</v>
      </c>
      <c r="U5" s="608">
        <v>288</v>
      </c>
      <c r="V5" s="608">
        <v>32215</v>
      </c>
    </row>
    <row r="6" spans="1:23">
      <c r="A6" s="634" t="s">
        <v>329</v>
      </c>
      <c r="B6" s="604">
        <v>1513136</v>
      </c>
      <c r="C6" s="604">
        <v>181035</v>
      </c>
      <c r="D6" s="604">
        <v>64534</v>
      </c>
      <c r="E6" s="604">
        <v>45806</v>
      </c>
      <c r="F6" s="604">
        <v>16433</v>
      </c>
      <c r="G6" s="604">
        <v>108</v>
      </c>
      <c r="H6" s="604">
        <v>407</v>
      </c>
      <c r="I6" s="604">
        <v>46104</v>
      </c>
      <c r="J6" s="604">
        <v>7643</v>
      </c>
      <c r="K6" s="604" t="s">
        <v>39</v>
      </c>
      <c r="L6" s="604" t="s">
        <v>39</v>
      </c>
      <c r="M6" s="604">
        <v>1332101</v>
      </c>
      <c r="N6" s="604">
        <v>385522</v>
      </c>
      <c r="O6" s="604">
        <v>849282</v>
      </c>
      <c r="P6" s="604">
        <v>57053</v>
      </c>
      <c r="Q6" s="604">
        <v>27120</v>
      </c>
      <c r="R6" s="604" t="s">
        <v>39</v>
      </c>
      <c r="S6" s="604">
        <v>6</v>
      </c>
      <c r="T6" s="604">
        <v>7114</v>
      </c>
      <c r="U6" s="604">
        <v>232</v>
      </c>
      <c r="V6" s="604">
        <v>5772</v>
      </c>
    </row>
    <row r="7" spans="1:23">
      <c r="A7" s="632" t="s">
        <v>315</v>
      </c>
      <c r="B7" s="608">
        <v>460290</v>
      </c>
      <c r="C7" s="608">
        <v>72825</v>
      </c>
      <c r="D7" s="608">
        <v>23606</v>
      </c>
      <c r="E7" s="608">
        <v>19174</v>
      </c>
      <c r="F7" s="608">
        <v>10676</v>
      </c>
      <c r="G7" s="608">
        <v>3</v>
      </c>
      <c r="H7" s="608">
        <v>61</v>
      </c>
      <c r="I7" s="608">
        <v>15294</v>
      </c>
      <c r="J7" s="608">
        <v>4011</v>
      </c>
      <c r="K7" s="608" t="s">
        <v>39</v>
      </c>
      <c r="L7" s="608" t="s">
        <v>39</v>
      </c>
      <c r="M7" s="608">
        <v>387465</v>
      </c>
      <c r="N7" s="608">
        <v>121548</v>
      </c>
      <c r="O7" s="608">
        <v>242776</v>
      </c>
      <c r="P7" s="608">
        <v>13364</v>
      </c>
      <c r="Q7" s="608">
        <v>6256</v>
      </c>
      <c r="R7" s="608" t="s">
        <v>39</v>
      </c>
      <c r="S7" s="608" t="s">
        <v>39</v>
      </c>
      <c r="T7" s="608">
        <v>1451</v>
      </c>
      <c r="U7" s="608">
        <v>124</v>
      </c>
      <c r="V7" s="608">
        <v>1946</v>
      </c>
    </row>
    <row r="8" spans="1:23">
      <c r="A8" s="958" t="s">
        <v>394</v>
      </c>
      <c r="B8" s="604">
        <v>712031</v>
      </c>
      <c r="C8" s="604">
        <v>67548</v>
      </c>
      <c r="D8" s="604">
        <v>27828</v>
      </c>
      <c r="E8" s="604">
        <v>14697</v>
      </c>
      <c r="F8" s="604">
        <v>4249</v>
      </c>
      <c r="G8" s="604">
        <v>40</v>
      </c>
      <c r="H8" s="604">
        <v>180</v>
      </c>
      <c r="I8" s="604">
        <v>18379</v>
      </c>
      <c r="J8" s="604">
        <v>2175</v>
      </c>
      <c r="K8" s="604" t="s">
        <v>39</v>
      </c>
      <c r="L8" s="604" t="s">
        <v>39</v>
      </c>
      <c r="M8" s="604">
        <v>644483</v>
      </c>
      <c r="N8" s="604">
        <v>176368</v>
      </c>
      <c r="O8" s="604">
        <v>420787</v>
      </c>
      <c r="P8" s="604">
        <v>28018</v>
      </c>
      <c r="Q8" s="604">
        <v>13328</v>
      </c>
      <c r="R8" s="604" t="s">
        <v>39</v>
      </c>
      <c r="S8" s="604" t="s">
        <v>39</v>
      </c>
      <c r="T8" s="604">
        <v>3557</v>
      </c>
      <c r="U8" s="604">
        <v>89</v>
      </c>
      <c r="V8" s="604">
        <v>2336</v>
      </c>
    </row>
    <row r="9" spans="1:23">
      <c r="A9" s="632" t="s">
        <v>1090</v>
      </c>
      <c r="B9" s="608">
        <v>340815</v>
      </c>
      <c r="C9" s="608">
        <v>40662</v>
      </c>
      <c r="D9" s="608">
        <v>13100</v>
      </c>
      <c r="E9" s="608">
        <v>11935</v>
      </c>
      <c r="F9" s="608">
        <v>1508</v>
      </c>
      <c r="G9" s="608">
        <v>65</v>
      </c>
      <c r="H9" s="608">
        <v>166</v>
      </c>
      <c r="I9" s="608">
        <v>12431</v>
      </c>
      <c r="J9" s="608">
        <v>1457</v>
      </c>
      <c r="K9" s="608" t="s">
        <v>39</v>
      </c>
      <c r="L9" s="608" t="s">
        <v>39</v>
      </c>
      <c r="M9" s="608">
        <v>300153</v>
      </c>
      <c r="N9" s="608">
        <v>87606</v>
      </c>
      <c r="O9" s="608">
        <v>185719</v>
      </c>
      <c r="P9" s="608">
        <v>15671</v>
      </c>
      <c r="Q9" s="608">
        <v>7536</v>
      </c>
      <c r="R9" s="608" t="s">
        <v>39</v>
      </c>
      <c r="S9" s="608">
        <v>6</v>
      </c>
      <c r="T9" s="608">
        <v>2106</v>
      </c>
      <c r="U9" s="608">
        <v>19</v>
      </c>
      <c r="V9" s="608">
        <v>1490</v>
      </c>
    </row>
    <row r="10" spans="1:23">
      <c r="A10" s="634" t="s">
        <v>333</v>
      </c>
      <c r="B10" s="604">
        <v>459332</v>
      </c>
      <c r="C10" s="604">
        <v>94561</v>
      </c>
      <c r="D10" s="604">
        <v>27245</v>
      </c>
      <c r="E10" s="604">
        <v>24697</v>
      </c>
      <c r="F10" s="604">
        <v>12871</v>
      </c>
      <c r="G10" s="604">
        <v>613</v>
      </c>
      <c r="H10" s="604">
        <v>627</v>
      </c>
      <c r="I10" s="604">
        <v>28254</v>
      </c>
      <c r="J10" s="604">
        <v>254</v>
      </c>
      <c r="K10" s="604" t="s">
        <v>39</v>
      </c>
      <c r="L10" s="604" t="s">
        <v>39</v>
      </c>
      <c r="M10" s="604">
        <v>364771</v>
      </c>
      <c r="N10" s="604">
        <v>118378</v>
      </c>
      <c r="O10" s="604">
        <v>211242</v>
      </c>
      <c r="P10" s="604">
        <v>17515</v>
      </c>
      <c r="Q10" s="604">
        <v>12960</v>
      </c>
      <c r="R10" s="604" t="s">
        <v>39</v>
      </c>
      <c r="S10" s="604">
        <v>57</v>
      </c>
      <c r="T10" s="604">
        <v>3022</v>
      </c>
      <c r="U10" s="604">
        <v>13</v>
      </c>
      <c r="V10" s="604">
        <v>1584</v>
      </c>
    </row>
    <row r="11" spans="1:23">
      <c r="A11" s="632" t="s">
        <v>241</v>
      </c>
      <c r="B11" s="608">
        <v>221730</v>
      </c>
      <c r="C11" s="608">
        <v>36073</v>
      </c>
      <c r="D11" s="608">
        <v>9465</v>
      </c>
      <c r="E11" s="608">
        <v>10512</v>
      </c>
      <c r="F11" s="608">
        <v>2180</v>
      </c>
      <c r="G11" s="608">
        <v>12</v>
      </c>
      <c r="H11" s="608">
        <v>195</v>
      </c>
      <c r="I11" s="608">
        <v>13571</v>
      </c>
      <c r="J11" s="608">
        <v>138</v>
      </c>
      <c r="K11" s="608" t="s">
        <v>39</v>
      </c>
      <c r="L11" s="608" t="s">
        <v>39</v>
      </c>
      <c r="M11" s="608">
        <v>185657</v>
      </c>
      <c r="N11" s="608">
        <v>59350</v>
      </c>
      <c r="O11" s="608">
        <v>108964</v>
      </c>
      <c r="P11" s="608">
        <v>8334</v>
      </c>
      <c r="Q11" s="608">
        <v>6405</v>
      </c>
      <c r="R11" s="608" t="s">
        <v>39</v>
      </c>
      <c r="S11" s="608">
        <v>15</v>
      </c>
      <c r="T11" s="608">
        <v>1765</v>
      </c>
      <c r="U11" s="608">
        <v>4</v>
      </c>
      <c r="V11" s="608">
        <v>820</v>
      </c>
    </row>
    <row r="12" spans="1:23">
      <c r="A12" s="958" t="s">
        <v>391</v>
      </c>
      <c r="B12" s="604">
        <v>237602</v>
      </c>
      <c r="C12" s="604">
        <v>58488</v>
      </c>
      <c r="D12" s="604">
        <v>17780</v>
      </c>
      <c r="E12" s="604">
        <v>14185</v>
      </c>
      <c r="F12" s="604">
        <v>10691</v>
      </c>
      <c r="G12" s="604">
        <v>601</v>
      </c>
      <c r="H12" s="604">
        <v>432</v>
      </c>
      <c r="I12" s="604">
        <v>14683</v>
      </c>
      <c r="J12" s="604">
        <v>116</v>
      </c>
      <c r="K12" s="604" t="s">
        <v>39</v>
      </c>
      <c r="L12" s="604" t="s">
        <v>39</v>
      </c>
      <c r="M12" s="604">
        <v>179114</v>
      </c>
      <c r="N12" s="604">
        <v>59028</v>
      </c>
      <c r="O12" s="604">
        <v>102278</v>
      </c>
      <c r="P12" s="604">
        <v>9181</v>
      </c>
      <c r="Q12" s="604">
        <v>6555</v>
      </c>
      <c r="R12" s="604" t="s">
        <v>39</v>
      </c>
      <c r="S12" s="604">
        <v>42</v>
      </c>
      <c r="T12" s="604">
        <v>1257</v>
      </c>
      <c r="U12" s="604">
        <v>9</v>
      </c>
      <c r="V12" s="604">
        <v>764</v>
      </c>
    </row>
    <row r="13" spans="1:23">
      <c r="A13" s="633" t="s">
        <v>332</v>
      </c>
      <c r="B13" s="608">
        <v>1340601</v>
      </c>
      <c r="C13" s="608">
        <v>396203</v>
      </c>
      <c r="D13" s="608">
        <v>71759</v>
      </c>
      <c r="E13" s="608">
        <v>184404</v>
      </c>
      <c r="F13" s="608">
        <v>25502</v>
      </c>
      <c r="G13" s="608">
        <v>12534</v>
      </c>
      <c r="H13" s="608">
        <v>6422</v>
      </c>
      <c r="I13" s="608">
        <v>92689</v>
      </c>
      <c r="J13" s="608">
        <v>2893</v>
      </c>
      <c r="K13" s="608" t="s">
        <v>39</v>
      </c>
      <c r="L13" s="608" t="s">
        <v>39</v>
      </c>
      <c r="M13" s="608">
        <v>944398</v>
      </c>
      <c r="N13" s="608">
        <v>315755</v>
      </c>
      <c r="O13" s="608">
        <v>498580</v>
      </c>
      <c r="P13" s="608">
        <v>46427</v>
      </c>
      <c r="Q13" s="608">
        <v>44019</v>
      </c>
      <c r="R13" s="608" t="s">
        <v>39</v>
      </c>
      <c r="S13" s="608">
        <v>2433</v>
      </c>
      <c r="T13" s="608">
        <v>22002</v>
      </c>
      <c r="U13" s="608">
        <v>43</v>
      </c>
      <c r="V13" s="608">
        <v>15139</v>
      </c>
    </row>
    <row r="14" spans="1:23">
      <c r="A14" s="958" t="s">
        <v>1087</v>
      </c>
      <c r="B14" s="604">
        <v>742500</v>
      </c>
      <c r="C14" s="604">
        <v>167426</v>
      </c>
      <c r="D14" s="604">
        <v>52627</v>
      </c>
      <c r="E14" s="604">
        <v>64689</v>
      </c>
      <c r="F14" s="604">
        <v>18486</v>
      </c>
      <c r="G14" s="604">
        <v>2006</v>
      </c>
      <c r="H14" s="604">
        <v>1368</v>
      </c>
      <c r="I14" s="604">
        <v>27133</v>
      </c>
      <c r="J14" s="604">
        <v>1117</v>
      </c>
      <c r="K14" s="604" t="s">
        <v>39</v>
      </c>
      <c r="L14" s="604" t="s">
        <v>39</v>
      </c>
      <c r="M14" s="604">
        <v>575074</v>
      </c>
      <c r="N14" s="604">
        <v>194692</v>
      </c>
      <c r="O14" s="604">
        <v>323459</v>
      </c>
      <c r="P14" s="604">
        <v>32238</v>
      </c>
      <c r="Q14" s="604">
        <v>15699</v>
      </c>
      <c r="R14" s="604" t="s">
        <v>39</v>
      </c>
      <c r="S14" s="604">
        <v>498</v>
      </c>
      <c r="T14" s="604">
        <v>1862</v>
      </c>
      <c r="U14" s="604">
        <v>22</v>
      </c>
      <c r="V14" s="604">
        <v>6604</v>
      </c>
    </row>
    <row r="15" spans="1:23">
      <c r="A15" s="632" t="s">
        <v>1088</v>
      </c>
      <c r="B15" s="608">
        <v>272098</v>
      </c>
      <c r="C15" s="608">
        <v>93750</v>
      </c>
      <c r="D15" s="608">
        <v>12238</v>
      </c>
      <c r="E15" s="608">
        <v>45547</v>
      </c>
      <c r="F15" s="608">
        <v>4375</v>
      </c>
      <c r="G15" s="608">
        <v>3441</v>
      </c>
      <c r="H15" s="608">
        <v>1493</v>
      </c>
      <c r="I15" s="608">
        <v>25659</v>
      </c>
      <c r="J15" s="608">
        <v>997</v>
      </c>
      <c r="K15" s="608" t="s">
        <v>39</v>
      </c>
      <c r="L15" s="608" t="s">
        <v>39</v>
      </c>
      <c r="M15" s="608">
        <v>178348</v>
      </c>
      <c r="N15" s="608">
        <v>59504</v>
      </c>
      <c r="O15" s="608">
        <v>87408</v>
      </c>
      <c r="P15" s="608">
        <v>8940</v>
      </c>
      <c r="Q15" s="608">
        <v>14272</v>
      </c>
      <c r="R15" s="608" t="s">
        <v>39</v>
      </c>
      <c r="S15" s="608">
        <v>901</v>
      </c>
      <c r="T15" s="608">
        <v>3876</v>
      </c>
      <c r="U15" s="608">
        <v>7</v>
      </c>
      <c r="V15" s="608">
        <v>3440</v>
      </c>
    </row>
    <row r="16" spans="1:23">
      <c r="A16" s="958" t="s">
        <v>1089</v>
      </c>
      <c r="B16" s="604">
        <v>154122</v>
      </c>
      <c r="C16" s="604">
        <v>64235</v>
      </c>
      <c r="D16" s="604">
        <v>3696</v>
      </c>
      <c r="E16" s="604">
        <v>28693</v>
      </c>
      <c r="F16" s="604">
        <v>1330</v>
      </c>
      <c r="G16" s="604">
        <v>3754</v>
      </c>
      <c r="H16" s="604">
        <v>1769</v>
      </c>
      <c r="I16" s="604">
        <v>24452</v>
      </c>
      <c r="J16" s="604">
        <v>541</v>
      </c>
      <c r="K16" s="604" t="s">
        <v>39</v>
      </c>
      <c r="L16" s="604" t="s">
        <v>39</v>
      </c>
      <c r="M16" s="604">
        <v>89887</v>
      </c>
      <c r="N16" s="604">
        <v>29173</v>
      </c>
      <c r="O16" s="604">
        <v>38092</v>
      </c>
      <c r="P16" s="604">
        <v>2386</v>
      </c>
      <c r="Q16" s="604">
        <v>7301</v>
      </c>
      <c r="R16" s="604" t="s">
        <v>39</v>
      </c>
      <c r="S16" s="604">
        <v>663</v>
      </c>
      <c r="T16" s="604">
        <v>8758</v>
      </c>
      <c r="U16" s="604">
        <v>4</v>
      </c>
      <c r="V16" s="604">
        <v>3510</v>
      </c>
    </row>
    <row r="17" spans="1:22">
      <c r="A17" s="632" t="s">
        <v>1098</v>
      </c>
      <c r="B17" s="608">
        <v>171881</v>
      </c>
      <c r="C17" s="608">
        <v>70792</v>
      </c>
      <c r="D17" s="608">
        <v>3198</v>
      </c>
      <c r="E17" s="608">
        <v>45475</v>
      </c>
      <c r="F17" s="608">
        <v>1311</v>
      </c>
      <c r="G17" s="608">
        <v>3333</v>
      </c>
      <c r="H17" s="608">
        <v>1792</v>
      </c>
      <c r="I17" s="608">
        <v>15445</v>
      </c>
      <c r="J17" s="608">
        <v>238</v>
      </c>
      <c r="K17" s="608" t="s">
        <v>39</v>
      </c>
      <c r="L17" s="608" t="s">
        <v>39</v>
      </c>
      <c r="M17" s="608">
        <v>101089</v>
      </c>
      <c r="N17" s="608">
        <v>32386</v>
      </c>
      <c r="O17" s="608">
        <v>49621</v>
      </c>
      <c r="P17" s="608">
        <v>2863</v>
      </c>
      <c r="Q17" s="608">
        <v>6747</v>
      </c>
      <c r="R17" s="608" t="s">
        <v>39</v>
      </c>
      <c r="S17" s="608">
        <v>371</v>
      </c>
      <c r="T17" s="608">
        <v>7506</v>
      </c>
      <c r="U17" s="608">
        <v>10</v>
      </c>
      <c r="V17" s="608">
        <v>1585</v>
      </c>
    </row>
    <row r="18" spans="1:22">
      <c r="A18" s="634" t="s">
        <v>331</v>
      </c>
      <c r="B18" s="604">
        <v>369651</v>
      </c>
      <c r="C18" s="604">
        <v>141759</v>
      </c>
      <c r="D18" s="604">
        <v>48343</v>
      </c>
      <c r="E18" s="604">
        <v>28309</v>
      </c>
      <c r="F18" s="604">
        <v>25801</v>
      </c>
      <c r="G18" s="604" t="s">
        <v>39</v>
      </c>
      <c r="H18" s="604">
        <v>59</v>
      </c>
      <c r="I18" s="604">
        <v>36311</v>
      </c>
      <c r="J18" s="604">
        <v>2936</v>
      </c>
      <c r="K18" s="604" t="s">
        <v>39</v>
      </c>
      <c r="L18" s="604" t="s">
        <v>39</v>
      </c>
      <c r="M18" s="604">
        <v>227892</v>
      </c>
      <c r="N18" s="604">
        <v>81669</v>
      </c>
      <c r="O18" s="604">
        <v>124934</v>
      </c>
      <c r="P18" s="604">
        <v>11164</v>
      </c>
      <c r="Q18" s="604">
        <v>5389</v>
      </c>
      <c r="R18" s="604" t="s">
        <v>39</v>
      </c>
      <c r="S18" s="604" t="s">
        <v>39</v>
      </c>
      <c r="T18" s="604">
        <v>39</v>
      </c>
      <c r="U18" s="604" t="s">
        <v>39</v>
      </c>
      <c r="V18" s="604">
        <v>4697</v>
      </c>
    </row>
    <row r="19" spans="1:22">
      <c r="A19" s="632" t="s">
        <v>1113</v>
      </c>
      <c r="B19" s="608">
        <v>98765</v>
      </c>
      <c r="C19" s="608">
        <v>37169</v>
      </c>
      <c r="D19" s="608">
        <v>12377</v>
      </c>
      <c r="E19" s="608">
        <v>5782</v>
      </c>
      <c r="F19" s="608">
        <v>8425</v>
      </c>
      <c r="G19" s="608" t="s">
        <v>39</v>
      </c>
      <c r="H19" s="608">
        <v>7</v>
      </c>
      <c r="I19" s="608">
        <v>10266</v>
      </c>
      <c r="J19" s="608">
        <v>312</v>
      </c>
      <c r="K19" s="608" t="s">
        <v>39</v>
      </c>
      <c r="L19" s="608" t="s">
        <v>39</v>
      </c>
      <c r="M19" s="608">
        <v>61596</v>
      </c>
      <c r="N19" s="608">
        <v>20850</v>
      </c>
      <c r="O19" s="608">
        <v>35248</v>
      </c>
      <c r="P19" s="608">
        <v>3281</v>
      </c>
      <c r="Q19" s="608">
        <v>1600</v>
      </c>
      <c r="R19" s="608" t="s">
        <v>39</v>
      </c>
      <c r="S19" s="608" t="s">
        <v>39</v>
      </c>
      <c r="T19" s="608">
        <v>15</v>
      </c>
      <c r="U19" s="608" t="s">
        <v>39</v>
      </c>
      <c r="V19" s="608">
        <v>602</v>
      </c>
    </row>
    <row r="20" spans="1:22">
      <c r="A20" s="958" t="s">
        <v>1114</v>
      </c>
      <c r="B20" s="604">
        <v>270886</v>
      </c>
      <c r="C20" s="604">
        <v>104590</v>
      </c>
      <c r="D20" s="604">
        <v>35966</v>
      </c>
      <c r="E20" s="604">
        <v>22527</v>
      </c>
      <c r="F20" s="604">
        <v>17376</v>
      </c>
      <c r="G20" s="604" t="s">
        <v>39</v>
      </c>
      <c r="H20" s="604">
        <v>52</v>
      </c>
      <c r="I20" s="604">
        <v>26045</v>
      </c>
      <c r="J20" s="604">
        <v>2624</v>
      </c>
      <c r="K20" s="604" t="s">
        <v>39</v>
      </c>
      <c r="L20" s="604" t="s">
        <v>39</v>
      </c>
      <c r="M20" s="604">
        <v>166296</v>
      </c>
      <c r="N20" s="604">
        <v>60819</v>
      </c>
      <c r="O20" s="604">
        <v>89686</v>
      </c>
      <c r="P20" s="604">
        <v>7883</v>
      </c>
      <c r="Q20" s="604">
        <v>3789</v>
      </c>
      <c r="R20" s="604" t="s">
        <v>39</v>
      </c>
      <c r="S20" s="604" t="s">
        <v>39</v>
      </c>
      <c r="T20" s="604">
        <v>24</v>
      </c>
      <c r="U20" s="604" t="s">
        <v>39</v>
      </c>
      <c r="V20" s="604">
        <v>4095</v>
      </c>
    </row>
    <row r="21" spans="1:22">
      <c r="A21" s="633" t="s">
        <v>334</v>
      </c>
      <c r="B21" s="608">
        <v>301746</v>
      </c>
      <c r="C21" s="608">
        <v>32664</v>
      </c>
      <c r="D21" s="608">
        <v>7589</v>
      </c>
      <c r="E21" s="608">
        <v>705</v>
      </c>
      <c r="F21" s="608">
        <v>1716</v>
      </c>
      <c r="G21" s="608" t="s">
        <v>39</v>
      </c>
      <c r="H21" s="608" t="s">
        <v>39</v>
      </c>
      <c r="I21" s="608">
        <v>21155</v>
      </c>
      <c r="J21" s="608">
        <v>1499</v>
      </c>
      <c r="K21" s="608" t="s">
        <v>39</v>
      </c>
      <c r="L21" s="608" t="s">
        <v>39</v>
      </c>
      <c r="M21" s="608">
        <v>269082</v>
      </c>
      <c r="N21" s="608">
        <v>89067</v>
      </c>
      <c r="O21" s="608">
        <v>154963</v>
      </c>
      <c r="P21" s="608">
        <v>17692</v>
      </c>
      <c r="Q21" s="608">
        <v>2334</v>
      </c>
      <c r="R21" s="608">
        <v>3</v>
      </c>
      <c r="S21" s="608" t="s">
        <v>39</v>
      </c>
      <c r="T21" s="608" t="s">
        <v>39</v>
      </c>
      <c r="U21" s="608" t="s">
        <v>39</v>
      </c>
      <c r="V21" s="608">
        <v>5023</v>
      </c>
    </row>
    <row r="22" spans="1:22">
      <c r="A22" s="958" t="s">
        <v>339</v>
      </c>
      <c r="B22" s="604">
        <v>7280</v>
      </c>
      <c r="C22" s="604">
        <v>2310</v>
      </c>
      <c r="D22" s="604">
        <v>381</v>
      </c>
      <c r="E22" s="604">
        <v>202</v>
      </c>
      <c r="F22" s="604">
        <v>309</v>
      </c>
      <c r="G22" s="604" t="s">
        <v>39</v>
      </c>
      <c r="H22" s="604" t="s">
        <v>39</v>
      </c>
      <c r="I22" s="604">
        <v>1317</v>
      </c>
      <c r="J22" s="604">
        <v>101</v>
      </c>
      <c r="K22" s="604" t="s">
        <v>39</v>
      </c>
      <c r="L22" s="604" t="s">
        <v>39</v>
      </c>
      <c r="M22" s="604">
        <v>4970</v>
      </c>
      <c r="N22" s="604">
        <v>3955</v>
      </c>
      <c r="O22" s="604">
        <v>510</v>
      </c>
      <c r="P22" s="604">
        <v>1</v>
      </c>
      <c r="Q22" s="604">
        <v>3</v>
      </c>
      <c r="R22" s="604" t="s">
        <v>39</v>
      </c>
      <c r="S22" s="604" t="s">
        <v>39</v>
      </c>
      <c r="T22" s="604" t="s">
        <v>39</v>
      </c>
      <c r="U22" s="604" t="s">
        <v>39</v>
      </c>
      <c r="V22" s="604">
        <v>501</v>
      </c>
    </row>
    <row r="23" spans="1:22">
      <c r="A23" s="632" t="s">
        <v>338</v>
      </c>
      <c r="B23" s="608">
        <v>105377</v>
      </c>
      <c r="C23" s="608">
        <v>12042</v>
      </c>
      <c r="D23" s="608">
        <v>2362</v>
      </c>
      <c r="E23" s="608">
        <v>139</v>
      </c>
      <c r="F23" s="608">
        <v>383</v>
      </c>
      <c r="G23" s="608" t="s">
        <v>39</v>
      </c>
      <c r="H23" s="608" t="s">
        <v>39</v>
      </c>
      <c r="I23" s="608">
        <v>8935</v>
      </c>
      <c r="J23" s="608">
        <v>223</v>
      </c>
      <c r="K23" s="608" t="s">
        <v>39</v>
      </c>
      <c r="L23" s="608" t="s">
        <v>39</v>
      </c>
      <c r="M23" s="608">
        <v>93335</v>
      </c>
      <c r="N23" s="608">
        <v>24147</v>
      </c>
      <c r="O23" s="608">
        <v>63189</v>
      </c>
      <c r="P23" s="608">
        <v>5484</v>
      </c>
      <c r="Q23" s="608">
        <v>229</v>
      </c>
      <c r="R23" s="608" t="s">
        <v>39</v>
      </c>
      <c r="S23" s="608" t="s">
        <v>39</v>
      </c>
      <c r="T23" s="608" t="s">
        <v>39</v>
      </c>
      <c r="U23" s="608" t="s">
        <v>39</v>
      </c>
      <c r="V23" s="608">
        <v>286</v>
      </c>
    </row>
    <row r="24" spans="1:22">
      <c r="A24" s="958" t="s">
        <v>323</v>
      </c>
      <c r="B24" s="604">
        <v>132353</v>
      </c>
      <c r="C24" s="604">
        <v>12058</v>
      </c>
      <c r="D24" s="604">
        <v>2988</v>
      </c>
      <c r="E24" s="604">
        <v>158</v>
      </c>
      <c r="F24" s="604">
        <v>334</v>
      </c>
      <c r="G24" s="604" t="s">
        <v>39</v>
      </c>
      <c r="H24" s="604" t="s">
        <v>39</v>
      </c>
      <c r="I24" s="604">
        <v>8329</v>
      </c>
      <c r="J24" s="604">
        <v>249</v>
      </c>
      <c r="K24" s="604" t="s">
        <v>39</v>
      </c>
      <c r="L24" s="604" t="s">
        <v>39</v>
      </c>
      <c r="M24" s="604">
        <v>120295</v>
      </c>
      <c r="N24" s="604">
        <v>29544</v>
      </c>
      <c r="O24" s="604">
        <v>80047</v>
      </c>
      <c r="P24" s="604">
        <v>9650</v>
      </c>
      <c r="Q24" s="604">
        <v>598</v>
      </c>
      <c r="R24" s="604" t="s">
        <v>39</v>
      </c>
      <c r="S24" s="604" t="s">
        <v>39</v>
      </c>
      <c r="T24" s="604" t="s">
        <v>39</v>
      </c>
      <c r="U24" s="604" t="s">
        <v>39</v>
      </c>
      <c r="V24" s="604">
        <v>456</v>
      </c>
    </row>
    <row r="25" spans="1:22">
      <c r="A25" s="632" t="s">
        <v>322</v>
      </c>
      <c r="B25" s="608">
        <v>25110</v>
      </c>
      <c r="C25" s="608">
        <v>1714</v>
      </c>
      <c r="D25" s="608">
        <v>361</v>
      </c>
      <c r="E25" s="608">
        <v>12</v>
      </c>
      <c r="F25" s="608">
        <v>13</v>
      </c>
      <c r="G25" s="608" t="s">
        <v>39</v>
      </c>
      <c r="H25" s="608" t="s">
        <v>39</v>
      </c>
      <c r="I25" s="608">
        <v>1230</v>
      </c>
      <c r="J25" s="608">
        <v>98</v>
      </c>
      <c r="K25" s="608" t="s">
        <v>39</v>
      </c>
      <c r="L25" s="608" t="s">
        <v>39</v>
      </c>
      <c r="M25" s="608">
        <v>23396</v>
      </c>
      <c r="N25" s="608">
        <v>16177</v>
      </c>
      <c r="O25" s="608">
        <v>4122</v>
      </c>
      <c r="P25" s="608">
        <v>1658</v>
      </c>
      <c r="Q25" s="608">
        <v>1281</v>
      </c>
      <c r="R25" s="608" t="s">
        <v>39</v>
      </c>
      <c r="S25" s="608" t="s">
        <v>39</v>
      </c>
      <c r="T25" s="608" t="s">
        <v>39</v>
      </c>
      <c r="U25" s="608" t="s">
        <v>39</v>
      </c>
      <c r="V25" s="608">
        <v>158</v>
      </c>
    </row>
    <row r="26" spans="1:22">
      <c r="A26" s="958" t="s">
        <v>321</v>
      </c>
      <c r="B26" s="604">
        <v>20810</v>
      </c>
      <c r="C26" s="604">
        <v>3211</v>
      </c>
      <c r="D26" s="604">
        <v>1497</v>
      </c>
      <c r="E26" s="604">
        <v>158</v>
      </c>
      <c r="F26" s="604">
        <v>677</v>
      </c>
      <c r="G26" s="604" t="s">
        <v>39</v>
      </c>
      <c r="H26" s="604" t="s">
        <v>39</v>
      </c>
      <c r="I26" s="604">
        <v>849</v>
      </c>
      <c r="J26" s="604">
        <v>30</v>
      </c>
      <c r="K26" s="604" t="s">
        <v>39</v>
      </c>
      <c r="L26" s="604" t="s">
        <v>39</v>
      </c>
      <c r="M26" s="604">
        <v>17599</v>
      </c>
      <c r="N26" s="604">
        <v>9276</v>
      </c>
      <c r="O26" s="604">
        <v>7095</v>
      </c>
      <c r="P26" s="604">
        <v>869</v>
      </c>
      <c r="Q26" s="604">
        <v>25</v>
      </c>
      <c r="R26" s="604">
        <v>3</v>
      </c>
      <c r="S26" s="604" t="s">
        <v>39</v>
      </c>
      <c r="T26" s="604" t="s">
        <v>39</v>
      </c>
      <c r="U26" s="604" t="s">
        <v>39</v>
      </c>
      <c r="V26" s="604">
        <v>331</v>
      </c>
    </row>
    <row r="27" spans="1:22">
      <c r="A27" s="632" t="s">
        <v>181</v>
      </c>
      <c r="B27" s="608" t="s">
        <v>39</v>
      </c>
      <c r="C27" s="608" t="s">
        <v>39</v>
      </c>
      <c r="D27" s="608" t="s">
        <v>39</v>
      </c>
      <c r="E27" s="608" t="s">
        <v>39</v>
      </c>
      <c r="F27" s="608" t="s">
        <v>39</v>
      </c>
      <c r="G27" s="608" t="s">
        <v>39</v>
      </c>
      <c r="H27" s="608" t="s">
        <v>39</v>
      </c>
      <c r="I27" s="608" t="s">
        <v>39</v>
      </c>
      <c r="J27" s="608" t="s">
        <v>39</v>
      </c>
      <c r="K27" s="608" t="s">
        <v>39</v>
      </c>
      <c r="L27" s="608" t="s">
        <v>39</v>
      </c>
      <c r="M27" s="608" t="s">
        <v>39</v>
      </c>
      <c r="N27" s="608" t="s">
        <v>39</v>
      </c>
      <c r="O27" s="608" t="s">
        <v>39</v>
      </c>
      <c r="P27" s="608" t="s">
        <v>39</v>
      </c>
      <c r="Q27" s="608" t="s">
        <v>39</v>
      </c>
      <c r="R27" s="608" t="s">
        <v>39</v>
      </c>
      <c r="S27" s="608" t="s">
        <v>39</v>
      </c>
      <c r="T27" s="608" t="s">
        <v>39</v>
      </c>
      <c r="U27" s="608" t="s">
        <v>39</v>
      </c>
      <c r="V27" s="608" t="s">
        <v>39</v>
      </c>
    </row>
    <row r="28" spans="1:22" ht="24">
      <c r="A28" s="958" t="s">
        <v>1130</v>
      </c>
      <c r="B28" s="604">
        <v>10816</v>
      </c>
      <c r="C28" s="604">
        <v>1329</v>
      </c>
      <c r="D28" s="604" t="s">
        <v>39</v>
      </c>
      <c r="E28" s="604">
        <v>36</v>
      </c>
      <c r="F28" s="604" t="s">
        <v>39</v>
      </c>
      <c r="G28" s="604" t="s">
        <v>39</v>
      </c>
      <c r="H28" s="604" t="s">
        <v>39</v>
      </c>
      <c r="I28" s="604">
        <v>495</v>
      </c>
      <c r="J28" s="604">
        <v>798</v>
      </c>
      <c r="K28" s="604" t="s">
        <v>39</v>
      </c>
      <c r="L28" s="604" t="s">
        <v>39</v>
      </c>
      <c r="M28" s="604">
        <v>9487</v>
      </c>
      <c r="N28" s="604">
        <v>5968</v>
      </c>
      <c r="O28" s="604" t="s">
        <v>39</v>
      </c>
      <c r="P28" s="604">
        <v>30</v>
      </c>
      <c r="Q28" s="604">
        <v>198</v>
      </c>
      <c r="R28" s="604" t="s">
        <v>39</v>
      </c>
      <c r="S28" s="604" t="s">
        <v>39</v>
      </c>
      <c r="T28" s="604" t="s">
        <v>39</v>
      </c>
      <c r="U28" s="604" t="s">
        <v>39</v>
      </c>
      <c r="V28" s="604">
        <v>3291</v>
      </c>
    </row>
    <row r="29" spans="1:22">
      <c r="A29" s="967"/>
      <c r="B29" s="689"/>
      <c r="C29" s="689"/>
      <c r="D29" s="689"/>
      <c r="E29" s="689"/>
      <c r="F29" s="689"/>
      <c r="G29" s="689"/>
      <c r="H29" s="689"/>
      <c r="I29" s="689"/>
      <c r="J29" s="689"/>
      <c r="K29" s="689"/>
      <c r="L29" s="689"/>
      <c r="M29" s="689"/>
      <c r="N29" s="689"/>
      <c r="O29" s="689"/>
      <c r="P29" s="689"/>
      <c r="Q29" s="689"/>
      <c r="R29" s="689"/>
      <c r="S29" s="689"/>
      <c r="T29" s="689"/>
      <c r="U29" s="689"/>
      <c r="V29" s="689"/>
    </row>
    <row r="30" spans="1:22" ht="44.25" customHeight="1">
      <c r="A30" s="1158" t="s">
        <v>1131</v>
      </c>
      <c r="B30" s="1159"/>
      <c r="C30" s="1159"/>
      <c r="D30" s="1159"/>
      <c r="E30" s="1159"/>
      <c r="F30" s="1159"/>
      <c r="G30" s="1159"/>
      <c r="H30" s="1159"/>
      <c r="I30" s="1159"/>
      <c r="J30" s="1159"/>
      <c r="K30" s="1159"/>
      <c r="L30" s="1159"/>
      <c r="M30" s="1159"/>
      <c r="N30" s="1159"/>
      <c r="O30" s="1159"/>
      <c r="P30" s="1159"/>
      <c r="Q30" s="1159"/>
      <c r="R30" s="1159"/>
      <c r="S30" s="1159"/>
      <c r="T30" s="1159"/>
      <c r="U30" s="1159"/>
      <c r="V30" s="1159"/>
    </row>
  </sheetData>
  <mergeCells count="8">
    <mergeCell ref="A30:V30"/>
    <mergeCell ref="A1:V1"/>
    <mergeCell ref="A3:A4"/>
    <mergeCell ref="B3:B4"/>
    <mergeCell ref="C3:C4"/>
    <mergeCell ref="D3:L3"/>
    <mergeCell ref="M3:M4"/>
    <mergeCell ref="N3:V3"/>
  </mergeCells>
  <hyperlinks>
    <hyperlink ref="W1" location="INDICE!A32" display="INDICE"/>
  </hyperlinks>
  <printOptions horizontalCentered="1"/>
  <pageMargins left="0.51181102362204722" right="0.51181102362204722" top="1.1023622047244095" bottom="0.51181102362204722" header="0.11811023622047245" footer="0.23622047244094491"/>
  <pageSetup paperSize="9" scale="52" firstPageNumber="107" orientation="landscape" useFirstPageNumber="1" r:id="rId1"/>
  <headerFooter scaleWithDoc="0">
    <oddHeader>&amp;C&amp;G</oddHeader>
    <oddFooter>&amp;C&amp;12 &amp;P</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showGridLines="0" zoomScale="90" zoomScaleNormal="90" zoomScalePageLayoutView="81" workbookViewId="0">
      <selection sqref="A1:K1"/>
    </sheetView>
  </sheetViews>
  <sheetFormatPr baseColWidth="10" defaultColWidth="9.140625" defaultRowHeight="12.75"/>
  <cols>
    <col min="1" max="1" width="26.5703125" style="647" customWidth="1"/>
    <col min="2" max="2" width="14.140625" style="647" customWidth="1"/>
    <col min="3" max="3" width="10.5703125" style="647" bestFit="1" customWidth="1"/>
    <col min="4" max="4" width="15.5703125" style="647" customWidth="1"/>
    <col min="5" max="5" width="12.5703125" style="647" bestFit="1" customWidth="1"/>
    <col min="6" max="6" width="10.5703125" style="647" bestFit="1" customWidth="1"/>
    <col min="7" max="7" width="16" style="647" bestFit="1" customWidth="1"/>
    <col min="8" max="8" width="10.5703125" style="647" bestFit="1" customWidth="1"/>
    <col min="9" max="9" width="15.42578125" style="647" customWidth="1"/>
    <col min="10" max="10" width="14.140625" style="647" customWidth="1"/>
    <col min="11" max="11" width="16.28515625" style="647" customWidth="1"/>
    <col min="12" max="16384" width="9.140625" style="647"/>
  </cols>
  <sheetData>
    <row r="1" spans="1:12" ht="63" customHeight="1">
      <c r="A1" s="1129" t="s">
        <v>1516</v>
      </c>
      <c r="B1" s="1129"/>
      <c r="C1" s="1129"/>
      <c r="D1" s="1129"/>
      <c r="E1" s="1129"/>
      <c r="F1" s="1129"/>
      <c r="G1" s="1129"/>
      <c r="H1" s="1129"/>
      <c r="I1" s="1129"/>
      <c r="J1" s="1129"/>
      <c r="K1" s="1129"/>
      <c r="L1" s="264" t="s">
        <v>577</v>
      </c>
    </row>
    <row r="2" spans="1:12" ht="18.75" customHeight="1">
      <c r="A2" s="1131" t="s">
        <v>351</v>
      </c>
      <c r="B2" s="1131" t="s">
        <v>395</v>
      </c>
      <c r="C2" s="1131"/>
      <c r="D2" s="1131"/>
      <c r="E2" s="1131"/>
      <c r="F2" s="1131"/>
      <c r="G2" s="1131"/>
      <c r="H2" s="1131"/>
      <c r="I2" s="1131"/>
      <c r="J2" s="1131"/>
      <c r="K2" s="1131"/>
    </row>
    <row r="3" spans="1:12" ht="18.75" customHeight="1">
      <c r="A3" s="1131"/>
      <c r="B3" s="1131" t="s">
        <v>246</v>
      </c>
      <c r="C3" s="1226" t="s">
        <v>305</v>
      </c>
      <c r="D3" s="1227"/>
      <c r="E3" s="1132" t="s">
        <v>350</v>
      </c>
      <c r="F3" s="1131" t="s">
        <v>304</v>
      </c>
      <c r="G3" s="1131"/>
      <c r="H3" s="1131" t="s">
        <v>303</v>
      </c>
      <c r="I3" s="1131"/>
      <c r="J3" s="1131" t="s">
        <v>302</v>
      </c>
      <c r="K3" s="1131"/>
    </row>
    <row r="4" spans="1:12" ht="39.75" customHeight="1">
      <c r="A4" s="1132"/>
      <c r="B4" s="1132"/>
      <c r="C4" s="960" t="s">
        <v>349</v>
      </c>
      <c r="D4" s="960" t="s">
        <v>348</v>
      </c>
      <c r="E4" s="1228"/>
      <c r="F4" s="960" t="s">
        <v>349</v>
      </c>
      <c r="G4" s="960" t="s">
        <v>348</v>
      </c>
      <c r="H4" s="960" t="s">
        <v>349</v>
      </c>
      <c r="I4" s="960" t="s">
        <v>348</v>
      </c>
      <c r="J4" s="960" t="s">
        <v>349</v>
      </c>
      <c r="K4" s="960" t="s">
        <v>348</v>
      </c>
    </row>
    <row r="5" spans="1:12" ht="14.25" customHeight="1">
      <c r="A5" s="703" t="s">
        <v>11</v>
      </c>
      <c r="B5" s="608">
        <v>17163031</v>
      </c>
      <c r="C5" s="608">
        <v>4756827</v>
      </c>
      <c r="D5" s="608">
        <v>3984466</v>
      </c>
      <c r="E5" s="608">
        <v>452892</v>
      </c>
      <c r="F5" s="608">
        <v>1828432</v>
      </c>
      <c r="G5" s="608">
        <v>2739699</v>
      </c>
      <c r="H5" s="608">
        <v>109397</v>
      </c>
      <c r="I5" s="608">
        <v>54713</v>
      </c>
      <c r="J5" s="608">
        <v>2258143</v>
      </c>
      <c r="K5" s="608">
        <v>1431354</v>
      </c>
    </row>
    <row r="6" spans="1:12" ht="14.25" customHeight="1">
      <c r="A6" s="704" t="s">
        <v>110</v>
      </c>
      <c r="B6" s="604">
        <v>13271612</v>
      </c>
      <c r="C6" s="604">
        <v>3794729</v>
      </c>
      <c r="D6" s="604">
        <v>2859471</v>
      </c>
      <c r="E6" s="604">
        <v>382492</v>
      </c>
      <c r="F6" s="604">
        <v>1442632</v>
      </c>
      <c r="G6" s="604">
        <v>2080064</v>
      </c>
      <c r="H6" s="604">
        <v>102292</v>
      </c>
      <c r="I6" s="604">
        <v>50103</v>
      </c>
      <c r="J6" s="604">
        <v>1796792</v>
      </c>
      <c r="K6" s="604">
        <v>1145529</v>
      </c>
    </row>
    <row r="7" spans="1:12" ht="15" customHeight="1">
      <c r="A7" s="703" t="s">
        <v>109</v>
      </c>
      <c r="B7" s="608">
        <v>3891419</v>
      </c>
      <c r="C7" s="608">
        <v>962098</v>
      </c>
      <c r="D7" s="608">
        <v>1124995</v>
      </c>
      <c r="E7" s="608">
        <v>70400</v>
      </c>
      <c r="F7" s="608">
        <v>385800</v>
      </c>
      <c r="G7" s="608">
        <v>659635</v>
      </c>
      <c r="H7" s="608">
        <v>7105</v>
      </c>
      <c r="I7" s="608">
        <v>4610</v>
      </c>
      <c r="J7" s="608">
        <v>461351</v>
      </c>
      <c r="K7" s="608">
        <v>285825</v>
      </c>
    </row>
    <row r="8" spans="1:12" ht="15.75" customHeight="1">
      <c r="A8" s="704" t="s">
        <v>114</v>
      </c>
      <c r="B8" s="604">
        <v>6370068</v>
      </c>
      <c r="C8" s="604">
        <v>2131961</v>
      </c>
      <c r="D8" s="604">
        <v>1804756</v>
      </c>
      <c r="E8" s="604">
        <v>268855</v>
      </c>
      <c r="F8" s="604">
        <v>676818</v>
      </c>
      <c r="G8" s="604">
        <v>1022436</v>
      </c>
      <c r="H8" s="604">
        <v>56204</v>
      </c>
      <c r="I8" s="604">
        <v>29993</v>
      </c>
      <c r="J8" s="604">
        <v>486391</v>
      </c>
      <c r="K8" s="604">
        <v>161509</v>
      </c>
    </row>
    <row r="9" spans="1:12" ht="15.75" customHeight="1">
      <c r="A9" s="703" t="s">
        <v>110</v>
      </c>
      <c r="B9" s="608">
        <v>4480122</v>
      </c>
      <c r="C9" s="608">
        <v>1622001</v>
      </c>
      <c r="D9" s="608">
        <v>1183200</v>
      </c>
      <c r="E9" s="608">
        <v>223316</v>
      </c>
      <c r="F9" s="608">
        <v>491218</v>
      </c>
      <c r="G9" s="608">
        <v>729517</v>
      </c>
      <c r="H9" s="608">
        <v>50214</v>
      </c>
      <c r="I9" s="608">
        <v>25515</v>
      </c>
      <c r="J9" s="608">
        <v>286212</v>
      </c>
      <c r="K9" s="608">
        <v>92245</v>
      </c>
    </row>
    <row r="10" spans="1:12" ht="16.5" customHeight="1">
      <c r="A10" s="704" t="s">
        <v>109</v>
      </c>
      <c r="B10" s="604">
        <v>1889946</v>
      </c>
      <c r="C10" s="604">
        <v>509960</v>
      </c>
      <c r="D10" s="604">
        <v>621556</v>
      </c>
      <c r="E10" s="604">
        <v>45539</v>
      </c>
      <c r="F10" s="604">
        <v>185600</v>
      </c>
      <c r="G10" s="604">
        <v>292919</v>
      </c>
      <c r="H10" s="604">
        <v>5990</v>
      </c>
      <c r="I10" s="604">
        <v>4478</v>
      </c>
      <c r="J10" s="604">
        <v>200179</v>
      </c>
      <c r="K10" s="604">
        <v>69264</v>
      </c>
    </row>
    <row r="11" spans="1:12" ht="15" customHeight="1">
      <c r="A11" s="724" t="s">
        <v>369</v>
      </c>
      <c r="B11" s="608">
        <v>760931</v>
      </c>
      <c r="C11" s="608">
        <v>383065</v>
      </c>
      <c r="D11" s="608">
        <v>309877</v>
      </c>
      <c r="E11" s="608">
        <v>14722</v>
      </c>
      <c r="F11" s="608">
        <v>24992</v>
      </c>
      <c r="G11" s="608">
        <v>23883</v>
      </c>
      <c r="H11" s="608">
        <v>11228</v>
      </c>
      <c r="I11" s="608">
        <v>7772</v>
      </c>
      <c r="J11" s="608">
        <v>114</v>
      </c>
      <c r="K11" s="608" t="s">
        <v>39</v>
      </c>
    </row>
    <row r="12" spans="1:12" ht="14.25" customHeight="1">
      <c r="A12" s="958" t="s">
        <v>110</v>
      </c>
      <c r="B12" s="604">
        <v>552386</v>
      </c>
      <c r="C12" s="604">
        <v>299138</v>
      </c>
      <c r="D12" s="604">
        <v>197565</v>
      </c>
      <c r="E12" s="604">
        <v>12518</v>
      </c>
      <c r="F12" s="604">
        <v>19791</v>
      </c>
      <c r="G12" s="604">
        <v>16784</v>
      </c>
      <c r="H12" s="604">
        <v>11222</v>
      </c>
      <c r="I12" s="604">
        <v>7772</v>
      </c>
      <c r="J12" s="604">
        <v>114</v>
      </c>
      <c r="K12" s="604" t="s">
        <v>39</v>
      </c>
    </row>
    <row r="13" spans="1:12" ht="15.75" customHeight="1">
      <c r="A13" s="632" t="s">
        <v>109</v>
      </c>
      <c r="B13" s="608">
        <v>208545</v>
      </c>
      <c r="C13" s="608">
        <v>83927</v>
      </c>
      <c r="D13" s="608">
        <v>112312</v>
      </c>
      <c r="E13" s="608">
        <v>2204</v>
      </c>
      <c r="F13" s="608">
        <v>5201</v>
      </c>
      <c r="G13" s="608">
        <v>7099</v>
      </c>
      <c r="H13" s="608">
        <v>6</v>
      </c>
      <c r="I13" s="608" t="s">
        <v>39</v>
      </c>
      <c r="J13" s="608" t="s">
        <v>39</v>
      </c>
      <c r="K13" s="608" t="s">
        <v>39</v>
      </c>
    </row>
    <row r="14" spans="1:12" ht="13.5" customHeight="1">
      <c r="A14" s="725" t="s">
        <v>368</v>
      </c>
      <c r="B14" s="604">
        <v>197757</v>
      </c>
      <c r="C14" s="604">
        <v>58438</v>
      </c>
      <c r="D14" s="604">
        <v>84860</v>
      </c>
      <c r="E14" s="604">
        <v>16965</v>
      </c>
      <c r="F14" s="604">
        <v>14365</v>
      </c>
      <c r="G14" s="604">
        <v>30464</v>
      </c>
      <c r="H14" s="604">
        <v>1493</v>
      </c>
      <c r="I14" s="604">
        <v>320</v>
      </c>
      <c r="J14" s="604">
        <v>7817</v>
      </c>
      <c r="K14" s="604" t="s">
        <v>39</v>
      </c>
    </row>
    <row r="15" spans="1:12" ht="12.75" customHeight="1">
      <c r="A15" s="632" t="s">
        <v>110</v>
      </c>
      <c r="B15" s="608">
        <v>145622</v>
      </c>
      <c r="C15" s="608">
        <v>46014</v>
      </c>
      <c r="D15" s="608">
        <v>54275</v>
      </c>
      <c r="E15" s="608">
        <v>11678</v>
      </c>
      <c r="F15" s="608">
        <v>11208</v>
      </c>
      <c r="G15" s="608">
        <v>24597</v>
      </c>
      <c r="H15" s="608">
        <v>1425</v>
      </c>
      <c r="I15" s="608">
        <v>292</v>
      </c>
      <c r="J15" s="608">
        <v>7811</v>
      </c>
      <c r="K15" s="608" t="s">
        <v>39</v>
      </c>
    </row>
    <row r="16" spans="1:12" ht="16.5" customHeight="1">
      <c r="A16" s="958" t="s">
        <v>109</v>
      </c>
      <c r="B16" s="604">
        <v>52135</v>
      </c>
      <c r="C16" s="604">
        <v>12424</v>
      </c>
      <c r="D16" s="604">
        <v>30585</v>
      </c>
      <c r="E16" s="604">
        <v>5287</v>
      </c>
      <c r="F16" s="604">
        <v>3157</v>
      </c>
      <c r="G16" s="604">
        <v>5867</v>
      </c>
      <c r="H16" s="604">
        <v>68</v>
      </c>
      <c r="I16" s="604">
        <v>28</v>
      </c>
      <c r="J16" s="604">
        <v>6</v>
      </c>
      <c r="K16" s="604" t="s">
        <v>39</v>
      </c>
    </row>
    <row r="17" spans="1:11" ht="13.5" customHeight="1">
      <c r="A17" s="724" t="s">
        <v>367</v>
      </c>
      <c r="B17" s="608">
        <v>213214</v>
      </c>
      <c r="C17" s="608">
        <v>71742</v>
      </c>
      <c r="D17" s="608">
        <v>101562</v>
      </c>
      <c r="E17" s="608">
        <v>4435</v>
      </c>
      <c r="F17" s="608">
        <v>11064</v>
      </c>
      <c r="G17" s="608">
        <v>25186</v>
      </c>
      <c r="H17" s="608">
        <v>2240</v>
      </c>
      <c r="I17" s="608">
        <v>889</v>
      </c>
      <c r="J17" s="608">
        <v>531</v>
      </c>
      <c r="K17" s="608" t="s">
        <v>39</v>
      </c>
    </row>
    <row r="18" spans="1:11" ht="13.5" customHeight="1">
      <c r="A18" s="958" t="s">
        <v>110</v>
      </c>
      <c r="B18" s="604">
        <v>136111</v>
      </c>
      <c r="C18" s="604">
        <v>44991</v>
      </c>
      <c r="D18" s="604">
        <v>57634</v>
      </c>
      <c r="E18" s="604">
        <v>4435</v>
      </c>
      <c r="F18" s="604">
        <v>9400</v>
      </c>
      <c r="G18" s="604">
        <v>21380</v>
      </c>
      <c r="H18" s="604">
        <v>1732</v>
      </c>
      <c r="I18" s="604">
        <v>443</v>
      </c>
      <c r="J18" s="604">
        <v>531</v>
      </c>
      <c r="K18" s="604" t="s">
        <v>39</v>
      </c>
    </row>
    <row r="19" spans="1:11" ht="15.75" customHeight="1">
      <c r="A19" s="632" t="s">
        <v>109</v>
      </c>
      <c r="B19" s="608">
        <v>77103</v>
      </c>
      <c r="C19" s="608">
        <v>26751</v>
      </c>
      <c r="D19" s="608">
        <v>43928</v>
      </c>
      <c r="E19" s="608" t="s">
        <v>39</v>
      </c>
      <c r="F19" s="608">
        <v>1664</v>
      </c>
      <c r="G19" s="608">
        <v>3806</v>
      </c>
      <c r="H19" s="608">
        <v>508</v>
      </c>
      <c r="I19" s="608">
        <v>446</v>
      </c>
      <c r="J19" s="608" t="s">
        <v>39</v>
      </c>
      <c r="K19" s="608" t="s">
        <v>39</v>
      </c>
    </row>
    <row r="20" spans="1:11" ht="14.25" customHeight="1">
      <c r="A20" s="725" t="s">
        <v>366</v>
      </c>
      <c r="B20" s="604">
        <v>181220</v>
      </c>
      <c r="C20" s="604">
        <v>40219</v>
      </c>
      <c r="D20" s="604">
        <v>35378</v>
      </c>
      <c r="E20" s="604">
        <v>4544</v>
      </c>
      <c r="F20" s="604">
        <v>32282</v>
      </c>
      <c r="G20" s="604">
        <v>57012</v>
      </c>
      <c r="H20" s="604">
        <v>2745</v>
      </c>
      <c r="I20" s="604">
        <v>1870</v>
      </c>
      <c r="J20" s="604">
        <v>8565</v>
      </c>
      <c r="K20" s="604">
        <v>3149</v>
      </c>
    </row>
    <row r="21" spans="1:11" ht="15" customHeight="1">
      <c r="A21" s="632" t="s">
        <v>110</v>
      </c>
      <c r="B21" s="608">
        <v>110640</v>
      </c>
      <c r="C21" s="608">
        <v>24741</v>
      </c>
      <c r="D21" s="608">
        <v>15283</v>
      </c>
      <c r="E21" s="608">
        <v>4080</v>
      </c>
      <c r="F21" s="608">
        <v>23366</v>
      </c>
      <c r="G21" s="608">
        <v>38935</v>
      </c>
      <c r="H21" s="608">
        <v>2745</v>
      </c>
      <c r="I21" s="608">
        <v>1870</v>
      </c>
      <c r="J21" s="608">
        <v>3438</v>
      </c>
      <c r="K21" s="608">
        <v>262</v>
      </c>
    </row>
    <row r="22" spans="1:11" ht="17.25" customHeight="1">
      <c r="A22" s="958" t="s">
        <v>109</v>
      </c>
      <c r="B22" s="604">
        <v>70580</v>
      </c>
      <c r="C22" s="604">
        <v>15478</v>
      </c>
      <c r="D22" s="604">
        <v>20095</v>
      </c>
      <c r="E22" s="604">
        <v>464</v>
      </c>
      <c r="F22" s="604">
        <v>8916</v>
      </c>
      <c r="G22" s="604">
        <v>18077</v>
      </c>
      <c r="H22" s="604" t="s">
        <v>39</v>
      </c>
      <c r="I22" s="604" t="s">
        <v>39</v>
      </c>
      <c r="J22" s="604">
        <v>5127</v>
      </c>
      <c r="K22" s="604">
        <v>2887</v>
      </c>
    </row>
    <row r="23" spans="1:11" ht="14.25" customHeight="1">
      <c r="A23" s="724" t="s">
        <v>365</v>
      </c>
      <c r="B23" s="608">
        <v>318470</v>
      </c>
      <c r="C23" s="608">
        <v>83840</v>
      </c>
      <c r="D23" s="608">
        <v>76442</v>
      </c>
      <c r="E23" s="608">
        <v>25572</v>
      </c>
      <c r="F23" s="608">
        <v>42638</v>
      </c>
      <c r="G23" s="608">
        <v>89346</v>
      </c>
      <c r="H23" s="608">
        <v>1474</v>
      </c>
      <c r="I23" s="608">
        <v>304</v>
      </c>
      <c r="J23" s="608">
        <v>20448</v>
      </c>
      <c r="K23" s="608">
        <v>3978</v>
      </c>
    </row>
    <row r="24" spans="1:11" ht="13.5" customHeight="1">
      <c r="A24" s="958" t="s">
        <v>110</v>
      </c>
      <c r="B24" s="604">
        <v>203840</v>
      </c>
      <c r="C24" s="604">
        <v>58446</v>
      </c>
      <c r="D24" s="604">
        <v>42259</v>
      </c>
      <c r="E24" s="604">
        <v>19610</v>
      </c>
      <c r="F24" s="604">
        <v>28868</v>
      </c>
      <c r="G24" s="604">
        <v>65824</v>
      </c>
      <c r="H24" s="604">
        <v>1474</v>
      </c>
      <c r="I24" s="604">
        <v>304</v>
      </c>
      <c r="J24" s="604">
        <v>3111</v>
      </c>
      <c r="K24" s="604">
        <v>3554</v>
      </c>
    </row>
    <row r="25" spans="1:11" ht="16.5" customHeight="1">
      <c r="A25" s="632" t="s">
        <v>109</v>
      </c>
      <c r="B25" s="608">
        <v>114630</v>
      </c>
      <c r="C25" s="608">
        <v>25394</v>
      </c>
      <c r="D25" s="608">
        <v>34183</v>
      </c>
      <c r="E25" s="608">
        <v>5962</v>
      </c>
      <c r="F25" s="608">
        <v>13770</v>
      </c>
      <c r="G25" s="608">
        <v>23522</v>
      </c>
      <c r="H25" s="608" t="s">
        <v>39</v>
      </c>
      <c r="I25" s="608" t="s">
        <v>39</v>
      </c>
      <c r="J25" s="608">
        <v>17337</v>
      </c>
      <c r="K25" s="608">
        <v>424</v>
      </c>
    </row>
    <row r="26" spans="1:11" ht="14.25" customHeight="1">
      <c r="A26" s="725" t="s">
        <v>364</v>
      </c>
      <c r="B26" s="604">
        <v>517075</v>
      </c>
      <c r="C26" s="604">
        <v>138805</v>
      </c>
      <c r="D26" s="604">
        <v>100294</v>
      </c>
      <c r="E26" s="604">
        <v>39043</v>
      </c>
      <c r="F26" s="604">
        <v>32823</v>
      </c>
      <c r="G26" s="604">
        <v>41673</v>
      </c>
      <c r="H26" s="604">
        <v>2109</v>
      </c>
      <c r="I26" s="604">
        <v>970</v>
      </c>
      <c r="J26" s="604">
        <v>140834</v>
      </c>
      <c r="K26" s="604">
        <v>59567</v>
      </c>
    </row>
    <row r="27" spans="1:11" ht="14.25" customHeight="1">
      <c r="A27" s="632" t="s">
        <v>110</v>
      </c>
      <c r="B27" s="608">
        <v>259869</v>
      </c>
      <c r="C27" s="608">
        <v>90266</v>
      </c>
      <c r="D27" s="608">
        <v>57935</v>
      </c>
      <c r="E27" s="608">
        <v>35301</v>
      </c>
      <c r="F27" s="608">
        <v>23493</v>
      </c>
      <c r="G27" s="608">
        <v>30758</v>
      </c>
      <c r="H27" s="608">
        <v>1584</v>
      </c>
      <c r="I27" s="608">
        <v>519</v>
      </c>
      <c r="J27" s="608">
        <v>41232</v>
      </c>
      <c r="K27" s="608">
        <v>14082</v>
      </c>
    </row>
    <row r="28" spans="1:11" ht="16.5" customHeight="1">
      <c r="A28" s="958" t="s">
        <v>109</v>
      </c>
      <c r="B28" s="604">
        <v>257206</v>
      </c>
      <c r="C28" s="604">
        <v>48539</v>
      </c>
      <c r="D28" s="604">
        <v>42359</v>
      </c>
      <c r="E28" s="604">
        <v>3742</v>
      </c>
      <c r="F28" s="604">
        <v>9330</v>
      </c>
      <c r="G28" s="604">
        <v>10915</v>
      </c>
      <c r="H28" s="604">
        <v>525</v>
      </c>
      <c r="I28" s="604">
        <v>451</v>
      </c>
      <c r="J28" s="604">
        <v>99602</v>
      </c>
      <c r="K28" s="604">
        <v>45485</v>
      </c>
    </row>
    <row r="29" spans="1:11">
      <c r="A29" s="724" t="s">
        <v>363</v>
      </c>
      <c r="B29" s="608">
        <v>358272</v>
      </c>
      <c r="C29" s="608">
        <v>105751</v>
      </c>
      <c r="D29" s="608">
        <v>135287</v>
      </c>
      <c r="E29" s="608">
        <v>4960</v>
      </c>
      <c r="F29" s="608">
        <v>39516</v>
      </c>
      <c r="G29" s="608">
        <v>72999</v>
      </c>
      <c r="H29" s="608">
        <v>3604</v>
      </c>
      <c r="I29" s="608">
        <v>1115</v>
      </c>
      <c r="J29" s="608" t="s">
        <v>39</v>
      </c>
      <c r="K29" s="608" t="s">
        <v>39</v>
      </c>
    </row>
    <row r="30" spans="1:11">
      <c r="A30" s="958" t="s">
        <v>110</v>
      </c>
      <c r="B30" s="604">
        <v>202892</v>
      </c>
      <c r="C30" s="604">
        <v>64527</v>
      </c>
      <c r="D30" s="604">
        <v>65379</v>
      </c>
      <c r="E30" s="604">
        <v>4938</v>
      </c>
      <c r="F30" s="604">
        <v>24560</v>
      </c>
      <c r="G30" s="604">
        <v>43737</v>
      </c>
      <c r="H30" s="604">
        <v>3577</v>
      </c>
      <c r="I30" s="604">
        <v>1112</v>
      </c>
      <c r="J30" s="604" t="s">
        <v>39</v>
      </c>
      <c r="K30" s="604" t="s">
        <v>39</v>
      </c>
    </row>
    <row r="31" spans="1:11" ht="15.75" customHeight="1">
      <c r="A31" s="632" t="s">
        <v>109</v>
      </c>
      <c r="B31" s="608">
        <v>155380</v>
      </c>
      <c r="C31" s="608">
        <v>41224</v>
      </c>
      <c r="D31" s="608">
        <v>69908</v>
      </c>
      <c r="E31" s="608">
        <v>22</v>
      </c>
      <c r="F31" s="608">
        <v>14956</v>
      </c>
      <c r="G31" s="608">
        <v>29262</v>
      </c>
      <c r="H31" s="608">
        <v>27</v>
      </c>
      <c r="I31" s="608">
        <v>3</v>
      </c>
      <c r="J31" s="608" t="s">
        <v>39</v>
      </c>
      <c r="K31" s="608" t="s">
        <v>39</v>
      </c>
    </row>
    <row r="32" spans="1:11">
      <c r="A32" s="725" t="s">
        <v>362</v>
      </c>
      <c r="B32" s="604">
        <v>525038</v>
      </c>
      <c r="C32" s="604">
        <v>205843</v>
      </c>
      <c r="D32" s="604">
        <v>211580</v>
      </c>
      <c r="E32" s="604">
        <v>17378</v>
      </c>
      <c r="F32" s="604">
        <v>21747</v>
      </c>
      <c r="G32" s="604">
        <v>28622</v>
      </c>
      <c r="H32" s="604">
        <v>2568</v>
      </c>
      <c r="I32" s="604">
        <v>1004</v>
      </c>
      <c r="J32" s="604">
        <v>35658</v>
      </c>
      <c r="K32" s="604">
        <v>18016</v>
      </c>
    </row>
    <row r="33" spans="1:11" ht="17.25" customHeight="1">
      <c r="A33" s="632" t="s">
        <v>110</v>
      </c>
      <c r="B33" s="608">
        <v>381504</v>
      </c>
      <c r="C33" s="608">
        <v>158726</v>
      </c>
      <c r="D33" s="608">
        <v>141311</v>
      </c>
      <c r="E33" s="608">
        <v>9925</v>
      </c>
      <c r="F33" s="608">
        <v>20176</v>
      </c>
      <c r="G33" s="608">
        <v>26870</v>
      </c>
      <c r="H33" s="608">
        <v>2566</v>
      </c>
      <c r="I33" s="608">
        <v>1004</v>
      </c>
      <c r="J33" s="608">
        <v>22811</v>
      </c>
      <c r="K33" s="608">
        <v>8040</v>
      </c>
    </row>
    <row r="34" spans="1:11">
      <c r="A34" s="958" t="s">
        <v>109</v>
      </c>
      <c r="B34" s="604">
        <v>143534</v>
      </c>
      <c r="C34" s="604">
        <v>47117</v>
      </c>
      <c r="D34" s="604">
        <v>70269</v>
      </c>
      <c r="E34" s="604">
        <v>7453</v>
      </c>
      <c r="F34" s="604">
        <v>1571</v>
      </c>
      <c r="G34" s="604">
        <v>1752</v>
      </c>
      <c r="H34" s="604">
        <v>2</v>
      </c>
      <c r="I34" s="604" t="s">
        <v>39</v>
      </c>
      <c r="J34" s="604">
        <v>12847</v>
      </c>
      <c r="K34" s="604">
        <v>9976</v>
      </c>
    </row>
    <row r="35" spans="1:11">
      <c r="A35" s="724" t="s">
        <v>361</v>
      </c>
      <c r="B35" s="608">
        <v>2380401</v>
      </c>
      <c r="C35" s="608">
        <v>728875</v>
      </c>
      <c r="D35" s="608">
        <v>462578</v>
      </c>
      <c r="E35" s="608">
        <v>102239</v>
      </c>
      <c r="F35" s="608">
        <v>346776</v>
      </c>
      <c r="G35" s="608">
        <v>473897</v>
      </c>
      <c r="H35" s="608">
        <v>21700</v>
      </c>
      <c r="I35" s="608">
        <v>12746</v>
      </c>
      <c r="J35" s="608">
        <v>260384</v>
      </c>
      <c r="K35" s="608">
        <v>73445</v>
      </c>
    </row>
    <row r="36" spans="1:11">
      <c r="A36" s="958" t="s">
        <v>110</v>
      </c>
      <c r="B36" s="604">
        <v>1833867</v>
      </c>
      <c r="C36" s="604">
        <v>587385</v>
      </c>
      <c r="D36" s="604">
        <v>355843</v>
      </c>
      <c r="E36" s="604">
        <v>83500</v>
      </c>
      <c r="F36" s="604">
        <v>255579</v>
      </c>
      <c r="G36" s="604">
        <v>343368</v>
      </c>
      <c r="H36" s="604">
        <v>16846</v>
      </c>
      <c r="I36" s="604">
        <v>9196</v>
      </c>
      <c r="J36" s="604">
        <v>201993</v>
      </c>
      <c r="K36" s="604">
        <v>63657</v>
      </c>
    </row>
    <row r="37" spans="1:11">
      <c r="A37" s="632" t="s">
        <v>109</v>
      </c>
      <c r="B37" s="608">
        <v>546534</v>
      </c>
      <c r="C37" s="608">
        <v>141490</v>
      </c>
      <c r="D37" s="608">
        <v>106735</v>
      </c>
      <c r="E37" s="608">
        <v>18739</v>
      </c>
      <c r="F37" s="608">
        <v>91197</v>
      </c>
      <c r="G37" s="608">
        <v>130529</v>
      </c>
      <c r="H37" s="608">
        <v>4854</v>
      </c>
      <c r="I37" s="608">
        <v>3550</v>
      </c>
      <c r="J37" s="608">
        <v>58391</v>
      </c>
      <c r="K37" s="608">
        <v>9788</v>
      </c>
    </row>
    <row r="38" spans="1:11">
      <c r="A38" s="725" t="s">
        <v>360</v>
      </c>
      <c r="B38" s="604">
        <v>489921</v>
      </c>
      <c r="C38" s="604">
        <v>164498</v>
      </c>
      <c r="D38" s="604">
        <v>161026</v>
      </c>
      <c r="E38" s="604">
        <v>17304</v>
      </c>
      <c r="F38" s="604">
        <v>50728</v>
      </c>
      <c r="G38" s="604">
        <v>102593</v>
      </c>
      <c r="H38" s="604">
        <v>5084</v>
      </c>
      <c r="I38" s="604">
        <v>1480</v>
      </c>
      <c r="J38" s="604">
        <v>4512</v>
      </c>
      <c r="K38" s="604" t="s">
        <v>39</v>
      </c>
    </row>
    <row r="39" spans="1:11">
      <c r="A39" s="632" t="s">
        <v>110</v>
      </c>
      <c r="B39" s="608">
        <v>292286</v>
      </c>
      <c r="C39" s="608">
        <v>114227</v>
      </c>
      <c r="D39" s="608">
        <v>92970</v>
      </c>
      <c r="E39" s="608">
        <v>16524</v>
      </c>
      <c r="F39" s="608">
        <v>25534</v>
      </c>
      <c r="G39" s="608">
        <v>51242</v>
      </c>
      <c r="H39" s="608">
        <v>5084</v>
      </c>
      <c r="I39" s="608">
        <v>1480</v>
      </c>
      <c r="J39" s="608">
        <v>1749</v>
      </c>
      <c r="K39" s="608" t="s">
        <v>39</v>
      </c>
    </row>
    <row r="40" spans="1:11">
      <c r="A40" s="958" t="s">
        <v>109</v>
      </c>
      <c r="B40" s="604">
        <v>197635</v>
      </c>
      <c r="C40" s="604">
        <v>50271</v>
      </c>
      <c r="D40" s="604">
        <v>68056</v>
      </c>
      <c r="E40" s="604">
        <v>780</v>
      </c>
      <c r="F40" s="604">
        <v>25194</v>
      </c>
      <c r="G40" s="604">
        <v>51351</v>
      </c>
      <c r="H40" s="604" t="s">
        <v>39</v>
      </c>
      <c r="I40" s="604" t="s">
        <v>39</v>
      </c>
      <c r="J40" s="604">
        <v>2763</v>
      </c>
      <c r="K40" s="604" t="s">
        <v>39</v>
      </c>
    </row>
    <row r="41" spans="1:11">
      <c r="A41" s="724" t="s">
        <v>359</v>
      </c>
      <c r="B41" s="608">
        <v>427769</v>
      </c>
      <c r="C41" s="608">
        <v>150885</v>
      </c>
      <c r="D41" s="608">
        <v>125872</v>
      </c>
      <c r="E41" s="608">
        <v>21693</v>
      </c>
      <c r="F41" s="608">
        <v>59887</v>
      </c>
      <c r="G41" s="608">
        <v>76761</v>
      </c>
      <c r="H41" s="608">
        <v>1959</v>
      </c>
      <c r="I41" s="608">
        <v>1523</v>
      </c>
      <c r="J41" s="608">
        <v>7528</v>
      </c>
      <c r="K41" s="608">
        <v>3354</v>
      </c>
    </row>
    <row r="42" spans="1:11">
      <c r="A42" s="958" t="s">
        <v>110</v>
      </c>
      <c r="B42" s="604">
        <v>361105</v>
      </c>
      <c r="C42" s="604">
        <v>133540</v>
      </c>
      <c r="D42" s="604">
        <v>102746</v>
      </c>
      <c r="E42" s="604">
        <v>20807</v>
      </c>
      <c r="F42" s="604">
        <v>49243</v>
      </c>
      <c r="G42" s="604">
        <v>66022</v>
      </c>
      <c r="H42" s="604">
        <v>1959</v>
      </c>
      <c r="I42" s="604">
        <v>1523</v>
      </c>
      <c r="J42" s="604">
        <v>3422</v>
      </c>
      <c r="K42" s="604">
        <v>2650</v>
      </c>
    </row>
    <row r="43" spans="1:11" ht="18.75" customHeight="1">
      <c r="A43" s="632" t="s">
        <v>109</v>
      </c>
      <c r="B43" s="608">
        <v>66664</v>
      </c>
      <c r="C43" s="608">
        <v>17345</v>
      </c>
      <c r="D43" s="608">
        <v>23126</v>
      </c>
      <c r="E43" s="608">
        <v>886</v>
      </c>
      <c r="F43" s="608">
        <v>10644</v>
      </c>
      <c r="G43" s="608">
        <v>10739</v>
      </c>
      <c r="H43" s="608" t="s">
        <v>39</v>
      </c>
      <c r="I43" s="608" t="s">
        <v>39</v>
      </c>
      <c r="J43" s="608">
        <v>4106</v>
      </c>
      <c r="K43" s="608">
        <v>704</v>
      </c>
    </row>
    <row r="44" spans="1:11" ht="16.5" customHeight="1">
      <c r="A44" s="704" t="s">
        <v>113</v>
      </c>
      <c r="B44" s="604">
        <v>9844280</v>
      </c>
      <c r="C44" s="604">
        <v>2298396</v>
      </c>
      <c r="D44" s="604">
        <v>1892831</v>
      </c>
      <c r="E44" s="604">
        <v>161546</v>
      </c>
      <c r="F44" s="604">
        <v>1053266</v>
      </c>
      <c r="G44" s="604">
        <v>1572773</v>
      </c>
      <c r="H44" s="604">
        <v>37811</v>
      </c>
      <c r="I44" s="604">
        <v>16658</v>
      </c>
      <c r="J44" s="604">
        <v>1727367</v>
      </c>
      <c r="K44" s="604">
        <v>1245178</v>
      </c>
    </row>
    <row r="45" spans="1:11" ht="18" customHeight="1">
      <c r="A45" s="703" t="s">
        <v>110</v>
      </c>
      <c r="B45" s="608">
        <v>8186470</v>
      </c>
      <c r="C45" s="608">
        <v>1969685</v>
      </c>
      <c r="D45" s="608">
        <v>1514138</v>
      </c>
      <c r="E45" s="608">
        <v>144013</v>
      </c>
      <c r="F45" s="608">
        <v>873546</v>
      </c>
      <c r="G45" s="608">
        <v>1242339</v>
      </c>
      <c r="H45" s="608">
        <v>37006</v>
      </c>
      <c r="I45" s="608">
        <v>16595</v>
      </c>
      <c r="J45" s="608">
        <v>1485924</v>
      </c>
      <c r="K45" s="608">
        <v>1047237</v>
      </c>
    </row>
    <row r="46" spans="1:11">
      <c r="A46" s="704" t="s">
        <v>109</v>
      </c>
      <c r="B46" s="604">
        <v>1657810</v>
      </c>
      <c r="C46" s="604">
        <v>328711</v>
      </c>
      <c r="D46" s="604">
        <v>378693</v>
      </c>
      <c r="E46" s="604">
        <v>17533</v>
      </c>
      <c r="F46" s="604">
        <v>179720</v>
      </c>
      <c r="G46" s="604">
        <v>330434</v>
      </c>
      <c r="H46" s="604">
        <v>805</v>
      </c>
      <c r="I46" s="604">
        <v>63</v>
      </c>
      <c r="J46" s="604">
        <v>241443</v>
      </c>
      <c r="K46" s="604">
        <v>197941</v>
      </c>
    </row>
    <row r="47" spans="1:11">
      <c r="A47" s="724" t="s">
        <v>104</v>
      </c>
      <c r="B47" s="608">
        <v>868915</v>
      </c>
      <c r="C47" s="608">
        <v>243679</v>
      </c>
      <c r="D47" s="608">
        <v>185058</v>
      </c>
      <c r="E47" s="608">
        <v>18251</v>
      </c>
      <c r="F47" s="608">
        <v>107002</v>
      </c>
      <c r="G47" s="608">
        <v>123309</v>
      </c>
      <c r="H47" s="608">
        <v>9072</v>
      </c>
      <c r="I47" s="608">
        <v>2936</v>
      </c>
      <c r="J47" s="608">
        <v>144017</v>
      </c>
      <c r="K47" s="608">
        <v>53842</v>
      </c>
    </row>
    <row r="48" spans="1:11">
      <c r="A48" s="958" t="s">
        <v>110</v>
      </c>
      <c r="B48" s="604">
        <v>742566</v>
      </c>
      <c r="C48" s="604">
        <v>213248</v>
      </c>
      <c r="D48" s="604">
        <v>150915</v>
      </c>
      <c r="E48" s="604">
        <v>18203</v>
      </c>
      <c r="F48" s="604">
        <v>93016</v>
      </c>
      <c r="G48" s="604">
        <v>101025</v>
      </c>
      <c r="H48" s="604">
        <v>8747</v>
      </c>
      <c r="I48" s="604">
        <v>2908</v>
      </c>
      <c r="J48" s="604">
        <v>126647</v>
      </c>
      <c r="K48" s="604">
        <v>46060</v>
      </c>
    </row>
    <row r="49" spans="1:11">
      <c r="A49" s="632" t="s">
        <v>109</v>
      </c>
      <c r="B49" s="608">
        <v>126349</v>
      </c>
      <c r="C49" s="608">
        <v>30431</v>
      </c>
      <c r="D49" s="608">
        <v>34143</v>
      </c>
      <c r="E49" s="608">
        <v>48</v>
      </c>
      <c r="F49" s="608">
        <v>13986</v>
      </c>
      <c r="G49" s="608">
        <v>22284</v>
      </c>
      <c r="H49" s="608">
        <v>325</v>
      </c>
      <c r="I49" s="608">
        <v>28</v>
      </c>
      <c r="J49" s="608">
        <v>17370</v>
      </c>
      <c r="K49" s="608">
        <v>7782</v>
      </c>
    </row>
    <row r="50" spans="1:11">
      <c r="A50" s="725" t="s">
        <v>357</v>
      </c>
      <c r="B50" s="604">
        <v>548940</v>
      </c>
      <c r="C50" s="604">
        <v>149838</v>
      </c>
      <c r="D50" s="604">
        <v>101782</v>
      </c>
      <c r="E50" s="604">
        <v>5660</v>
      </c>
      <c r="F50" s="604">
        <v>104995</v>
      </c>
      <c r="G50" s="604">
        <v>167718</v>
      </c>
      <c r="H50" s="604">
        <v>883</v>
      </c>
      <c r="I50" s="604">
        <v>274</v>
      </c>
      <c r="J50" s="604">
        <v>12706</v>
      </c>
      <c r="K50" s="604">
        <v>10744</v>
      </c>
    </row>
    <row r="51" spans="1:11">
      <c r="A51" s="632" t="s">
        <v>110</v>
      </c>
      <c r="B51" s="608">
        <v>261202</v>
      </c>
      <c r="C51" s="608">
        <v>69858</v>
      </c>
      <c r="D51" s="608">
        <v>50031</v>
      </c>
      <c r="E51" s="608">
        <v>4474</v>
      </c>
      <c r="F51" s="608">
        <v>52709</v>
      </c>
      <c r="G51" s="608">
        <v>78128</v>
      </c>
      <c r="H51" s="608">
        <v>872</v>
      </c>
      <c r="I51" s="608">
        <v>274</v>
      </c>
      <c r="J51" s="608">
        <v>4571</v>
      </c>
      <c r="K51" s="608">
        <v>4759</v>
      </c>
    </row>
    <row r="52" spans="1:11">
      <c r="A52" s="958" t="s">
        <v>109</v>
      </c>
      <c r="B52" s="604">
        <v>287738</v>
      </c>
      <c r="C52" s="604">
        <v>79980</v>
      </c>
      <c r="D52" s="604">
        <v>51751</v>
      </c>
      <c r="E52" s="604">
        <v>1186</v>
      </c>
      <c r="F52" s="604">
        <v>52286</v>
      </c>
      <c r="G52" s="604">
        <v>89590</v>
      </c>
      <c r="H52" s="604">
        <v>11</v>
      </c>
      <c r="I52" s="604" t="s">
        <v>39</v>
      </c>
      <c r="J52" s="604">
        <v>8135</v>
      </c>
      <c r="K52" s="604">
        <v>5985</v>
      </c>
    </row>
    <row r="53" spans="1:11">
      <c r="A53" s="724" t="s">
        <v>356</v>
      </c>
      <c r="B53" s="608">
        <v>4656356</v>
      </c>
      <c r="C53" s="608">
        <v>1078744</v>
      </c>
      <c r="D53" s="608">
        <v>772727</v>
      </c>
      <c r="E53" s="608">
        <v>65728</v>
      </c>
      <c r="F53" s="608">
        <v>519288</v>
      </c>
      <c r="G53" s="608">
        <v>725484</v>
      </c>
      <c r="H53" s="608">
        <v>21447</v>
      </c>
      <c r="I53" s="608">
        <v>10007</v>
      </c>
      <c r="J53" s="608">
        <v>845928</v>
      </c>
      <c r="K53" s="608">
        <v>682731</v>
      </c>
    </row>
    <row r="54" spans="1:11">
      <c r="A54" s="958" t="s">
        <v>110</v>
      </c>
      <c r="B54" s="604">
        <v>4381071</v>
      </c>
      <c r="C54" s="604">
        <v>1023320</v>
      </c>
      <c r="D54" s="604">
        <v>719752</v>
      </c>
      <c r="E54" s="604">
        <v>61715</v>
      </c>
      <c r="F54" s="604">
        <v>476988</v>
      </c>
      <c r="G54" s="604">
        <v>657777</v>
      </c>
      <c r="H54" s="604">
        <v>21109</v>
      </c>
      <c r="I54" s="604">
        <v>10000</v>
      </c>
      <c r="J54" s="604">
        <v>821329</v>
      </c>
      <c r="K54" s="604">
        <v>650796</v>
      </c>
    </row>
    <row r="55" spans="1:11">
      <c r="A55" s="632" t="s">
        <v>109</v>
      </c>
      <c r="B55" s="608">
        <v>275285</v>
      </c>
      <c r="C55" s="608">
        <v>55424</v>
      </c>
      <c r="D55" s="608">
        <v>52975</v>
      </c>
      <c r="E55" s="608">
        <v>4013</v>
      </c>
      <c r="F55" s="608">
        <v>42300</v>
      </c>
      <c r="G55" s="608">
        <v>67707</v>
      </c>
      <c r="H55" s="608">
        <v>338</v>
      </c>
      <c r="I55" s="608">
        <v>7</v>
      </c>
      <c r="J55" s="608">
        <v>24599</v>
      </c>
      <c r="K55" s="608">
        <v>31935</v>
      </c>
    </row>
    <row r="56" spans="1:11">
      <c r="A56" s="725" t="s">
        <v>355</v>
      </c>
      <c r="B56" s="604">
        <v>1441958</v>
      </c>
      <c r="C56" s="604">
        <v>255639</v>
      </c>
      <c r="D56" s="604">
        <v>277199</v>
      </c>
      <c r="E56" s="604">
        <v>26225</v>
      </c>
      <c r="F56" s="604">
        <v>144766</v>
      </c>
      <c r="G56" s="604">
        <v>277047</v>
      </c>
      <c r="H56" s="604">
        <v>2471</v>
      </c>
      <c r="I56" s="604">
        <v>721</v>
      </c>
      <c r="J56" s="604">
        <v>300256</v>
      </c>
      <c r="K56" s="604">
        <v>183859</v>
      </c>
    </row>
    <row r="57" spans="1:11">
      <c r="A57" s="632" t="s">
        <v>110</v>
      </c>
      <c r="B57" s="608">
        <v>1116644</v>
      </c>
      <c r="C57" s="608">
        <v>211926</v>
      </c>
      <c r="D57" s="608">
        <v>199950</v>
      </c>
      <c r="E57" s="608">
        <v>24187</v>
      </c>
      <c r="F57" s="608">
        <v>113808</v>
      </c>
      <c r="G57" s="608">
        <v>208425</v>
      </c>
      <c r="H57" s="608">
        <v>2462</v>
      </c>
      <c r="I57" s="608">
        <v>720</v>
      </c>
      <c r="J57" s="608">
        <v>239667</v>
      </c>
      <c r="K57" s="608">
        <v>139686</v>
      </c>
    </row>
    <row r="58" spans="1:11">
      <c r="A58" s="958" t="s">
        <v>109</v>
      </c>
      <c r="B58" s="604">
        <v>325314</v>
      </c>
      <c r="C58" s="604">
        <v>43713</v>
      </c>
      <c r="D58" s="604">
        <v>77249</v>
      </c>
      <c r="E58" s="604">
        <v>2038</v>
      </c>
      <c r="F58" s="604">
        <v>30958</v>
      </c>
      <c r="G58" s="604">
        <v>68622</v>
      </c>
      <c r="H58" s="604">
        <v>9</v>
      </c>
      <c r="I58" s="604">
        <v>1</v>
      </c>
      <c r="J58" s="604">
        <v>60589</v>
      </c>
      <c r="K58" s="604">
        <v>44173</v>
      </c>
    </row>
    <row r="59" spans="1:11">
      <c r="A59" s="724" t="s">
        <v>354</v>
      </c>
      <c r="B59" s="608">
        <v>1768726</v>
      </c>
      <c r="C59" s="608">
        <v>422920</v>
      </c>
      <c r="D59" s="608">
        <v>485468</v>
      </c>
      <c r="E59" s="608">
        <v>35001</v>
      </c>
      <c r="F59" s="608">
        <v>94265</v>
      </c>
      <c r="G59" s="608">
        <v>128655</v>
      </c>
      <c r="H59" s="608">
        <v>2299</v>
      </c>
      <c r="I59" s="608">
        <v>1614</v>
      </c>
      <c r="J59" s="608">
        <v>360522</v>
      </c>
      <c r="K59" s="608">
        <v>272983</v>
      </c>
    </row>
    <row r="60" spans="1:11">
      <c r="A60" s="958" t="s">
        <v>110</v>
      </c>
      <c r="B60" s="604">
        <v>1355029</v>
      </c>
      <c r="C60" s="604">
        <v>351903</v>
      </c>
      <c r="D60" s="604">
        <v>344943</v>
      </c>
      <c r="E60" s="604">
        <v>26073</v>
      </c>
      <c r="F60" s="604">
        <v>90408</v>
      </c>
      <c r="G60" s="604">
        <v>121528</v>
      </c>
      <c r="H60" s="604">
        <v>2299</v>
      </c>
      <c r="I60" s="604">
        <v>1614</v>
      </c>
      <c r="J60" s="604">
        <v>260779</v>
      </c>
      <c r="K60" s="604">
        <v>181555</v>
      </c>
    </row>
    <row r="61" spans="1:11">
      <c r="A61" s="632" t="s">
        <v>109</v>
      </c>
      <c r="B61" s="608">
        <v>413697</v>
      </c>
      <c r="C61" s="608">
        <v>71017</v>
      </c>
      <c r="D61" s="608">
        <v>140525</v>
      </c>
      <c r="E61" s="608">
        <v>8928</v>
      </c>
      <c r="F61" s="608">
        <v>3857</v>
      </c>
      <c r="G61" s="608">
        <v>7127</v>
      </c>
      <c r="H61" s="608" t="s">
        <v>39</v>
      </c>
      <c r="I61" s="608" t="s">
        <v>39</v>
      </c>
      <c r="J61" s="608">
        <v>99743</v>
      </c>
      <c r="K61" s="608">
        <v>91428</v>
      </c>
    </row>
    <row r="62" spans="1:11">
      <c r="A62" s="725" t="s">
        <v>30</v>
      </c>
      <c r="B62" s="604">
        <v>559385</v>
      </c>
      <c r="C62" s="604">
        <v>147576</v>
      </c>
      <c r="D62" s="604">
        <v>70597</v>
      </c>
      <c r="E62" s="604">
        <v>10681</v>
      </c>
      <c r="F62" s="604">
        <v>82950</v>
      </c>
      <c r="G62" s="604">
        <v>150560</v>
      </c>
      <c r="H62" s="604">
        <v>1639</v>
      </c>
      <c r="I62" s="604">
        <v>1106</v>
      </c>
      <c r="J62" s="604">
        <v>63938</v>
      </c>
      <c r="K62" s="604">
        <v>41019</v>
      </c>
    </row>
    <row r="63" spans="1:11">
      <c r="A63" s="632" t="s">
        <v>110</v>
      </c>
      <c r="B63" s="608">
        <v>329958</v>
      </c>
      <c r="C63" s="608">
        <v>99430</v>
      </c>
      <c r="D63" s="608">
        <v>48547</v>
      </c>
      <c r="E63" s="608">
        <v>9361</v>
      </c>
      <c r="F63" s="608">
        <v>46617</v>
      </c>
      <c r="G63" s="608">
        <v>75456</v>
      </c>
      <c r="H63" s="608">
        <v>1517</v>
      </c>
      <c r="I63" s="608">
        <v>1079</v>
      </c>
      <c r="J63" s="608">
        <v>32931</v>
      </c>
      <c r="K63" s="608">
        <v>24381</v>
      </c>
    </row>
    <row r="64" spans="1:11" ht="16.5" customHeight="1">
      <c r="A64" s="958" t="s">
        <v>109</v>
      </c>
      <c r="B64" s="604">
        <v>229427</v>
      </c>
      <c r="C64" s="604">
        <v>48146</v>
      </c>
      <c r="D64" s="604">
        <v>22050</v>
      </c>
      <c r="E64" s="604">
        <v>1320</v>
      </c>
      <c r="F64" s="604">
        <v>36333</v>
      </c>
      <c r="G64" s="604">
        <v>75104</v>
      </c>
      <c r="H64" s="604">
        <v>122</v>
      </c>
      <c r="I64" s="604">
        <v>27</v>
      </c>
      <c r="J64" s="604">
        <v>31007</v>
      </c>
      <c r="K64" s="604">
        <v>16638</v>
      </c>
    </row>
    <row r="65" spans="1:11" ht="16.5" customHeight="1">
      <c r="A65" s="703" t="s">
        <v>112</v>
      </c>
      <c r="B65" s="608">
        <v>907289</v>
      </c>
      <c r="C65" s="608">
        <v>310632</v>
      </c>
      <c r="D65" s="608">
        <v>267321</v>
      </c>
      <c r="E65" s="608">
        <v>20890</v>
      </c>
      <c r="F65" s="608">
        <v>96521</v>
      </c>
      <c r="G65" s="608">
        <v>141197</v>
      </c>
      <c r="H65" s="608">
        <v>15015</v>
      </c>
      <c r="I65" s="608">
        <v>7551</v>
      </c>
      <c r="J65" s="608">
        <v>44385</v>
      </c>
      <c r="K65" s="608">
        <v>24667</v>
      </c>
    </row>
    <row r="66" spans="1:11" ht="15.75" customHeight="1">
      <c r="A66" s="704" t="s">
        <v>110</v>
      </c>
      <c r="B66" s="604">
        <v>567419</v>
      </c>
      <c r="C66" s="604">
        <v>189070</v>
      </c>
      <c r="D66" s="604">
        <v>144503</v>
      </c>
      <c r="E66" s="604">
        <v>13621</v>
      </c>
      <c r="F66" s="604">
        <v>76041</v>
      </c>
      <c r="G66" s="604">
        <v>104915</v>
      </c>
      <c r="H66" s="604">
        <v>14705</v>
      </c>
      <c r="I66" s="604">
        <v>7482</v>
      </c>
      <c r="J66" s="604">
        <v>24656</v>
      </c>
      <c r="K66" s="604">
        <v>6047</v>
      </c>
    </row>
    <row r="67" spans="1:11" ht="15" customHeight="1">
      <c r="A67" s="703" t="s">
        <v>109</v>
      </c>
      <c r="B67" s="608">
        <v>339870</v>
      </c>
      <c r="C67" s="608">
        <v>121562</v>
      </c>
      <c r="D67" s="608">
        <v>122818</v>
      </c>
      <c r="E67" s="608">
        <v>7269</v>
      </c>
      <c r="F67" s="608">
        <v>20480</v>
      </c>
      <c r="G67" s="608">
        <v>36282</v>
      </c>
      <c r="H67" s="608">
        <v>310</v>
      </c>
      <c r="I67" s="608">
        <v>69</v>
      </c>
      <c r="J67" s="608">
        <v>19729</v>
      </c>
      <c r="K67" s="608">
        <v>18620</v>
      </c>
    </row>
    <row r="68" spans="1:11" ht="14.25" customHeight="1">
      <c r="A68" s="725" t="s">
        <v>32</v>
      </c>
      <c r="B68" s="604">
        <v>180240</v>
      </c>
      <c r="C68" s="604">
        <v>84053</v>
      </c>
      <c r="D68" s="604">
        <v>78885</v>
      </c>
      <c r="E68" s="604">
        <v>1455</v>
      </c>
      <c r="F68" s="604">
        <v>5519</v>
      </c>
      <c r="G68" s="604">
        <v>9780</v>
      </c>
      <c r="H68" s="604">
        <v>1003</v>
      </c>
      <c r="I68" s="604">
        <v>284</v>
      </c>
      <c r="J68" s="604">
        <v>716</v>
      </c>
      <c r="K68" s="604" t="s">
        <v>39</v>
      </c>
    </row>
    <row r="69" spans="1:11" ht="15.75" customHeight="1">
      <c r="A69" s="632" t="s">
        <v>110</v>
      </c>
      <c r="B69" s="608">
        <v>110892</v>
      </c>
      <c r="C69" s="608">
        <v>52196</v>
      </c>
      <c r="D69" s="608">
        <v>44459</v>
      </c>
      <c r="E69" s="608">
        <v>1384</v>
      </c>
      <c r="F69" s="608">
        <v>4558</v>
      </c>
      <c r="G69" s="608">
        <v>8392</v>
      </c>
      <c r="H69" s="608">
        <v>1003</v>
      </c>
      <c r="I69" s="608">
        <v>284</v>
      </c>
      <c r="J69" s="608" t="s">
        <v>39</v>
      </c>
      <c r="K69" s="608" t="s">
        <v>39</v>
      </c>
    </row>
    <row r="70" spans="1:11" ht="16.5" customHeight="1">
      <c r="A70" s="958" t="s">
        <v>109</v>
      </c>
      <c r="B70" s="604">
        <v>69348</v>
      </c>
      <c r="C70" s="604">
        <v>31857</v>
      </c>
      <c r="D70" s="604">
        <v>34426</v>
      </c>
      <c r="E70" s="604">
        <v>71</v>
      </c>
      <c r="F70" s="604">
        <v>961</v>
      </c>
      <c r="G70" s="604">
        <v>1388</v>
      </c>
      <c r="H70" s="604" t="s">
        <v>39</v>
      </c>
      <c r="I70" s="604" t="s">
        <v>39</v>
      </c>
      <c r="J70" s="604">
        <v>716</v>
      </c>
      <c r="K70" s="604" t="s">
        <v>39</v>
      </c>
    </row>
    <row r="71" spans="1:11" ht="15" customHeight="1">
      <c r="A71" s="724" t="s">
        <v>33</v>
      </c>
      <c r="B71" s="608">
        <v>206352</v>
      </c>
      <c r="C71" s="608">
        <v>55264</v>
      </c>
      <c r="D71" s="608">
        <v>26748</v>
      </c>
      <c r="E71" s="608">
        <v>9550</v>
      </c>
      <c r="F71" s="608">
        <v>22158</v>
      </c>
      <c r="G71" s="608">
        <v>40343</v>
      </c>
      <c r="H71" s="608">
        <v>2105</v>
      </c>
      <c r="I71" s="608">
        <v>184</v>
      </c>
      <c r="J71" s="608">
        <v>35957</v>
      </c>
      <c r="K71" s="608">
        <v>23593</v>
      </c>
    </row>
    <row r="72" spans="1:11" ht="15" customHeight="1">
      <c r="A72" s="958" t="s">
        <v>110</v>
      </c>
      <c r="B72" s="604">
        <v>122203</v>
      </c>
      <c r="C72" s="604">
        <v>35478</v>
      </c>
      <c r="D72" s="604">
        <v>12535</v>
      </c>
      <c r="E72" s="604">
        <v>4360</v>
      </c>
      <c r="F72" s="604">
        <v>16868</v>
      </c>
      <c r="G72" s="604">
        <v>28146</v>
      </c>
      <c r="H72" s="604">
        <v>2105</v>
      </c>
      <c r="I72" s="604">
        <v>184</v>
      </c>
      <c r="J72" s="604">
        <v>20917</v>
      </c>
      <c r="K72" s="604">
        <v>5970</v>
      </c>
    </row>
    <row r="73" spans="1:11" ht="15" customHeight="1">
      <c r="A73" s="632" t="s">
        <v>109</v>
      </c>
      <c r="B73" s="608">
        <v>84149</v>
      </c>
      <c r="C73" s="608">
        <v>19786</v>
      </c>
      <c r="D73" s="608">
        <v>14213</v>
      </c>
      <c r="E73" s="608">
        <v>5190</v>
      </c>
      <c r="F73" s="608">
        <v>5290</v>
      </c>
      <c r="G73" s="608">
        <v>12197</v>
      </c>
      <c r="H73" s="608" t="s">
        <v>39</v>
      </c>
      <c r="I73" s="608" t="s">
        <v>39</v>
      </c>
      <c r="J73" s="608">
        <v>15040</v>
      </c>
      <c r="K73" s="608">
        <v>17623</v>
      </c>
    </row>
    <row r="74" spans="1:11" ht="16.5" customHeight="1">
      <c r="A74" s="725" t="s">
        <v>34</v>
      </c>
      <c r="B74" s="604">
        <v>94367</v>
      </c>
      <c r="C74" s="604">
        <v>27268</v>
      </c>
      <c r="D74" s="604">
        <v>20128</v>
      </c>
      <c r="E74" s="604">
        <v>2061</v>
      </c>
      <c r="F74" s="604">
        <v>15703</v>
      </c>
      <c r="G74" s="604">
        <v>24395</v>
      </c>
      <c r="H74" s="604">
        <v>244</v>
      </c>
      <c r="I74" s="604">
        <v>65</v>
      </c>
      <c r="J74" s="604">
        <v>5567</v>
      </c>
      <c r="K74" s="604">
        <v>997</v>
      </c>
    </row>
    <row r="75" spans="1:11" ht="15" customHeight="1">
      <c r="A75" s="632" t="s">
        <v>110</v>
      </c>
      <c r="B75" s="608">
        <v>54161</v>
      </c>
      <c r="C75" s="608">
        <v>16886</v>
      </c>
      <c r="D75" s="608">
        <v>10225</v>
      </c>
      <c r="E75" s="608">
        <v>1945</v>
      </c>
      <c r="F75" s="608">
        <v>9832</v>
      </c>
      <c r="G75" s="608">
        <v>15315</v>
      </c>
      <c r="H75" s="608">
        <v>244</v>
      </c>
      <c r="I75" s="608">
        <v>65</v>
      </c>
      <c r="J75" s="608">
        <v>1594</v>
      </c>
      <c r="K75" s="608" t="s">
        <v>39</v>
      </c>
    </row>
    <row r="76" spans="1:11" ht="15.75" customHeight="1">
      <c r="A76" s="958" t="s">
        <v>109</v>
      </c>
      <c r="B76" s="604">
        <v>40206</v>
      </c>
      <c r="C76" s="604">
        <v>10382</v>
      </c>
      <c r="D76" s="604">
        <v>9903</v>
      </c>
      <c r="E76" s="604">
        <v>116</v>
      </c>
      <c r="F76" s="604">
        <v>5871</v>
      </c>
      <c r="G76" s="604">
        <v>9080</v>
      </c>
      <c r="H76" s="604" t="s">
        <v>39</v>
      </c>
      <c r="I76" s="604" t="s">
        <v>39</v>
      </c>
      <c r="J76" s="604">
        <v>3973</v>
      </c>
      <c r="K76" s="604">
        <v>997</v>
      </c>
    </row>
    <row r="77" spans="1:11" ht="14.25" customHeight="1">
      <c r="A77" s="724" t="s">
        <v>35</v>
      </c>
      <c r="B77" s="608">
        <v>129574</v>
      </c>
      <c r="C77" s="608">
        <v>51119</v>
      </c>
      <c r="D77" s="608">
        <v>62600</v>
      </c>
      <c r="E77" s="608">
        <v>1142</v>
      </c>
      <c r="F77" s="608">
        <v>4355</v>
      </c>
      <c r="G77" s="608">
        <v>9522</v>
      </c>
      <c r="H77" s="608">
        <v>1207</v>
      </c>
      <c r="I77" s="608">
        <v>411</v>
      </c>
      <c r="J77" s="608">
        <v>360</v>
      </c>
      <c r="K77" s="608" t="s">
        <v>39</v>
      </c>
    </row>
    <row r="78" spans="1:11" ht="15.75" customHeight="1">
      <c r="A78" s="958" t="s">
        <v>110</v>
      </c>
      <c r="B78" s="604">
        <v>81196</v>
      </c>
      <c r="C78" s="604">
        <v>29696</v>
      </c>
      <c r="D78" s="604">
        <v>36942</v>
      </c>
      <c r="E78" s="604">
        <v>1142</v>
      </c>
      <c r="F78" s="604">
        <v>4100</v>
      </c>
      <c r="G78" s="604">
        <v>8480</v>
      </c>
      <c r="H78" s="604">
        <v>1207</v>
      </c>
      <c r="I78" s="604">
        <v>411</v>
      </c>
      <c r="J78" s="604">
        <v>360</v>
      </c>
      <c r="K78" s="604" t="s">
        <v>39</v>
      </c>
    </row>
    <row r="79" spans="1:11" ht="15.75" customHeight="1">
      <c r="A79" s="632" t="s">
        <v>109</v>
      </c>
      <c r="B79" s="608">
        <v>48378</v>
      </c>
      <c r="C79" s="608">
        <v>21423</v>
      </c>
      <c r="D79" s="608">
        <v>25658</v>
      </c>
      <c r="E79" s="608" t="s">
        <v>39</v>
      </c>
      <c r="F79" s="608">
        <v>255</v>
      </c>
      <c r="G79" s="608">
        <v>1042</v>
      </c>
      <c r="H79" s="608" t="s">
        <v>39</v>
      </c>
      <c r="I79" s="608" t="s">
        <v>39</v>
      </c>
      <c r="J79" s="608" t="s">
        <v>39</v>
      </c>
      <c r="K79" s="608" t="s">
        <v>39</v>
      </c>
    </row>
    <row r="80" spans="1:11" ht="15" customHeight="1">
      <c r="A80" s="725" t="s">
        <v>36</v>
      </c>
      <c r="B80" s="604">
        <v>145819</v>
      </c>
      <c r="C80" s="604">
        <v>45240</v>
      </c>
      <c r="D80" s="604">
        <v>33756</v>
      </c>
      <c r="E80" s="604">
        <v>4675</v>
      </c>
      <c r="F80" s="604">
        <v>28139</v>
      </c>
      <c r="G80" s="604">
        <v>37177</v>
      </c>
      <c r="H80" s="604">
        <v>1244</v>
      </c>
      <c r="I80" s="604">
        <v>114</v>
      </c>
      <c r="J80" s="604">
        <v>98</v>
      </c>
      <c r="K80" s="604">
        <v>51</v>
      </c>
    </row>
    <row r="81" spans="1:11" ht="15" customHeight="1">
      <c r="A81" s="632" t="s">
        <v>110</v>
      </c>
      <c r="B81" s="608">
        <v>93016</v>
      </c>
      <c r="C81" s="608">
        <v>25711</v>
      </c>
      <c r="D81" s="608">
        <v>16021</v>
      </c>
      <c r="E81" s="608">
        <v>3396</v>
      </c>
      <c r="F81" s="608">
        <v>22366</v>
      </c>
      <c r="G81" s="608">
        <v>27411</v>
      </c>
      <c r="H81" s="608">
        <v>1244</v>
      </c>
      <c r="I81" s="608">
        <v>114</v>
      </c>
      <c r="J81" s="608">
        <v>98</v>
      </c>
      <c r="K81" s="608">
        <v>51</v>
      </c>
    </row>
    <row r="82" spans="1:11" ht="16.5" customHeight="1">
      <c r="A82" s="958" t="s">
        <v>109</v>
      </c>
      <c r="B82" s="604">
        <v>52803</v>
      </c>
      <c r="C82" s="604">
        <v>19529</v>
      </c>
      <c r="D82" s="604">
        <v>17735</v>
      </c>
      <c r="E82" s="604">
        <v>1279</v>
      </c>
      <c r="F82" s="604">
        <v>5773</v>
      </c>
      <c r="G82" s="604">
        <v>9766</v>
      </c>
      <c r="H82" s="604" t="s">
        <v>39</v>
      </c>
      <c r="I82" s="604" t="s">
        <v>39</v>
      </c>
      <c r="J82" s="604" t="s">
        <v>39</v>
      </c>
      <c r="K82" s="604" t="s">
        <v>39</v>
      </c>
    </row>
    <row r="83" spans="1:11" ht="14.25" customHeight="1">
      <c r="A83" s="724" t="s">
        <v>37</v>
      </c>
      <c r="B83" s="608">
        <v>150937</v>
      </c>
      <c r="C83" s="608">
        <v>47688</v>
      </c>
      <c r="D83" s="608">
        <v>45204</v>
      </c>
      <c r="E83" s="608">
        <v>2007</v>
      </c>
      <c r="F83" s="608">
        <v>20647</v>
      </c>
      <c r="G83" s="608">
        <v>19980</v>
      </c>
      <c r="H83" s="608">
        <v>9212</v>
      </c>
      <c r="I83" s="608">
        <v>6493</v>
      </c>
      <c r="J83" s="608">
        <v>1687</v>
      </c>
      <c r="K83" s="608">
        <v>26</v>
      </c>
    </row>
    <row r="84" spans="1:11" ht="14.25" customHeight="1">
      <c r="A84" s="958" t="s">
        <v>110</v>
      </c>
      <c r="B84" s="604">
        <v>105951</v>
      </c>
      <c r="C84" s="604">
        <v>29103</v>
      </c>
      <c r="D84" s="604">
        <v>24321</v>
      </c>
      <c r="E84" s="604">
        <v>1394</v>
      </c>
      <c r="F84" s="604">
        <v>18317</v>
      </c>
      <c r="G84" s="604">
        <v>17171</v>
      </c>
      <c r="H84" s="604">
        <v>8902</v>
      </c>
      <c r="I84" s="604">
        <v>6424</v>
      </c>
      <c r="J84" s="604">
        <v>1687</v>
      </c>
      <c r="K84" s="604">
        <v>26</v>
      </c>
    </row>
    <row r="85" spans="1:11" ht="18.75" customHeight="1">
      <c r="A85" s="632" t="s">
        <v>109</v>
      </c>
      <c r="B85" s="608">
        <v>44986</v>
      </c>
      <c r="C85" s="608">
        <v>18585</v>
      </c>
      <c r="D85" s="608">
        <v>20883</v>
      </c>
      <c r="E85" s="608">
        <v>613</v>
      </c>
      <c r="F85" s="608">
        <v>2330</v>
      </c>
      <c r="G85" s="608">
        <v>2809</v>
      </c>
      <c r="H85" s="608">
        <v>310</v>
      </c>
      <c r="I85" s="608">
        <v>69</v>
      </c>
      <c r="J85" s="608" t="s">
        <v>39</v>
      </c>
      <c r="K85" s="608" t="s">
        <v>39</v>
      </c>
    </row>
    <row r="86" spans="1:11" ht="17.25" customHeight="1">
      <c r="A86" s="704" t="s">
        <v>111</v>
      </c>
      <c r="B86" s="604">
        <v>41394</v>
      </c>
      <c r="C86" s="604">
        <v>15838</v>
      </c>
      <c r="D86" s="604">
        <v>19558</v>
      </c>
      <c r="E86" s="604">
        <v>1601</v>
      </c>
      <c r="F86" s="604">
        <v>1827</v>
      </c>
      <c r="G86" s="604">
        <v>3293</v>
      </c>
      <c r="H86" s="604">
        <v>367</v>
      </c>
      <c r="I86" s="604">
        <v>511</v>
      </c>
      <c r="J86" s="604" t="s">
        <v>39</v>
      </c>
      <c r="K86" s="604" t="s">
        <v>39</v>
      </c>
    </row>
    <row r="87" spans="1:11" ht="16.5" customHeight="1">
      <c r="A87" s="703" t="s">
        <v>110</v>
      </c>
      <c r="B87" s="608">
        <v>37601</v>
      </c>
      <c r="C87" s="608">
        <v>13973</v>
      </c>
      <c r="D87" s="608">
        <v>17630</v>
      </c>
      <c r="E87" s="608">
        <v>1542</v>
      </c>
      <c r="F87" s="608">
        <v>1827</v>
      </c>
      <c r="G87" s="608">
        <v>3293</v>
      </c>
      <c r="H87" s="608">
        <v>367</v>
      </c>
      <c r="I87" s="608">
        <v>511</v>
      </c>
      <c r="J87" s="608" t="s">
        <v>39</v>
      </c>
      <c r="K87" s="608" t="s">
        <v>39</v>
      </c>
    </row>
    <row r="88" spans="1:11" ht="16.5" customHeight="1">
      <c r="A88" s="704" t="s">
        <v>109</v>
      </c>
      <c r="B88" s="604">
        <v>3793</v>
      </c>
      <c r="C88" s="604">
        <v>1865</v>
      </c>
      <c r="D88" s="604">
        <v>1928</v>
      </c>
      <c r="E88" s="604">
        <v>59</v>
      </c>
      <c r="F88" s="604" t="s">
        <v>39</v>
      </c>
      <c r="G88" s="604" t="s">
        <v>39</v>
      </c>
      <c r="H88" s="604" t="s">
        <v>39</v>
      </c>
      <c r="I88" s="604" t="s">
        <v>39</v>
      </c>
      <c r="J88" s="604" t="s">
        <v>39</v>
      </c>
      <c r="K88" s="604" t="s">
        <v>39</v>
      </c>
    </row>
    <row r="89" spans="1:11" ht="13.5" customHeight="1">
      <c r="A89" s="724" t="s">
        <v>40</v>
      </c>
      <c r="B89" s="608">
        <v>41394</v>
      </c>
      <c r="C89" s="608">
        <v>15838</v>
      </c>
      <c r="D89" s="608">
        <v>19558</v>
      </c>
      <c r="E89" s="608">
        <v>1601</v>
      </c>
      <c r="F89" s="608">
        <v>1827</v>
      </c>
      <c r="G89" s="608">
        <v>3293</v>
      </c>
      <c r="H89" s="608">
        <v>367</v>
      </c>
      <c r="I89" s="608">
        <v>511</v>
      </c>
      <c r="J89" s="608" t="s">
        <v>39</v>
      </c>
      <c r="K89" s="608" t="s">
        <v>39</v>
      </c>
    </row>
    <row r="90" spans="1:11" ht="15" customHeight="1">
      <c r="A90" s="958" t="s">
        <v>110</v>
      </c>
      <c r="B90" s="604">
        <v>37601</v>
      </c>
      <c r="C90" s="604">
        <v>13973</v>
      </c>
      <c r="D90" s="604">
        <v>17630</v>
      </c>
      <c r="E90" s="604">
        <v>1542</v>
      </c>
      <c r="F90" s="604">
        <v>1827</v>
      </c>
      <c r="G90" s="604">
        <v>3293</v>
      </c>
      <c r="H90" s="604">
        <v>367</v>
      </c>
      <c r="I90" s="604">
        <v>511</v>
      </c>
      <c r="J90" s="604" t="s">
        <v>39</v>
      </c>
      <c r="K90" s="604" t="s">
        <v>39</v>
      </c>
    </row>
    <row r="91" spans="1:11" ht="14.25" customHeight="1">
      <c r="A91" s="632" t="s">
        <v>109</v>
      </c>
      <c r="B91" s="608">
        <v>3793</v>
      </c>
      <c r="C91" s="608">
        <v>1865</v>
      </c>
      <c r="D91" s="608">
        <v>1928</v>
      </c>
      <c r="E91" s="608">
        <v>59</v>
      </c>
      <c r="F91" s="608" t="s">
        <v>39</v>
      </c>
      <c r="G91" s="608" t="s">
        <v>39</v>
      </c>
      <c r="H91" s="608" t="s">
        <v>39</v>
      </c>
      <c r="I91" s="608" t="s">
        <v>39</v>
      </c>
      <c r="J91" s="608" t="s">
        <v>39</v>
      </c>
      <c r="K91" s="608" t="s">
        <v>39</v>
      </c>
    </row>
    <row r="92" spans="1:11" ht="14.25" customHeight="1">
      <c r="A92" s="975"/>
      <c r="B92" s="682"/>
      <c r="C92" s="682"/>
      <c r="D92" s="682"/>
      <c r="E92" s="682"/>
      <c r="F92" s="682"/>
      <c r="G92" s="682"/>
      <c r="H92" s="682"/>
      <c r="I92" s="682"/>
      <c r="J92" s="682"/>
      <c r="K92" s="682"/>
    </row>
    <row r="93" spans="1:11" ht="15" customHeight="1">
      <c r="A93" s="1225" t="s">
        <v>347</v>
      </c>
      <c r="B93" s="1225"/>
      <c r="C93" s="1225"/>
      <c r="D93" s="1225"/>
      <c r="E93" s="1225"/>
      <c r="F93" s="1225"/>
      <c r="G93" s="1225"/>
      <c r="H93" s="1225"/>
      <c r="I93" s="1225"/>
      <c r="J93" s="1225"/>
      <c r="K93" s="1225"/>
    </row>
  </sheetData>
  <mergeCells count="10">
    <mergeCell ref="A93:K93"/>
    <mergeCell ref="C3:D3"/>
    <mergeCell ref="E3:E4"/>
    <mergeCell ref="A1:K1"/>
    <mergeCell ref="A2:A4"/>
    <mergeCell ref="B2:K2"/>
    <mergeCell ref="B3:B4"/>
    <mergeCell ref="F3:G3"/>
    <mergeCell ref="H3:I3"/>
    <mergeCell ref="J3:K3"/>
  </mergeCells>
  <hyperlinks>
    <hyperlink ref="L1" location="INDICE!A32" display="INDICE"/>
  </hyperlinks>
  <printOptions horizontalCentered="1"/>
  <pageMargins left="0.51181102362204722" right="0.51181102362204722" top="1.1023622047244095" bottom="0.51181102362204722" header="0.11811023622047245" footer="0.23622047244094491"/>
  <pageSetup paperSize="9" scale="83" firstPageNumber="108" orientation="landscape" useFirstPageNumber="1" r:id="rId1"/>
  <headerFooter scaleWithDoc="0">
    <oddHeader>&amp;C&amp;G</oddHeader>
    <oddFooter>&amp;C&amp;12 &amp;P</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zoomScale="90" zoomScaleNormal="90" zoomScalePageLayoutView="80" workbookViewId="0">
      <selection sqref="A1:Q1"/>
    </sheetView>
  </sheetViews>
  <sheetFormatPr baseColWidth="10" defaultRowHeight="12.75"/>
  <cols>
    <col min="1" max="1" width="26.7109375" style="647" customWidth="1"/>
    <col min="2" max="9" width="11.7109375" style="647" customWidth="1"/>
    <col min="10" max="17" width="12.7109375" style="647" customWidth="1"/>
    <col min="18" max="18" width="11.42578125" style="653"/>
    <col min="19" max="19" width="10.42578125" style="653" customWidth="1"/>
    <col min="20" max="16384" width="11.42578125" style="653"/>
  </cols>
  <sheetData>
    <row r="1" spans="1:18" ht="66" customHeight="1">
      <c r="A1" s="1129" t="s">
        <v>1517</v>
      </c>
      <c r="B1" s="1229"/>
      <c r="C1" s="1229"/>
      <c r="D1" s="1229"/>
      <c r="E1" s="1229"/>
      <c r="F1" s="1229"/>
      <c r="G1" s="1229"/>
      <c r="H1" s="1229"/>
      <c r="I1" s="1229"/>
      <c r="J1" s="1229"/>
      <c r="K1" s="1229"/>
      <c r="L1" s="1229"/>
      <c r="M1" s="1229"/>
      <c r="N1" s="1229"/>
      <c r="O1" s="1229"/>
      <c r="P1" s="1229"/>
      <c r="Q1" s="1229"/>
      <c r="R1" s="264" t="s">
        <v>577</v>
      </c>
    </row>
    <row r="2" spans="1:18" ht="16.5" customHeight="1">
      <c r="A2" s="1230" t="s">
        <v>310</v>
      </c>
      <c r="B2" s="1230" t="s">
        <v>374</v>
      </c>
      <c r="C2" s="1134" t="s">
        <v>681</v>
      </c>
      <c r="D2" s="1134"/>
      <c r="E2" s="1134"/>
      <c r="F2" s="1134"/>
      <c r="G2" s="1134"/>
      <c r="H2" s="1134"/>
      <c r="I2" s="1134"/>
      <c r="J2" s="1134"/>
      <c r="K2" s="1134" t="s">
        <v>682</v>
      </c>
      <c r="L2" s="1134"/>
      <c r="M2" s="1134"/>
      <c r="N2" s="1134"/>
      <c r="O2" s="1134"/>
      <c r="P2" s="1134"/>
      <c r="Q2" s="1134"/>
    </row>
    <row r="3" spans="1:18" ht="16.5" customHeight="1">
      <c r="A3" s="1134"/>
      <c r="B3" s="1134"/>
      <c r="C3" s="1230" t="s">
        <v>66</v>
      </c>
      <c r="D3" s="1134" t="s">
        <v>683</v>
      </c>
      <c r="E3" s="1134"/>
      <c r="F3" s="1134"/>
      <c r="G3" s="1134"/>
      <c r="H3" s="1134" t="s">
        <v>395</v>
      </c>
      <c r="I3" s="1134"/>
      <c r="J3" s="1134"/>
      <c r="K3" s="1230" t="s">
        <v>66</v>
      </c>
      <c r="L3" s="1134" t="s">
        <v>683</v>
      </c>
      <c r="M3" s="1134"/>
      <c r="N3" s="1134"/>
      <c r="O3" s="1134" t="s">
        <v>395</v>
      </c>
      <c r="P3" s="1134"/>
      <c r="Q3" s="1134"/>
    </row>
    <row r="4" spans="1:18" ht="26.25" customHeight="1">
      <c r="A4" s="1133"/>
      <c r="B4" s="1133"/>
      <c r="C4" s="1231"/>
      <c r="D4" s="976" t="s">
        <v>66</v>
      </c>
      <c r="E4" s="961" t="s">
        <v>349</v>
      </c>
      <c r="F4" s="976" t="s">
        <v>370</v>
      </c>
      <c r="G4" s="976" t="s">
        <v>371</v>
      </c>
      <c r="H4" s="976" t="s">
        <v>66</v>
      </c>
      <c r="I4" s="961" t="s">
        <v>349</v>
      </c>
      <c r="J4" s="976" t="s">
        <v>370</v>
      </c>
      <c r="K4" s="1231"/>
      <c r="L4" s="976" t="s">
        <v>66</v>
      </c>
      <c r="M4" s="961" t="s">
        <v>349</v>
      </c>
      <c r="N4" s="976" t="s">
        <v>370</v>
      </c>
      <c r="O4" s="976" t="s">
        <v>66</v>
      </c>
      <c r="P4" s="961" t="s">
        <v>349</v>
      </c>
      <c r="Q4" s="976" t="s">
        <v>370</v>
      </c>
      <c r="R4" s="744"/>
    </row>
    <row r="5" spans="1:18" s="659" customFormat="1">
      <c r="A5" s="745" t="s">
        <v>11</v>
      </c>
      <c r="B5" s="978">
        <v>9509878</v>
      </c>
      <c r="C5" s="978">
        <v>9002657</v>
      </c>
      <c r="D5" s="978">
        <v>8590884</v>
      </c>
      <c r="E5" s="978">
        <v>3179077</v>
      </c>
      <c r="F5" s="978">
        <v>2924185</v>
      </c>
      <c r="G5" s="978">
        <v>2487622</v>
      </c>
      <c r="H5" s="978">
        <v>411773</v>
      </c>
      <c r="I5" s="978">
        <v>343830</v>
      </c>
      <c r="J5" s="978">
        <v>67943</v>
      </c>
      <c r="K5" s="978">
        <v>507221</v>
      </c>
      <c r="L5" s="978">
        <v>472246</v>
      </c>
      <c r="M5" s="978">
        <v>322115</v>
      </c>
      <c r="N5" s="978">
        <v>150131</v>
      </c>
      <c r="O5" s="978">
        <v>34975</v>
      </c>
      <c r="P5" s="978">
        <v>22908</v>
      </c>
      <c r="Q5" s="978">
        <v>12067</v>
      </c>
    </row>
    <row r="6" spans="1:18" s="659" customFormat="1">
      <c r="A6" s="746" t="s">
        <v>12</v>
      </c>
      <c r="B6" s="747">
        <v>4578336</v>
      </c>
      <c r="C6" s="747">
        <v>4201197</v>
      </c>
      <c r="D6" s="747">
        <v>4006248</v>
      </c>
      <c r="E6" s="747">
        <v>1442561</v>
      </c>
      <c r="F6" s="747">
        <v>1490037</v>
      </c>
      <c r="G6" s="747">
        <v>1073650</v>
      </c>
      <c r="H6" s="747">
        <v>194949</v>
      </c>
      <c r="I6" s="747">
        <v>163657</v>
      </c>
      <c r="J6" s="747">
        <v>31292</v>
      </c>
      <c r="K6" s="747">
        <v>377139</v>
      </c>
      <c r="L6" s="747">
        <v>355551</v>
      </c>
      <c r="M6" s="747">
        <v>246059</v>
      </c>
      <c r="N6" s="747">
        <v>109492</v>
      </c>
      <c r="O6" s="747">
        <v>21588</v>
      </c>
      <c r="P6" s="747">
        <v>13747</v>
      </c>
      <c r="Q6" s="747">
        <v>7841</v>
      </c>
    </row>
    <row r="7" spans="1:18" s="659" customFormat="1">
      <c r="A7" s="659" t="s">
        <v>369</v>
      </c>
      <c r="B7" s="978">
        <v>528004</v>
      </c>
      <c r="C7" s="978">
        <v>528004</v>
      </c>
      <c r="D7" s="978">
        <v>516356</v>
      </c>
      <c r="E7" s="742">
        <v>139796</v>
      </c>
      <c r="F7" s="742">
        <v>244559</v>
      </c>
      <c r="G7" s="742">
        <v>132001</v>
      </c>
      <c r="H7" s="978">
        <v>11648</v>
      </c>
      <c r="I7" s="742">
        <v>10758</v>
      </c>
      <c r="J7" s="742">
        <v>890</v>
      </c>
      <c r="K7" s="978" t="s">
        <v>39</v>
      </c>
      <c r="L7" s="978" t="s">
        <v>39</v>
      </c>
      <c r="M7" s="748"/>
      <c r="N7" s="748"/>
      <c r="O7" s="978" t="s">
        <v>39</v>
      </c>
      <c r="P7" s="748"/>
      <c r="Q7" s="748"/>
    </row>
    <row r="8" spans="1:18" s="659" customFormat="1">
      <c r="A8" s="749" t="s">
        <v>368</v>
      </c>
      <c r="B8" s="747">
        <v>85196</v>
      </c>
      <c r="C8" s="747">
        <v>80756</v>
      </c>
      <c r="D8" s="747">
        <v>73449</v>
      </c>
      <c r="E8" s="743">
        <v>31394</v>
      </c>
      <c r="F8" s="743">
        <v>26943</v>
      </c>
      <c r="G8" s="743">
        <v>15112</v>
      </c>
      <c r="H8" s="747">
        <v>7307</v>
      </c>
      <c r="I8" s="743">
        <v>6978</v>
      </c>
      <c r="J8" s="743">
        <v>329</v>
      </c>
      <c r="K8" s="747">
        <v>4440</v>
      </c>
      <c r="L8" s="747">
        <v>3358</v>
      </c>
      <c r="M8" s="743">
        <v>2157</v>
      </c>
      <c r="N8" s="743">
        <v>1201</v>
      </c>
      <c r="O8" s="747">
        <v>1082</v>
      </c>
      <c r="P8" s="743">
        <v>600</v>
      </c>
      <c r="Q8" s="743">
        <v>482</v>
      </c>
    </row>
    <row r="9" spans="1:18" s="659" customFormat="1">
      <c r="A9" s="659" t="s">
        <v>367</v>
      </c>
      <c r="B9" s="978">
        <v>150588</v>
      </c>
      <c r="C9" s="978">
        <v>150405</v>
      </c>
      <c r="D9" s="978">
        <v>140164</v>
      </c>
      <c r="E9" s="742">
        <v>59851</v>
      </c>
      <c r="F9" s="742">
        <v>42866</v>
      </c>
      <c r="G9" s="742">
        <v>37447</v>
      </c>
      <c r="H9" s="978">
        <v>10241</v>
      </c>
      <c r="I9" s="742">
        <v>9281</v>
      </c>
      <c r="J9" s="742">
        <v>960</v>
      </c>
      <c r="K9" s="978">
        <v>183</v>
      </c>
      <c r="L9" s="978">
        <v>157</v>
      </c>
      <c r="M9" s="742">
        <v>76</v>
      </c>
      <c r="N9" s="742">
        <v>81</v>
      </c>
      <c r="O9" s="978">
        <v>26</v>
      </c>
      <c r="P9" s="742">
        <v>23</v>
      </c>
      <c r="Q9" s="742">
        <v>3</v>
      </c>
    </row>
    <row r="10" spans="1:18" s="659" customFormat="1">
      <c r="A10" s="749" t="s">
        <v>366</v>
      </c>
      <c r="B10" s="747">
        <v>67707</v>
      </c>
      <c r="C10" s="747">
        <v>67485</v>
      </c>
      <c r="D10" s="747">
        <v>64729</v>
      </c>
      <c r="E10" s="743">
        <v>38889</v>
      </c>
      <c r="F10" s="743">
        <v>22445</v>
      </c>
      <c r="G10" s="743">
        <v>3395</v>
      </c>
      <c r="H10" s="747">
        <v>2756</v>
      </c>
      <c r="I10" s="743">
        <v>2352</v>
      </c>
      <c r="J10" s="743">
        <v>404</v>
      </c>
      <c r="K10" s="747">
        <v>222</v>
      </c>
      <c r="L10" s="747">
        <v>222</v>
      </c>
      <c r="M10" s="743">
        <v>101</v>
      </c>
      <c r="N10" s="743">
        <v>121</v>
      </c>
      <c r="O10" s="747" t="s">
        <v>39</v>
      </c>
      <c r="P10" s="747"/>
      <c r="Q10" s="747"/>
    </row>
    <row r="11" spans="1:18" s="659" customFormat="1">
      <c r="A11" s="659" t="s">
        <v>365</v>
      </c>
      <c r="B11" s="978">
        <v>193419</v>
      </c>
      <c r="C11" s="978">
        <v>165622</v>
      </c>
      <c r="D11" s="978">
        <v>161040</v>
      </c>
      <c r="E11" s="742">
        <v>41789</v>
      </c>
      <c r="F11" s="742">
        <v>59043</v>
      </c>
      <c r="G11" s="742">
        <v>60208</v>
      </c>
      <c r="H11" s="978">
        <v>4582</v>
      </c>
      <c r="I11" s="742">
        <v>3371</v>
      </c>
      <c r="J11" s="742">
        <v>1211</v>
      </c>
      <c r="K11" s="978">
        <v>27797</v>
      </c>
      <c r="L11" s="978">
        <v>21395</v>
      </c>
      <c r="M11" s="742">
        <v>14222</v>
      </c>
      <c r="N11" s="742">
        <v>7173</v>
      </c>
      <c r="O11" s="978">
        <v>6402</v>
      </c>
      <c r="P11" s="742">
        <v>2984</v>
      </c>
      <c r="Q11" s="742">
        <v>3418</v>
      </c>
    </row>
    <row r="12" spans="1:18" s="659" customFormat="1">
      <c r="A12" s="749" t="s">
        <v>364</v>
      </c>
      <c r="B12" s="747">
        <v>318853</v>
      </c>
      <c r="C12" s="747">
        <v>295260</v>
      </c>
      <c r="D12" s="747">
        <v>279382</v>
      </c>
      <c r="E12" s="743">
        <v>109816</v>
      </c>
      <c r="F12" s="743">
        <v>98553</v>
      </c>
      <c r="G12" s="743">
        <v>71013</v>
      </c>
      <c r="H12" s="747">
        <v>15878</v>
      </c>
      <c r="I12" s="743">
        <v>14939</v>
      </c>
      <c r="J12" s="743">
        <v>939</v>
      </c>
      <c r="K12" s="747">
        <v>23593</v>
      </c>
      <c r="L12" s="747">
        <v>21959</v>
      </c>
      <c r="M12" s="743">
        <v>11899</v>
      </c>
      <c r="N12" s="743">
        <v>10060</v>
      </c>
      <c r="O12" s="747">
        <v>1634</v>
      </c>
      <c r="P12" s="743">
        <v>1437</v>
      </c>
      <c r="Q12" s="743">
        <v>197</v>
      </c>
    </row>
    <row r="13" spans="1:18" s="659" customFormat="1">
      <c r="A13" s="659" t="s">
        <v>363</v>
      </c>
      <c r="B13" s="978">
        <v>204616</v>
      </c>
      <c r="C13" s="978">
        <v>194695</v>
      </c>
      <c r="D13" s="978">
        <v>180045</v>
      </c>
      <c r="E13" s="742">
        <v>93252</v>
      </c>
      <c r="F13" s="742">
        <v>53534</v>
      </c>
      <c r="G13" s="742">
        <v>33259</v>
      </c>
      <c r="H13" s="978">
        <v>14650</v>
      </c>
      <c r="I13" s="742">
        <v>8647</v>
      </c>
      <c r="J13" s="742">
        <v>6003</v>
      </c>
      <c r="K13" s="978">
        <v>9921</v>
      </c>
      <c r="L13" s="978">
        <v>9290</v>
      </c>
      <c r="M13" s="742">
        <v>8019</v>
      </c>
      <c r="N13" s="742">
        <v>1271</v>
      </c>
      <c r="O13" s="978">
        <v>631</v>
      </c>
      <c r="P13" s="742">
        <v>590</v>
      </c>
      <c r="Q13" s="742">
        <v>41</v>
      </c>
    </row>
    <row r="14" spans="1:18" s="659" customFormat="1">
      <c r="A14" s="749" t="s">
        <v>362</v>
      </c>
      <c r="B14" s="747">
        <v>408673</v>
      </c>
      <c r="C14" s="747">
        <v>388045</v>
      </c>
      <c r="D14" s="747">
        <v>364710</v>
      </c>
      <c r="E14" s="743">
        <v>139153</v>
      </c>
      <c r="F14" s="743">
        <v>123796</v>
      </c>
      <c r="G14" s="743">
        <v>101761</v>
      </c>
      <c r="H14" s="747">
        <v>23335</v>
      </c>
      <c r="I14" s="743">
        <v>18182</v>
      </c>
      <c r="J14" s="743">
        <v>5153</v>
      </c>
      <c r="K14" s="747">
        <v>20628</v>
      </c>
      <c r="L14" s="747">
        <v>19632</v>
      </c>
      <c r="M14" s="743">
        <v>10739</v>
      </c>
      <c r="N14" s="743">
        <v>8893</v>
      </c>
      <c r="O14" s="747">
        <v>996</v>
      </c>
      <c r="P14" s="743">
        <v>722</v>
      </c>
      <c r="Q14" s="743">
        <v>274</v>
      </c>
    </row>
    <row r="15" spans="1:18" s="659" customFormat="1">
      <c r="A15" s="659" t="s">
        <v>361</v>
      </c>
      <c r="B15" s="978">
        <v>1925055</v>
      </c>
      <c r="C15" s="978">
        <v>1797443</v>
      </c>
      <c r="D15" s="978">
        <v>1713317</v>
      </c>
      <c r="E15" s="742">
        <v>628430</v>
      </c>
      <c r="F15" s="742">
        <v>663753</v>
      </c>
      <c r="G15" s="742">
        <v>421134</v>
      </c>
      <c r="H15" s="978">
        <v>84126</v>
      </c>
      <c r="I15" s="742">
        <v>71775</v>
      </c>
      <c r="J15" s="742">
        <v>12351</v>
      </c>
      <c r="K15" s="978">
        <v>127612</v>
      </c>
      <c r="L15" s="978">
        <v>119596</v>
      </c>
      <c r="M15" s="978">
        <v>85866</v>
      </c>
      <c r="N15" s="978">
        <v>33730</v>
      </c>
      <c r="O15" s="978">
        <v>8016</v>
      </c>
      <c r="P15" s="978">
        <v>5398</v>
      </c>
      <c r="Q15" s="978">
        <v>2618</v>
      </c>
    </row>
    <row r="16" spans="1:18" s="659" customFormat="1">
      <c r="A16" s="749" t="s">
        <v>360</v>
      </c>
      <c r="B16" s="747">
        <v>311288</v>
      </c>
      <c r="C16" s="747">
        <v>288314</v>
      </c>
      <c r="D16" s="747">
        <v>283006</v>
      </c>
      <c r="E16" s="743">
        <v>85214</v>
      </c>
      <c r="F16" s="743">
        <v>101371</v>
      </c>
      <c r="G16" s="743">
        <v>96421</v>
      </c>
      <c r="H16" s="747">
        <v>5308</v>
      </c>
      <c r="I16" s="743">
        <v>3733</v>
      </c>
      <c r="J16" s="743">
        <v>1575</v>
      </c>
      <c r="K16" s="747">
        <v>22974</v>
      </c>
      <c r="L16" s="747">
        <v>20173</v>
      </c>
      <c r="M16" s="743">
        <v>13557</v>
      </c>
      <c r="N16" s="743">
        <v>6616</v>
      </c>
      <c r="O16" s="747">
        <v>2801</v>
      </c>
      <c r="P16" s="743">
        <v>1993</v>
      </c>
      <c r="Q16" s="743">
        <v>808</v>
      </c>
    </row>
    <row r="17" spans="1:17" s="659" customFormat="1">
      <c r="A17" s="659" t="s">
        <v>359</v>
      </c>
      <c r="B17" s="978">
        <v>384937</v>
      </c>
      <c r="C17" s="978">
        <v>245168</v>
      </c>
      <c r="D17" s="978">
        <v>230050</v>
      </c>
      <c r="E17" s="742">
        <v>74977</v>
      </c>
      <c r="F17" s="742">
        <v>53174</v>
      </c>
      <c r="G17" s="742">
        <v>101899</v>
      </c>
      <c r="H17" s="978">
        <v>15118</v>
      </c>
      <c r="I17" s="742">
        <v>13641</v>
      </c>
      <c r="J17" s="742">
        <v>1477</v>
      </c>
      <c r="K17" s="978">
        <v>139769</v>
      </c>
      <c r="L17" s="978">
        <v>139769</v>
      </c>
      <c r="M17" s="742">
        <v>99423</v>
      </c>
      <c r="N17" s="742">
        <v>40346</v>
      </c>
      <c r="O17" s="978" t="s">
        <v>39</v>
      </c>
      <c r="P17" s="748"/>
      <c r="Q17" s="748"/>
    </row>
    <row r="18" spans="1:17" s="659" customFormat="1">
      <c r="A18" s="749" t="s">
        <v>358</v>
      </c>
      <c r="B18" s="747">
        <v>4650157</v>
      </c>
      <c r="C18" s="747">
        <v>4522767</v>
      </c>
      <c r="D18" s="747">
        <v>4317192</v>
      </c>
      <c r="E18" s="747">
        <v>1599826</v>
      </c>
      <c r="F18" s="747">
        <v>1371414</v>
      </c>
      <c r="G18" s="747">
        <v>1345952</v>
      </c>
      <c r="H18" s="747">
        <v>205575</v>
      </c>
      <c r="I18" s="747">
        <v>173017</v>
      </c>
      <c r="J18" s="747">
        <v>32558</v>
      </c>
      <c r="K18" s="747">
        <v>127390</v>
      </c>
      <c r="L18" s="747">
        <v>115013</v>
      </c>
      <c r="M18" s="747">
        <v>74934</v>
      </c>
      <c r="N18" s="747">
        <v>40079</v>
      </c>
      <c r="O18" s="747">
        <v>12377</v>
      </c>
      <c r="P18" s="747">
        <v>8776</v>
      </c>
      <c r="Q18" s="747">
        <v>3601</v>
      </c>
    </row>
    <row r="19" spans="1:17" s="659" customFormat="1">
      <c r="A19" s="659" t="s">
        <v>104</v>
      </c>
      <c r="B19" s="978">
        <v>390000</v>
      </c>
      <c r="C19" s="978">
        <v>390000</v>
      </c>
      <c r="D19" s="978">
        <v>379829</v>
      </c>
      <c r="E19" s="742">
        <v>162770</v>
      </c>
      <c r="F19" s="742">
        <v>123298</v>
      </c>
      <c r="G19" s="742">
        <v>93761</v>
      </c>
      <c r="H19" s="978">
        <v>10171</v>
      </c>
      <c r="I19" s="742">
        <v>6623</v>
      </c>
      <c r="J19" s="742">
        <v>3548</v>
      </c>
      <c r="K19" s="978" t="s">
        <v>39</v>
      </c>
      <c r="L19" s="978" t="s">
        <v>39</v>
      </c>
      <c r="M19" s="978"/>
      <c r="N19" s="978"/>
      <c r="O19" s="978" t="s">
        <v>39</v>
      </c>
      <c r="P19" s="748"/>
      <c r="Q19" s="748"/>
    </row>
    <row r="20" spans="1:17" s="659" customFormat="1">
      <c r="A20" s="749" t="s">
        <v>357</v>
      </c>
      <c r="B20" s="747">
        <v>206179</v>
      </c>
      <c r="C20" s="747">
        <v>196291</v>
      </c>
      <c r="D20" s="747">
        <v>190707</v>
      </c>
      <c r="E20" s="743">
        <v>74880</v>
      </c>
      <c r="F20" s="743">
        <v>50949</v>
      </c>
      <c r="G20" s="743">
        <v>64878</v>
      </c>
      <c r="H20" s="747">
        <v>5584</v>
      </c>
      <c r="I20" s="743">
        <v>5027</v>
      </c>
      <c r="J20" s="743">
        <v>557</v>
      </c>
      <c r="K20" s="747">
        <v>9888</v>
      </c>
      <c r="L20" s="747">
        <v>9888</v>
      </c>
      <c r="M20" s="743">
        <v>5934</v>
      </c>
      <c r="N20" s="743">
        <v>3954</v>
      </c>
      <c r="O20" s="747" t="s">
        <v>39</v>
      </c>
      <c r="P20" s="747"/>
      <c r="Q20" s="747"/>
    </row>
    <row r="21" spans="1:17" s="659" customFormat="1">
      <c r="A21" s="659" t="s">
        <v>356</v>
      </c>
      <c r="B21" s="978">
        <v>2502075</v>
      </c>
      <c r="C21" s="978">
        <v>2426489</v>
      </c>
      <c r="D21" s="978">
        <v>2279855</v>
      </c>
      <c r="E21" s="742">
        <v>858271</v>
      </c>
      <c r="F21" s="742">
        <v>780998</v>
      </c>
      <c r="G21" s="742">
        <v>640586</v>
      </c>
      <c r="H21" s="978">
        <v>146634</v>
      </c>
      <c r="I21" s="742">
        <v>126107</v>
      </c>
      <c r="J21" s="742">
        <v>20527</v>
      </c>
      <c r="K21" s="978">
        <v>75586</v>
      </c>
      <c r="L21" s="978">
        <v>66860</v>
      </c>
      <c r="M21" s="742">
        <v>43141</v>
      </c>
      <c r="N21" s="742">
        <v>23719</v>
      </c>
      <c r="O21" s="978">
        <v>8726</v>
      </c>
      <c r="P21" s="742">
        <v>5362</v>
      </c>
      <c r="Q21" s="742">
        <v>3364</v>
      </c>
    </row>
    <row r="22" spans="1:17" s="659" customFormat="1">
      <c r="A22" s="749" t="s">
        <v>355</v>
      </c>
      <c r="B22" s="747">
        <v>315364</v>
      </c>
      <c r="C22" s="747">
        <v>310342</v>
      </c>
      <c r="D22" s="747">
        <v>298153</v>
      </c>
      <c r="E22" s="743">
        <v>113625</v>
      </c>
      <c r="F22" s="743">
        <v>68832</v>
      </c>
      <c r="G22" s="743">
        <v>115696</v>
      </c>
      <c r="H22" s="747">
        <v>12189</v>
      </c>
      <c r="I22" s="743">
        <v>10374</v>
      </c>
      <c r="J22" s="743">
        <v>1815</v>
      </c>
      <c r="K22" s="747">
        <v>5022</v>
      </c>
      <c r="L22" s="747">
        <v>4976</v>
      </c>
      <c r="M22" s="743">
        <v>3411</v>
      </c>
      <c r="N22" s="743">
        <v>1565</v>
      </c>
      <c r="O22" s="747">
        <v>46</v>
      </c>
      <c r="P22" s="743">
        <v>46</v>
      </c>
      <c r="Q22" s="743" t="s">
        <v>39</v>
      </c>
    </row>
    <row r="23" spans="1:17" s="659" customFormat="1">
      <c r="A23" s="659" t="s">
        <v>354</v>
      </c>
      <c r="B23" s="978">
        <v>1067367</v>
      </c>
      <c r="C23" s="978">
        <v>1031520</v>
      </c>
      <c r="D23" s="978">
        <v>1002973</v>
      </c>
      <c r="E23" s="742">
        <v>327601</v>
      </c>
      <c r="F23" s="742">
        <v>267310</v>
      </c>
      <c r="G23" s="742">
        <v>408062</v>
      </c>
      <c r="H23" s="978">
        <v>28547</v>
      </c>
      <c r="I23" s="742">
        <v>22436</v>
      </c>
      <c r="J23" s="742">
        <v>6111</v>
      </c>
      <c r="K23" s="978">
        <v>35847</v>
      </c>
      <c r="L23" s="978">
        <v>32340</v>
      </c>
      <c r="M23" s="742">
        <v>21768</v>
      </c>
      <c r="N23" s="742">
        <v>10572</v>
      </c>
      <c r="O23" s="978">
        <v>3507</v>
      </c>
      <c r="P23" s="742">
        <v>3312</v>
      </c>
      <c r="Q23" s="742">
        <v>195</v>
      </c>
    </row>
    <row r="24" spans="1:17" s="659" customFormat="1">
      <c r="A24" s="749" t="s">
        <v>30</v>
      </c>
      <c r="B24" s="747">
        <v>169172</v>
      </c>
      <c r="C24" s="747">
        <v>168125</v>
      </c>
      <c r="D24" s="747">
        <v>165675</v>
      </c>
      <c r="E24" s="743">
        <v>62679</v>
      </c>
      <c r="F24" s="743">
        <v>80027</v>
      </c>
      <c r="G24" s="743">
        <v>22969</v>
      </c>
      <c r="H24" s="747">
        <v>2450</v>
      </c>
      <c r="I24" s="743">
        <v>2450</v>
      </c>
      <c r="J24" s="743" t="s">
        <v>39</v>
      </c>
      <c r="K24" s="747">
        <v>1047</v>
      </c>
      <c r="L24" s="747">
        <v>949</v>
      </c>
      <c r="M24" s="743">
        <v>680</v>
      </c>
      <c r="N24" s="743">
        <v>269</v>
      </c>
      <c r="O24" s="747">
        <v>98</v>
      </c>
      <c r="P24" s="743">
        <v>56</v>
      </c>
      <c r="Q24" s="743">
        <v>42</v>
      </c>
    </row>
    <row r="25" spans="1:17" s="659" customFormat="1">
      <c r="A25" s="659" t="s">
        <v>31</v>
      </c>
      <c r="B25" s="978">
        <v>256824</v>
      </c>
      <c r="C25" s="978">
        <v>254132</v>
      </c>
      <c r="D25" s="978">
        <v>244711</v>
      </c>
      <c r="E25" s="978">
        <v>116539</v>
      </c>
      <c r="F25" s="978">
        <v>60152</v>
      </c>
      <c r="G25" s="978">
        <v>68020</v>
      </c>
      <c r="H25" s="978">
        <v>9421</v>
      </c>
      <c r="I25" s="978">
        <v>5456</v>
      </c>
      <c r="J25" s="978">
        <v>3965</v>
      </c>
      <c r="K25" s="978">
        <v>2692</v>
      </c>
      <c r="L25" s="978">
        <v>1682</v>
      </c>
      <c r="M25" s="978">
        <v>1122</v>
      </c>
      <c r="N25" s="978">
        <v>560</v>
      </c>
      <c r="O25" s="978">
        <v>1010</v>
      </c>
      <c r="P25" s="978">
        <v>385</v>
      </c>
      <c r="Q25" s="978">
        <v>625</v>
      </c>
    </row>
    <row r="26" spans="1:17" s="659" customFormat="1">
      <c r="A26" s="749" t="s">
        <v>32</v>
      </c>
      <c r="B26" s="747">
        <v>61340</v>
      </c>
      <c r="C26" s="747">
        <v>61340</v>
      </c>
      <c r="D26" s="747">
        <v>60106</v>
      </c>
      <c r="E26" s="743">
        <v>38243</v>
      </c>
      <c r="F26" s="743">
        <v>12270</v>
      </c>
      <c r="G26" s="743">
        <v>9593</v>
      </c>
      <c r="H26" s="747">
        <v>1234</v>
      </c>
      <c r="I26" s="743">
        <v>695</v>
      </c>
      <c r="J26" s="743">
        <v>539</v>
      </c>
      <c r="K26" s="747" t="s">
        <v>39</v>
      </c>
      <c r="L26" s="747" t="s">
        <v>39</v>
      </c>
      <c r="M26" s="747"/>
      <c r="N26" s="747"/>
      <c r="O26" s="747" t="s">
        <v>39</v>
      </c>
      <c r="P26" s="747"/>
      <c r="Q26" s="747"/>
    </row>
    <row r="27" spans="1:17" s="659" customFormat="1">
      <c r="A27" s="659" t="s">
        <v>33</v>
      </c>
      <c r="B27" s="978">
        <v>39314</v>
      </c>
      <c r="C27" s="978">
        <v>37525</v>
      </c>
      <c r="D27" s="978">
        <v>37524</v>
      </c>
      <c r="E27" s="742">
        <v>15285</v>
      </c>
      <c r="F27" s="742">
        <v>7703</v>
      </c>
      <c r="G27" s="742">
        <v>14536</v>
      </c>
      <c r="H27" s="978">
        <v>1</v>
      </c>
      <c r="I27" s="742">
        <v>1</v>
      </c>
      <c r="J27" s="742" t="s">
        <v>39</v>
      </c>
      <c r="K27" s="978">
        <v>1789</v>
      </c>
      <c r="L27" s="978">
        <v>779</v>
      </c>
      <c r="M27" s="742">
        <v>299</v>
      </c>
      <c r="N27" s="742">
        <v>480</v>
      </c>
      <c r="O27" s="978">
        <v>1010</v>
      </c>
      <c r="P27" s="742">
        <v>385</v>
      </c>
      <c r="Q27" s="742">
        <v>625</v>
      </c>
    </row>
    <row r="28" spans="1:17" s="659" customFormat="1">
      <c r="A28" s="749" t="s">
        <v>34</v>
      </c>
      <c r="B28" s="747">
        <v>56956</v>
      </c>
      <c r="C28" s="747">
        <v>56053</v>
      </c>
      <c r="D28" s="747">
        <v>55529</v>
      </c>
      <c r="E28" s="743">
        <v>14359</v>
      </c>
      <c r="F28" s="743">
        <v>17272</v>
      </c>
      <c r="G28" s="743">
        <v>23898</v>
      </c>
      <c r="H28" s="747">
        <v>524</v>
      </c>
      <c r="I28" s="743">
        <v>338</v>
      </c>
      <c r="J28" s="743">
        <v>186</v>
      </c>
      <c r="K28" s="747">
        <v>903</v>
      </c>
      <c r="L28" s="747">
        <v>903</v>
      </c>
      <c r="M28" s="743">
        <v>823</v>
      </c>
      <c r="N28" s="743">
        <v>80</v>
      </c>
      <c r="O28" s="747" t="s">
        <v>39</v>
      </c>
      <c r="P28" s="747"/>
      <c r="Q28" s="747"/>
    </row>
    <row r="29" spans="1:17" s="659" customFormat="1">
      <c r="A29" s="659" t="s">
        <v>35</v>
      </c>
      <c r="B29" s="978">
        <v>42899</v>
      </c>
      <c r="C29" s="978">
        <v>42899</v>
      </c>
      <c r="D29" s="978">
        <v>42254</v>
      </c>
      <c r="E29" s="742">
        <v>21312</v>
      </c>
      <c r="F29" s="742">
        <v>8595</v>
      </c>
      <c r="G29" s="742">
        <v>12347</v>
      </c>
      <c r="H29" s="978">
        <v>645</v>
      </c>
      <c r="I29" s="742">
        <v>329</v>
      </c>
      <c r="J29" s="742">
        <v>316</v>
      </c>
      <c r="K29" s="978" t="s">
        <v>39</v>
      </c>
      <c r="L29" s="978" t="s">
        <v>39</v>
      </c>
      <c r="M29" s="748"/>
      <c r="N29" s="748"/>
      <c r="O29" s="978" t="s">
        <v>39</v>
      </c>
      <c r="P29" s="748"/>
      <c r="Q29" s="748"/>
    </row>
    <row r="30" spans="1:17" s="659" customFormat="1">
      <c r="A30" s="749" t="s">
        <v>36</v>
      </c>
      <c r="B30" s="747">
        <v>46339</v>
      </c>
      <c r="C30" s="747">
        <v>46339</v>
      </c>
      <c r="D30" s="747">
        <v>40247</v>
      </c>
      <c r="E30" s="743">
        <v>21282</v>
      </c>
      <c r="F30" s="743">
        <v>11389</v>
      </c>
      <c r="G30" s="743">
        <v>7576</v>
      </c>
      <c r="H30" s="747">
        <v>6092</v>
      </c>
      <c r="I30" s="743">
        <v>3656</v>
      </c>
      <c r="J30" s="743">
        <v>2436</v>
      </c>
      <c r="K30" s="747" t="s">
        <v>39</v>
      </c>
      <c r="L30" s="747" t="s">
        <v>39</v>
      </c>
      <c r="M30" s="747"/>
      <c r="N30" s="747"/>
      <c r="O30" s="747" t="s">
        <v>39</v>
      </c>
      <c r="P30" s="747"/>
      <c r="Q30" s="747"/>
    </row>
    <row r="31" spans="1:17" s="659" customFormat="1">
      <c r="A31" s="659" t="s">
        <v>37</v>
      </c>
      <c r="B31" s="978">
        <v>9976</v>
      </c>
      <c r="C31" s="978">
        <v>9976</v>
      </c>
      <c r="D31" s="978">
        <v>9051</v>
      </c>
      <c r="E31" s="742">
        <v>6058</v>
      </c>
      <c r="F31" s="742">
        <v>2923</v>
      </c>
      <c r="G31" s="742">
        <v>70</v>
      </c>
      <c r="H31" s="978">
        <v>925</v>
      </c>
      <c r="I31" s="742">
        <v>437</v>
      </c>
      <c r="J31" s="742">
        <v>488</v>
      </c>
      <c r="K31" s="978" t="s">
        <v>39</v>
      </c>
      <c r="L31" s="978" t="s">
        <v>39</v>
      </c>
      <c r="M31" s="748"/>
      <c r="N31" s="748"/>
      <c r="O31" s="978" t="s">
        <v>39</v>
      </c>
      <c r="P31" s="748"/>
      <c r="Q31" s="748"/>
    </row>
    <row r="32" spans="1:17" s="659" customFormat="1">
      <c r="A32" s="749" t="s">
        <v>38</v>
      </c>
      <c r="B32" s="747">
        <v>24561</v>
      </c>
      <c r="C32" s="747">
        <v>24561</v>
      </c>
      <c r="D32" s="747">
        <v>22733</v>
      </c>
      <c r="E32" s="747">
        <v>20151</v>
      </c>
      <c r="F32" s="747">
        <v>2582</v>
      </c>
      <c r="G32" s="747" t="s">
        <v>39</v>
      </c>
      <c r="H32" s="747">
        <v>1828</v>
      </c>
      <c r="I32" s="747">
        <v>1700</v>
      </c>
      <c r="J32" s="747">
        <v>128</v>
      </c>
      <c r="K32" s="747" t="s">
        <v>39</v>
      </c>
      <c r="L32" s="747" t="s">
        <v>39</v>
      </c>
      <c r="M32" s="747" t="s">
        <v>39</v>
      </c>
      <c r="N32" s="747" t="s">
        <v>39</v>
      </c>
      <c r="O32" s="747" t="s">
        <v>39</v>
      </c>
      <c r="P32" s="747" t="s">
        <v>39</v>
      </c>
      <c r="Q32" s="747" t="s">
        <v>39</v>
      </c>
    </row>
    <row r="33" spans="1:17" s="665" customFormat="1">
      <c r="A33" s="659" t="s">
        <v>40</v>
      </c>
      <c r="B33" s="978">
        <v>24561</v>
      </c>
      <c r="C33" s="978">
        <v>24561</v>
      </c>
      <c r="D33" s="978">
        <v>22733</v>
      </c>
      <c r="E33" s="742">
        <v>20151</v>
      </c>
      <c r="F33" s="742">
        <v>2582</v>
      </c>
      <c r="G33" s="978"/>
      <c r="H33" s="978">
        <v>1828</v>
      </c>
      <c r="I33" s="742">
        <v>1700</v>
      </c>
      <c r="J33" s="742">
        <v>128</v>
      </c>
      <c r="K33" s="978" t="s">
        <v>39</v>
      </c>
      <c r="L33" s="978" t="s">
        <v>39</v>
      </c>
      <c r="M33" s="748"/>
      <c r="N33" s="748"/>
      <c r="O33" s="978" t="s">
        <v>39</v>
      </c>
      <c r="P33" s="748"/>
      <c r="Q33" s="748"/>
    </row>
    <row r="34" spans="1:17" s="665" customFormat="1">
      <c r="A34" s="659"/>
      <c r="B34" s="977"/>
      <c r="C34" s="977"/>
      <c r="D34" s="977"/>
      <c r="E34" s="977"/>
      <c r="F34" s="977"/>
      <c r="G34" s="978"/>
      <c r="H34" s="977"/>
      <c r="I34" s="977"/>
      <c r="J34" s="977"/>
      <c r="K34" s="977"/>
      <c r="L34" s="659"/>
      <c r="M34" s="659"/>
      <c r="N34" s="659"/>
      <c r="O34" s="659"/>
      <c r="P34" s="659"/>
      <c r="Q34" s="659"/>
    </row>
    <row r="35" spans="1:17">
      <c r="A35" s="331" t="s">
        <v>353</v>
      </c>
      <c r="B35" s="750"/>
      <c r="C35" s="750"/>
      <c r="D35" s="750"/>
      <c r="E35" s="750"/>
      <c r="F35" s="750"/>
      <c r="G35" s="750"/>
      <c r="H35" s="750"/>
      <c r="I35" s="750"/>
      <c r="J35" s="750"/>
      <c r="K35" s="750"/>
    </row>
    <row r="36" spans="1:17">
      <c r="A36" s="331" t="s">
        <v>352</v>
      </c>
      <c r="B36" s="751"/>
      <c r="C36" s="751"/>
      <c r="D36" s="751"/>
      <c r="E36" s="751"/>
      <c r="F36" s="751"/>
      <c r="G36" s="751"/>
      <c r="H36" s="751"/>
    </row>
    <row r="37" spans="1:17">
      <c r="B37" s="752"/>
      <c r="C37" s="752"/>
      <c r="D37" s="752"/>
      <c r="E37" s="752"/>
      <c r="F37" s="752"/>
      <c r="G37" s="752"/>
      <c r="H37" s="752"/>
      <c r="I37" s="750"/>
      <c r="J37" s="750"/>
      <c r="K37" s="750"/>
    </row>
    <row r="38" spans="1:17">
      <c r="A38" s="1233"/>
      <c r="B38" s="1232"/>
      <c r="C38" s="1232"/>
      <c r="D38" s="1234"/>
      <c r="E38" s="1232"/>
      <c r="F38" s="1232"/>
      <c r="G38" s="1232"/>
      <c r="H38" s="1232"/>
      <c r="I38" s="1232"/>
      <c r="J38" s="1232"/>
      <c r="K38" s="977"/>
    </row>
    <row r="39" spans="1:17">
      <c r="A39" s="1233"/>
      <c r="B39" s="1232"/>
      <c r="C39" s="1232"/>
      <c r="D39" s="1234"/>
      <c r="E39" s="1232"/>
      <c r="F39" s="1232"/>
      <c r="G39" s="1232"/>
      <c r="H39" s="1232"/>
      <c r="I39" s="1232"/>
      <c r="J39" s="1232"/>
      <c r="K39" s="977"/>
    </row>
  </sheetData>
  <mergeCells count="21">
    <mergeCell ref="J38:J39"/>
    <mergeCell ref="O3:Q3"/>
    <mergeCell ref="A38:A39"/>
    <mergeCell ref="B38:B39"/>
    <mergeCell ref="C38:C39"/>
    <mergeCell ref="D38:D39"/>
    <mergeCell ref="E38:E39"/>
    <mergeCell ref="F38:F39"/>
    <mergeCell ref="G38:G39"/>
    <mergeCell ref="H38:H39"/>
    <mergeCell ref="I38:I39"/>
    <mergeCell ref="A1:Q1"/>
    <mergeCell ref="A2:A4"/>
    <mergeCell ref="B2:B4"/>
    <mergeCell ref="C2:J2"/>
    <mergeCell ref="K2:Q2"/>
    <mergeCell ref="C3:C4"/>
    <mergeCell ref="D3:G3"/>
    <mergeCell ref="H3:J3"/>
    <mergeCell ref="K3:K4"/>
    <mergeCell ref="L3:N3"/>
  </mergeCells>
  <hyperlinks>
    <hyperlink ref="R1" location="INDICE!A32" display="INDICE"/>
  </hyperlinks>
  <printOptions horizontalCentered="1"/>
  <pageMargins left="0.51181102362204722" right="0.51181102362204722" top="1.1023622047244095" bottom="0.51181102362204722" header="0.11811023622047245" footer="0.23622047244094491"/>
  <pageSetup paperSize="9" scale="61" firstPageNumber="111" orientation="landscape" useFirstPageNumber="1" r:id="rId1"/>
  <headerFooter scaleWithDoc="0">
    <oddHeader>&amp;C&amp;G</oddHeader>
    <oddFooter>&amp;C&amp;12 &amp;P</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90" zoomScaleNormal="90" workbookViewId="0">
      <selection sqref="A1:G1"/>
    </sheetView>
  </sheetViews>
  <sheetFormatPr baseColWidth="10" defaultColWidth="9.140625" defaultRowHeight="12.75"/>
  <cols>
    <col min="1" max="1" width="28.85546875" style="26" customWidth="1"/>
    <col min="2" max="2" width="17.85546875" style="26" customWidth="1"/>
    <col min="3" max="3" width="20" style="26" customWidth="1"/>
    <col min="4" max="4" width="18.28515625" style="26" customWidth="1"/>
    <col min="5" max="5" width="17.5703125" style="26" customWidth="1"/>
    <col min="6" max="6" width="18.140625" style="26" customWidth="1"/>
    <col min="7" max="7" width="18" style="26" customWidth="1"/>
    <col min="8" max="16384" width="9.140625" style="26"/>
  </cols>
  <sheetData>
    <row r="1" spans="1:8" ht="66.75" customHeight="1">
      <c r="A1" s="1129" t="s">
        <v>1518</v>
      </c>
      <c r="B1" s="1156"/>
      <c r="C1" s="1156"/>
      <c r="D1" s="1156"/>
      <c r="E1" s="1156"/>
      <c r="F1" s="1156"/>
      <c r="G1" s="1156"/>
      <c r="H1" s="264" t="s">
        <v>577</v>
      </c>
    </row>
    <row r="2" spans="1:8" s="29" customFormat="1" ht="5.25" customHeight="1">
      <c r="A2" s="24"/>
      <c r="B2" s="24"/>
      <c r="C2" s="24"/>
      <c r="D2" s="24"/>
      <c r="E2" s="24"/>
      <c r="F2" s="24"/>
      <c r="G2" s="33"/>
    </row>
    <row r="3" spans="1:8" s="276" customFormat="1" ht="21" customHeight="1">
      <c r="A3" s="383" t="s">
        <v>81</v>
      </c>
      <c r="B3" s="966" t="s">
        <v>260</v>
      </c>
      <c r="C3" s="966" t="s">
        <v>380</v>
      </c>
      <c r="D3" s="966" t="s">
        <v>379</v>
      </c>
      <c r="E3" s="966" t="s">
        <v>378</v>
      </c>
      <c r="F3" s="966" t="s">
        <v>377</v>
      </c>
      <c r="G3" s="966" t="s">
        <v>376</v>
      </c>
    </row>
    <row r="4" spans="1:8" ht="12.75" customHeight="1">
      <c r="A4" s="52" t="s">
        <v>11</v>
      </c>
      <c r="B4" s="35">
        <f>SUM(B5,B17,B24,B31)</f>
        <v>1495487</v>
      </c>
      <c r="C4" s="35">
        <f t="shared" ref="C4:G4" si="0">SUM(C5,C17,C24,C31)</f>
        <v>14972</v>
      </c>
      <c r="D4" s="35">
        <f t="shared" si="0"/>
        <v>79249</v>
      </c>
      <c r="E4" s="35">
        <f t="shared" si="0"/>
        <v>163915</v>
      </c>
      <c r="F4" s="35">
        <f t="shared" si="0"/>
        <v>504187</v>
      </c>
      <c r="G4" s="35">
        <f t="shared" si="0"/>
        <v>733164</v>
      </c>
    </row>
    <row r="5" spans="1:8">
      <c r="A5" s="330" t="s">
        <v>114</v>
      </c>
      <c r="B5" s="326">
        <f>SUM(B6:B16)</f>
        <v>674060</v>
      </c>
      <c r="C5" s="326">
        <f t="shared" ref="C5:G5" si="1">SUM(C6:C16)</f>
        <v>7412</v>
      </c>
      <c r="D5" s="326">
        <f t="shared" si="1"/>
        <v>30619</v>
      </c>
      <c r="E5" s="326">
        <f t="shared" si="1"/>
        <v>69850</v>
      </c>
      <c r="F5" s="326">
        <f t="shared" si="1"/>
        <v>202788</v>
      </c>
      <c r="G5" s="326">
        <f t="shared" si="1"/>
        <v>363391</v>
      </c>
    </row>
    <row r="6" spans="1:8">
      <c r="A6" s="535" t="s">
        <v>13</v>
      </c>
      <c r="B6" s="51">
        <f>SUM(C6:G6)</f>
        <v>122043.00000000001</v>
      </c>
      <c r="C6" s="51">
        <v>972</v>
      </c>
      <c r="D6" s="51">
        <v>5277.9999999999991</v>
      </c>
      <c r="E6" s="51">
        <v>12451.000000000002</v>
      </c>
      <c r="F6" s="51">
        <v>37524.000000000015</v>
      </c>
      <c r="G6" s="51">
        <v>65818</v>
      </c>
    </row>
    <row r="7" spans="1:8">
      <c r="A7" s="329" t="s">
        <v>14</v>
      </c>
      <c r="B7" s="327">
        <f t="shared" ref="B7:B16" si="2">SUM(C7:G7)</f>
        <v>40875</v>
      </c>
      <c r="C7" s="327">
        <v>463</v>
      </c>
      <c r="D7" s="327">
        <v>1457</v>
      </c>
      <c r="E7" s="327">
        <v>3654</v>
      </c>
      <c r="F7" s="327">
        <v>13232</v>
      </c>
      <c r="G7" s="327">
        <v>22069</v>
      </c>
    </row>
    <row r="8" spans="1:8">
      <c r="A8" s="535" t="s">
        <v>15</v>
      </c>
      <c r="B8" s="51">
        <f t="shared" si="2"/>
        <v>54811</v>
      </c>
      <c r="C8" s="51">
        <v>331</v>
      </c>
      <c r="D8" s="51">
        <v>2255.9999999999995</v>
      </c>
      <c r="E8" s="51">
        <v>4693.0000000000009</v>
      </c>
      <c r="F8" s="51">
        <v>17430.999999999996</v>
      </c>
      <c r="G8" s="51">
        <v>30100</v>
      </c>
    </row>
    <row r="9" spans="1:8">
      <c r="A9" s="329" t="s">
        <v>16</v>
      </c>
      <c r="B9" s="327">
        <f t="shared" si="2"/>
        <v>32476</v>
      </c>
      <c r="C9" s="327">
        <v>257</v>
      </c>
      <c r="D9" s="327">
        <v>1487</v>
      </c>
      <c r="E9" s="327">
        <v>2763</v>
      </c>
      <c r="F9" s="327">
        <v>11286</v>
      </c>
      <c r="G9" s="327">
        <v>16683</v>
      </c>
    </row>
    <row r="10" spans="1:8">
      <c r="A10" s="535" t="s">
        <v>17</v>
      </c>
      <c r="B10" s="51">
        <f t="shared" si="2"/>
        <v>59709</v>
      </c>
      <c r="C10" s="51">
        <v>1047</v>
      </c>
      <c r="D10" s="51">
        <v>3890</v>
      </c>
      <c r="E10" s="51">
        <v>8648</v>
      </c>
      <c r="F10" s="51">
        <v>20442.999999999996</v>
      </c>
      <c r="G10" s="51">
        <v>25681</v>
      </c>
    </row>
    <row r="11" spans="1:8">
      <c r="A11" s="329" t="s">
        <v>18</v>
      </c>
      <c r="B11" s="327">
        <f t="shared" si="2"/>
        <v>76249.999999999985</v>
      </c>
      <c r="C11" s="327">
        <v>2240</v>
      </c>
      <c r="D11" s="327">
        <v>3120</v>
      </c>
      <c r="E11" s="327">
        <v>7578.9999999999973</v>
      </c>
      <c r="F11" s="327">
        <v>21029</v>
      </c>
      <c r="G11" s="327">
        <v>42281.999999999985</v>
      </c>
    </row>
    <row r="12" spans="1:8">
      <c r="A12" s="535" t="s">
        <v>19</v>
      </c>
      <c r="B12" s="51">
        <f t="shared" si="2"/>
        <v>51366</v>
      </c>
      <c r="C12" s="51">
        <v>429</v>
      </c>
      <c r="D12" s="51">
        <v>2472.9999999999995</v>
      </c>
      <c r="E12" s="51">
        <v>5204.9999999999991</v>
      </c>
      <c r="F12" s="51">
        <v>16682</v>
      </c>
      <c r="G12" s="51">
        <v>26577</v>
      </c>
    </row>
    <row r="13" spans="1:8">
      <c r="A13" s="329" t="s">
        <v>20</v>
      </c>
      <c r="B13" s="327">
        <f t="shared" si="2"/>
        <v>114285</v>
      </c>
      <c r="C13" s="327">
        <v>587</v>
      </c>
      <c r="D13" s="327">
        <v>4143.9999999999982</v>
      </c>
      <c r="E13" s="327">
        <v>11588</v>
      </c>
      <c r="F13" s="327">
        <v>24429.999999999993</v>
      </c>
      <c r="G13" s="327">
        <v>73536</v>
      </c>
    </row>
    <row r="14" spans="1:8">
      <c r="A14" s="535" t="s">
        <v>21</v>
      </c>
      <c r="B14" s="51">
        <f t="shared" si="2"/>
        <v>43637</v>
      </c>
      <c r="C14" s="51">
        <v>498.99999999999994</v>
      </c>
      <c r="D14" s="51">
        <v>2616</v>
      </c>
      <c r="E14" s="51">
        <v>5020</v>
      </c>
      <c r="F14" s="51">
        <v>14153.000000000002</v>
      </c>
      <c r="G14" s="51">
        <v>21349</v>
      </c>
    </row>
    <row r="15" spans="1:8">
      <c r="A15" s="329" t="s">
        <v>22</v>
      </c>
      <c r="B15" s="327">
        <f t="shared" si="2"/>
        <v>35021</v>
      </c>
      <c r="C15" s="327">
        <v>208</v>
      </c>
      <c r="D15" s="327">
        <v>1239</v>
      </c>
      <c r="E15" s="327">
        <v>2658</v>
      </c>
      <c r="F15" s="327">
        <v>10069</v>
      </c>
      <c r="G15" s="327">
        <v>20847</v>
      </c>
    </row>
    <row r="16" spans="1:8">
      <c r="A16" s="535" t="s">
        <v>23</v>
      </c>
      <c r="B16" s="51">
        <f t="shared" si="2"/>
        <v>43587</v>
      </c>
      <c r="C16" s="51">
        <v>379.00000000000006</v>
      </c>
      <c r="D16" s="51">
        <v>2659</v>
      </c>
      <c r="E16" s="51">
        <v>5591</v>
      </c>
      <c r="F16" s="51">
        <v>16509</v>
      </c>
      <c r="G16" s="51">
        <v>18449</v>
      </c>
    </row>
    <row r="17" spans="1:7">
      <c r="A17" s="330" t="s">
        <v>113</v>
      </c>
      <c r="B17" s="326">
        <f>SUM(B18:B23)</f>
        <v>744546</v>
      </c>
      <c r="C17" s="326">
        <f t="shared" ref="C17:G17" si="3">SUM(C18:C23)</f>
        <v>6330.0000000000009</v>
      </c>
      <c r="D17" s="326">
        <f t="shared" si="3"/>
        <v>43278.000000000007</v>
      </c>
      <c r="E17" s="326">
        <f t="shared" si="3"/>
        <v>84265.000000000015</v>
      </c>
      <c r="F17" s="326">
        <f t="shared" si="3"/>
        <v>277731</v>
      </c>
      <c r="G17" s="326">
        <f t="shared" si="3"/>
        <v>332942</v>
      </c>
    </row>
    <row r="18" spans="1:7">
      <c r="A18" s="535" t="s">
        <v>25</v>
      </c>
      <c r="B18" s="51">
        <f t="shared" ref="B18:B23" si="4">SUM(C18:G18)</f>
        <v>37752</v>
      </c>
      <c r="C18" s="51">
        <v>267</v>
      </c>
      <c r="D18" s="51">
        <v>1099</v>
      </c>
      <c r="E18" s="51">
        <v>3008</v>
      </c>
      <c r="F18" s="51">
        <v>11341</v>
      </c>
      <c r="G18" s="51">
        <v>22037</v>
      </c>
    </row>
    <row r="19" spans="1:7">
      <c r="A19" s="329" t="s">
        <v>26</v>
      </c>
      <c r="B19" s="327">
        <f t="shared" si="4"/>
        <v>54695</v>
      </c>
      <c r="C19" s="327">
        <v>758</v>
      </c>
      <c r="D19" s="327">
        <v>4018</v>
      </c>
      <c r="E19" s="327">
        <v>8947.9999999999964</v>
      </c>
      <c r="F19" s="327">
        <v>19800.000000000004</v>
      </c>
      <c r="G19" s="327">
        <v>21171</v>
      </c>
    </row>
    <row r="20" spans="1:7">
      <c r="A20" s="535" t="s">
        <v>27</v>
      </c>
      <c r="B20" s="51">
        <f t="shared" si="4"/>
        <v>113650</v>
      </c>
      <c r="C20" s="51">
        <v>907.00000000000011</v>
      </c>
      <c r="D20" s="51">
        <v>6713.0000000000009</v>
      </c>
      <c r="E20" s="51">
        <v>11864</v>
      </c>
      <c r="F20" s="51">
        <v>43767.999999999993</v>
      </c>
      <c r="G20" s="51">
        <v>50398</v>
      </c>
    </row>
    <row r="21" spans="1:7">
      <c r="A21" s="329" t="s">
        <v>28</v>
      </c>
      <c r="B21" s="327">
        <f t="shared" si="4"/>
        <v>76168</v>
      </c>
      <c r="C21" s="327">
        <v>363</v>
      </c>
      <c r="D21" s="327">
        <v>3201</v>
      </c>
      <c r="E21" s="327">
        <v>7114</v>
      </c>
      <c r="F21" s="327">
        <v>27776.000000000004</v>
      </c>
      <c r="G21" s="327">
        <v>37714</v>
      </c>
    </row>
    <row r="22" spans="1:7">
      <c r="A22" s="535" t="s">
        <v>29</v>
      </c>
      <c r="B22" s="51">
        <f t="shared" si="4"/>
        <v>429052</v>
      </c>
      <c r="C22" s="51">
        <v>3590.0000000000009</v>
      </c>
      <c r="D22" s="51">
        <v>25243.000000000007</v>
      </c>
      <c r="E22" s="51">
        <v>49566.000000000015</v>
      </c>
      <c r="F22" s="51">
        <v>164313</v>
      </c>
      <c r="G22" s="51">
        <v>186340</v>
      </c>
    </row>
    <row r="23" spans="1:7">
      <c r="A23" s="329" t="s">
        <v>30</v>
      </c>
      <c r="B23" s="327">
        <f t="shared" si="4"/>
        <v>33229</v>
      </c>
      <c r="C23" s="327">
        <v>445</v>
      </c>
      <c r="D23" s="327">
        <v>3004</v>
      </c>
      <c r="E23" s="327">
        <v>3765</v>
      </c>
      <c r="F23" s="327">
        <v>10733.000000000002</v>
      </c>
      <c r="G23" s="327">
        <v>15282</v>
      </c>
    </row>
    <row r="24" spans="1:7">
      <c r="A24" s="52" t="s">
        <v>112</v>
      </c>
      <c r="B24" s="35">
        <f>SUM(B25:B30)</f>
        <v>75577</v>
      </c>
      <c r="C24" s="35">
        <f t="shared" ref="C24:G24" si="5">SUM(C25:C30)</f>
        <v>1225</v>
      </c>
      <c r="D24" s="35">
        <f t="shared" si="5"/>
        <v>5298</v>
      </c>
      <c r="E24" s="35">
        <f t="shared" si="5"/>
        <v>9654</v>
      </c>
      <c r="F24" s="35">
        <f t="shared" si="5"/>
        <v>23250</v>
      </c>
      <c r="G24" s="35">
        <f t="shared" si="5"/>
        <v>36150</v>
      </c>
    </row>
    <row r="25" spans="1:7">
      <c r="A25" s="329" t="s">
        <v>78</v>
      </c>
      <c r="B25" s="327">
        <f t="shared" ref="B25:B32" si="6">SUM(C25:G25)</f>
        <v>20635</v>
      </c>
      <c r="C25" s="327">
        <v>203</v>
      </c>
      <c r="D25" s="327">
        <v>1257.0000000000002</v>
      </c>
      <c r="E25" s="327">
        <v>2634</v>
      </c>
      <c r="F25" s="327">
        <v>6448</v>
      </c>
      <c r="G25" s="327">
        <v>10093</v>
      </c>
    </row>
    <row r="26" spans="1:7">
      <c r="A26" s="535" t="s">
        <v>84</v>
      </c>
      <c r="B26" s="51">
        <f t="shared" si="6"/>
        <v>10941</v>
      </c>
      <c r="C26" s="51">
        <v>199</v>
      </c>
      <c r="D26" s="51">
        <v>1195</v>
      </c>
      <c r="E26" s="51">
        <v>1752</v>
      </c>
      <c r="F26" s="51">
        <v>4243</v>
      </c>
      <c r="G26" s="51">
        <v>3552</v>
      </c>
    </row>
    <row r="27" spans="1:7">
      <c r="A27" s="329" t="s">
        <v>77</v>
      </c>
      <c r="B27" s="327">
        <f t="shared" si="6"/>
        <v>10061</v>
      </c>
      <c r="C27" s="327">
        <v>243</v>
      </c>
      <c r="D27" s="327">
        <v>892</v>
      </c>
      <c r="E27" s="327">
        <v>1132</v>
      </c>
      <c r="F27" s="327">
        <v>3321</v>
      </c>
      <c r="G27" s="327">
        <v>4473</v>
      </c>
    </row>
    <row r="28" spans="1:7">
      <c r="A28" s="535" t="s">
        <v>83</v>
      </c>
      <c r="B28" s="51">
        <f t="shared" si="6"/>
        <v>17956</v>
      </c>
      <c r="C28" s="51">
        <v>135</v>
      </c>
      <c r="D28" s="51">
        <v>870</v>
      </c>
      <c r="E28" s="51">
        <v>2157</v>
      </c>
      <c r="F28" s="51">
        <v>4354</v>
      </c>
      <c r="G28" s="51">
        <v>10440</v>
      </c>
    </row>
    <row r="29" spans="1:7">
      <c r="A29" s="329" t="s">
        <v>76</v>
      </c>
      <c r="B29" s="327">
        <f t="shared" si="6"/>
        <v>5193</v>
      </c>
      <c r="C29" s="327">
        <v>339</v>
      </c>
      <c r="D29" s="327">
        <v>450</v>
      </c>
      <c r="E29" s="327">
        <v>602</v>
      </c>
      <c r="F29" s="327">
        <v>1082</v>
      </c>
      <c r="G29" s="327">
        <v>2720</v>
      </c>
    </row>
    <row r="30" spans="1:7">
      <c r="A30" s="535" t="s">
        <v>75</v>
      </c>
      <c r="B30" s="51">
        <f t="shared" si="6"/>
        <v>10791</v>
      </c>
      <c r="C30" s="51">
        <v>106</v>
      </c>
      <c r="D30" s="51">
        <v>634</v>
      </c>
      <c r="E30" s="51">
        <v>1377</v>
      </c>
      <c r="F30" s="51">
        <v>3802</v>
      </c>
      <c r="G30" s="51">
        <v>4872</v>
      </c>
    </row>
    <row r="31" spans="1:7">
      <c r="A31" s="330" t="s">
        <v>111</v>
      </c>
      <c r="B31" s="326">
        <f t="shared" si="6"/>
        <v>1304</v>
      </c>
      <c r="C31" s="326">
        <f>SUM(C32)</f>
        <v>5</v>
      </c>
      <c r="D31" s="326">
        <f>SUM(D32)</f>
        <v>54</v>
      </c>
      <c r="E31" s="326">
        <f>SUM(E32)</f>
        <v>146</v>
      </c>
      <c r="F31" s="326">
        <f>SUM(F32)</f>
        <v>418</v>
      </c>
      <c r="G31" s="326">
        <f>SUM(G32)</f>
        <v>681</v>
      </c>
    </row>
    <row r="32" spans="1:7">
      <c r="A32" s="535" t="s">
        <v>82</v>
      </c>
      <c r="B32" s="51">
        <f t="shared" si="6"/>
        <v>1304</v>
      </c>
      <c r="C32" s="51">
        <v>5</v>
      </c>
      <c r="D32" s="51">
        <v>54</v>
      </c>
      <c r="E32" s="51">
        <v>146</v>
      </c>
      <c r="F32" s="51">
        <v>418</v>
      </c>
      <c r="G32" s="51">
        <v>681</v>
      </c>
    </row>
    <row r="33" spans="1:7">
      <c r="A33" s="535"/>
      <c r="B33" s="328"/>
      <c r="C33" s="328"/>
      <c r="D33" s="328"/>
      <c r="E33" s="328"/>
      <c r="F33" s="328"/>
      <c r="G33" s="328"/>
    </row>
    <row r="34" spans="1:7" ht="15" customHeight="1">
      <c r="A34" s="1166" t="s">
        <v>375</v>
      </c>
      <c r="B34" s="1166"/>
      <c r="C34" s="1166"/>
      <c r="D34" s="1166"/>
      <c r="E34" s="1166"/>
      <c r="F34" s="1166"/>
      <c r="G34" s="1166"/>
    </row>
  </sheetData>
  <mergeCells count="2">
    <mergeCell ref="A1:G1"/>
    <mergeCell ref="A34:G34"/>
  </mergeCells>
  <hyperlinks>
    <hyperlink ref="H1" location="INDICE!A32" display="INDICE"/>
  </hyperlinks>
  <printOptions horizontalCentered="1"/>
  <pageMargins left="0.51181102362204722" right="0.51181102362204722" top="1.1023622047244095" bottom="0.51181102362204722" header="0.11811023622047245" footer="0.23622047244094491"/>
  <pageSetup paperSize="9" scale="90" firstPageNumber="112" orientation="landscape" useFirstPageNumber="1" r:id="rId1"/>
  <headerFooter scaleWithDoc="0">
    <oddHeader>&amp;C&amp;G</oddHeader>
    <oddFooter>&amp;C&amp;12 &amp;P</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zoomScale="90" zoomScaleNormal="90" zoomScalePageLayoutView="90" workbookViewId="0">
      <selection sqref="A1:R1"/>
    </sheetView>
  </sheetViews>
  <sheetFormatPr baseColWidth="10" defaultColWidth="9.140625" defaultRowHeight="12.75"/>
  <cols>
    <col min="1" max="1" width="26.42578125" style="26" bestFit="1" customWidth="1"/>
    <col min="2" max="9" width="10.5703125" style="26" customWidth="1"/>
    <col min="10" max="18" width="11.5703125" style="26" customWidth="1"/>
    <col min="19" max="16384" width="9.140625" style="26"/>
  </cols>
  <sheetData>
    <row r="1" spans="1:19" ht="58.5" customHeight="1">
      <c r="A1" s="1129" t="s">
        <v>1519</v>
      </c>
      <c r="B1" s="1156"/>
      <c r="C1" s="1156"/>
      <c r="D1" s="1156"/>
      <c r="E1" s="1156"/>
      <c r="F1" s="1156"/>
      <c r="G1" s="1156"/>
      <c r="H1" s="1156"/>
      <c r="I1" s="1156"/>
      <c r="J1" s="1156"/>
      <c r="K1" s="1156"/>
      <c r="L1" s="1156"/>
      <c r="M1" s="1156"/>
      <c r="N1" s="1156"/>
      <c r="O1" s="1156"/>
      <c r="P1" s="1156"/>
      <c r="Q1" s="1156"/>
      <c r="R1" s="1156"/>
      <c r="S1" s="264" t="s">
        <v>577</v>
      </c>
    </row>
    <row r="2" spans="1:19" ht="5.25" customHeight="1">
      <c r="A2" s="276"/>
      <c r="B2" s="276"/>
      <c r="C2" s="276"/>
      <c r="D2" s="276"/>
      <c r="E2" s="276"/>
      <c r="F2" s="276"/>
      <c r="G2" s="276"/>
      <c r="H2" s="276"/>
      <c r="I2" s="276"/>
      <c r="J2" s="276"/>
      <c r="K2" s="276"/>
      <c r="L2" s="276"/>
      <c r="M2" s="276"/>
      <c r="N2" s="276"/>
      <c r="O2" s="276"/>
      <c r="P2" s="276"/>
      <c r="Q2" s="276"/>
      <c r="R2" s="276"/>
    </row>
    <row r="3" spans="1:19" s="276" customFormat="1" ht="13.5" customHeight="1">
      <c r="A3" s="1180" t="s">
        <v>81</v>
      </c>
      <c r="B3" s="1180" t="s">
        <v>260</v>
      </c>
      <c r="C3" s="1180" t="s">
        <v>343</v>
      </c>
      <c r="D3" s="1180"/>
      <c r="E3" s="1180"/>
      <c r="F3" s="1180"/>
      <c r="G3" s="1180"/>
      <c r="H3" s="1180"/>
      <c r="I3" s="1180"/>
      <c r="J3" s="1180"/>
      <c r="K3" s="1180"/>
      <c r="L3" s="1180" t="s">
        <v>385</v>
      </c>
      <c r="M3" s="1180"/>
      <c r="N3" s="1180"/>
      <c r="O3" s="1180"/>
      <c r="P3" s="1180"/>
      <c r="Q3" s="1180"/>
      <c r="R3" s="1180"/>
    </row>
    <row r="4" spans="1:19" s="276" customFormat="1">
      <c r="A4" s="1180"/>
      <c r="B4" s="1050"/>
      <c r="C4" s="1180"/>
      <c r="D4" s="1180"/>
      <c r="E4" s="1180"/>
      <c r="F4" s="1180"/>
      <c r="G4" s="1180"/>
      <c r="H4" s="1180"/>
      <c r="I4" s="1180"/>
      <c r="J4" s="1180"/>
      <c r="K4" s="1180"/>
      <c r="L4" s="1180"/>
      <c r="M4" s="1180"/>
      <c r="N4" s="1180"/>
      <c r="O4" s="1180"/>
      <c r="P4" s="1180"/>
      <c r="Q4" s="1180"/>
      <c r="R4" s="1180"/>
    </row>
    <row r="5" spans="1:19" s="276" customFormat="1" ht="25.5">
      <c r="A5" s="1180"/>
      <c r="B5" s="1236"/>
      <c r="C5" s="969" t="s">
        <v>66</v>
      </c>
      <c r="D5" s="969" t="s">
        <v>380</v>
      </c>
      <c r="E5" s="969" t="s">
        <v>382</v>
      </c>
      <c r="F5" s="969" t="s">
        <v>384</v>
      </c>
      <c r="G5" s="969" t="s">
        <v>377</v>
      </c>
      <c r="H5" s="969" t="s">
        <v>383</v>
      </c>
      <c r="I5" s="969" t="s">
        <v>312</v>
      </c>
      <c r="J5" s="969" t="s">
        <v>330</v>
      </c>
      <c r="K5" s="969" t="s">
        <v>326</v>
      </c>
      <c r="L5" s="969" t="s">
        <v>66</v>
      </c>
      <c r="M5" s="969" t="s">
        <v>380</v>
      </c>
      <c r="N5" s="969" t="s">
        <v>382</v>
      </c>
      <c r="O5" s="969" t="s">
        <v>384</v>
      </c>
      <c r="P5" s="969" t="s">
        <v>377</v>
      </c>
      <c r="Q5" s="969" t="s">
        <v>313</v>
      </c>
      <c r="R5" s="969" t="s">
        <v>326</v>
      </c>
    </row>
    <row r="6" spans="1:19" ht="17.25" customHeight="1">
      <c r="A6" s="52" t="s">
        <v>11</v>
      </c>
      <c r="B6" s="543">
        <f>SUM(C6,L6)</f>
        <v>212491</v>
      </c>
      <c r="C6" s="543">
        <v>154655</v>
      </c>
      <c r="D6" s="543">
        <v>3459</v>
      </c>
      <c r="E6" s="543">
        <v>20160</v>
      </c>
      <c r="F6" s="543">
        <v>52424</v>
      </c>
      <c r="G6" s="543">
        <v>63053.999999999993</v>
      </c>
      <c r="H6" s="543">
        <v>7558.0000000000018</v>
      </c>
      <c r="I6" s="543">
        <v>1775</v>
      </c>
      <c r="J6" s="543">
        <v>90</v>
      </c>
      <c r="K6" s="543">
        <v>6135</v>
      </c>
      <c r="L6" s="543">
        <v>57836</v>
      </c>
      <c r="M6" s="543">
        <v>1475.0000000000002</v>
      </c>
      <c r="N6" s="543">
        <v>6925.9999999999991</v>
      </c>
      <c r="O6" s="543">
        <v>14253</v>
      </c>
      <c r="P6" s="543">
        <v>20579</v>
      </c>
      <c r="Q6" s="543">
        <v>9159.9999999999982</v>
      </c>
      <c r="R6" s="543">
        <v>5443</v>
      </c>
    </row>
    <row r="7" spans="1:19" ht="15" customHeight="1">
      <c r="A7" s="542" t="s">
        <v>114</v>
      </c>
      <c r="B7" s="544">
        <f t="shared" ref="B7:B34" si="0">SUM(C7,L7)</f>
        <v>115681</v>
      </c>
      <c r="C7" s="544">
        <v>83990</v>
      </c>
      <c r="D7" s="544">
        <v>1930</v>
      </c>
      <c r="E7" s="544">
        <v>10795.999999999998</v>
      </c>
      <c r="F7" s="544">
        <v>30232</v>
      </c>
      <c r="G7" s="544">
        <v>33191.999999999993</v>
      </c>
      <c r="H7" s="544">
        <v>3123</v>
      </c>
      <c r="I7" s="544">
        <v>1029</v>
      </c>
      <c r="J7" s="544">
        <v>65</v>
      </c>
      <c r="K7" s="544">
        <v>3623</v>
      </c>
      <c r="L7" s="544">
        <v>31691</v>
      </c>
      <c r="M7" s="544">
        <v>990.00000000000023</v>
      </c>
      <c r="N7" s="544">
        <v>3917.9999999999995</v>
      </c>
      <c r="O7" s="544">
        <v>9279</v>
      </c>
      <c r="P7" s="544">
        <v>11536</v>
      </c>
      <c r="Q7" s="544">
        <v>3796</v>
      </c>
      <c r="R7" s="544">
        <v>2172</v>
      </c>
    </row>
    <row r="8" spans="1:19" ht="15" customHeight="1">
      <c r="A8" s="979" t="s">
        <v>13</v>
      </c>
      <c r="B8" s="546">
        <f t="shared" si="0"/>
        <v>9376.9999999999982</v>
      </c>
      <c r="C8" s="546">
        <v>6992.9999999999982</v>
      </c>
      <c r="D8" s="549">
        <v>191.00000000000003</v>
      </c>
      <c r="E8" s="549">
        <v>833.99999999999977</v>
      </c>
      <c r="F8" s="549">
        <v>2446.9999999999995</v>
      </c>
      <c r="G8" s="549">
        <v>2698.9999999999995</v>
      </c>
      <c r="H8" s="549">
        <v>473</v>
      </c>
      <c r="I8" s="549">
        <v>100</v>
      </c>
      <c r="J8" s="549">
        <v>4.0000000000000009</v>
      </c>
      <c r="K8" s="549">
        <v>245.00000000000006</v>
      </c>
      <c r="L8" s="546">
        <v>2384</v>
      </c>
      <c r="M8" s="549">
        <v>56</v>
      </c>
      <c r="N8" s="549">
        <v>336.00000000000011</v>
      </c>
      <c r="O8" s="549">
        <v>824.99999999999966</v>
      </c>
      <c r="P8" s="549">
        <v>481.00000000000011</v>
      </c>
      <c r="Q8" s="549">
        <v>492.00000000000011</v>
      </c>
      <c r="R8" s="549">
        <v>194</v>
      </c>
    </row>
    <row r="9" spans="1:19" ht="15" customHeight="1">
      <c r="A9" s="545" t="s">
        <v>14</v>
      </c>
      <c r="B9" s="547">
        <f t="shared" si="0"/>
        <v>8223</v>
      </c>
      <c r="C9" s="547">
        <v>5826</v>
      </c>
      <c r="D9" s="548">
        <v>86.000000000000014</v>
      </c>
      <c r="E9" s="548">
        <v>498</v>
      </c>
      <c r="F9" s="548">
        <v>2528.9999999999995</v>
      </c>
      <c r="G9" s="548">
        <v>2548</v>
      </c>
      <c r="H9" s="548">
        <v>68.000000000000014</v>
      </c>
      <c r="I9" s="548">
        <v>45</v>
      </c>
      <c r="J9" s="548">
        <v>1</v>
      </c>
      <c r="K9" s="548">
        <v>51.000000000000007</v>
      </c>
      <c r="L9" s="547">
        <v>2397</v>
      </c>
      <c r="M9" s="548">
        <v>42.000000000000007</v>
      </c>
      <c r="N9" s="548">
        <v>260</v>
      </c>
      <c r="O9" s="548">
        <v>1191</v>
      </c>
      <c r="P9" s="548">
        <v>694</v>
      </c>
      <c r="Q9" s="548">
        <v>124</v>
      </c>
      <c r="R9" s="548">
        <v>85.999999999999986</v>
      </c>
    </row>
    <row r="10" spans="1:19" ht="14.25" customHeight="1">
      <c r="A10" s="979" t="s">
        <v>15</v>
      </c>
      <c r="B10" s="546">
        <f t="shared" si="0"/>
        <v>7495</v>
      </c>
      <c r="C10" s="546">
        <v>6374</v>
      </c>
      <c r="D10" s="549">
        <v>121.99999999999999</v>
      </c>
      <c r="E10" s="549">
        <v>883</v>
      </c>
      <c r="F10" s="549">
        <v>2815.9999999999991</v>
      </c>
      <c r="G10" s="549">
        <v>2307.0000000000005</v>
      </c>
      <c r="H10" s="549">
        <v>162</v>
      </c>
      <c r="I10" s="549">
        <v>32.000000000000007</v>
      </c>
      <c r="J10" s="549" t="s">
        <v>39</v>
      </c>
      <c r="K10" s="549">
        <v>51.999999999999993</v>
      </c>
      <c r="L10" s="546">
        <v>1121</v>
      </c>
      <c r="M10" s="549">
        <v>12</v>
      </c>
      <c r="N10" s="549">
        <v>148</v>
      </c>
      <c r="O10" s="549">
        <v>222.00000000000009</v>
      </c>
      <c r="P10" s="549">
        <v>323</v>
      </c>
      <c r="Q10" s="549">
        <v>370.99999999999989</v>
      </c>
      <c r="R10" s="549">
        <v>45</v>
      </c>
    </row>
    <row r="11" spans="1:19" ht="15" customHeight="1">
      <c r="A11" s="545" t="s">
        <v>16</v>
      </c>
      <c r="B11" s="547">
        <f t="shared" si="0"/>
        <v>3211</v>
      </c>
      <c r="C11" s="547">
        <v>2638</v>
      </c>
      <c r="D11" s="548">
        <v>88</v>
      </c>
      <c r="E11" s="548">
        <v>544</v>
      </c>
      <c r="F11" s="548">
        <v>977</v>
      </c>
      <c r="G11" s="548">
        <v>731</v>
      </c>
      <c r="H11" s="548">
        <v>121.99999999999999</v>
      </c>
      <c r="I11" s="548">
        <v>30.000000000000004</v>
      </c>
      <c r="J11" s="548">
        <v>1</v>
      </c>
      <c r="K11" s="548">
        <v>145</v>
      </c>
      <c r="L11" s="547">
        <v>573</v>
      </c>
      <c r="M11" s="548">
        <v>8</v>
      </c>
      <c r="N11" s="548">
        <v>55</v>
      </c>
      <c r="O11" s="548">
        <v>206.99999999999997</v>
      </c>
      <c r="P11" s="548">
        <v>62</v>
      </c>
      <c r="Q11" s="548">
        <v>120.00000000000001</v>
      </c>
      <c r="R11" s="548">
        <v>121.00000000000003</v>
      </c>
    </row>
    <row r="12" spans="1:19" ht="15.75" customHeight="1">
      <c r="A12" s="979" t="s">
        <v>17</v>
      </c>
      <c r="B12" s="546">
        <f t="shared" si="0"/>
        <v>16041</v>
      </c>
      <c r="C12" s="546">
        <v>12008</v>
      </c>
      <c r="D12" s="549">
        <v>496.00000000000006</v>
      </c>
      <c r="E12" s="549">
        <v>1586</v>
      </c>
      <c r="F12" s="549">
        <v>4004.0000000000005</v>
      </c>
      <c r="G12" s="549">
        <v>3490.9999999999991</v>
      </c>
      <c r="H12" s="549">
        <v>411</v>
      </c>
      <c r="I12" s="549">
        <v>368</v>
      </c>
      <c r="J12" s="549">
        <v>28.000000000000004</v>
      </c>
      <c r="K12" s="549">
        <v>1624.0000000000002</v>
      </c>
      <c r="L12" s="546">
        <v>4033</v>
      </c>
      <c r="M12" s="549">
        <v>399</v>
      </c>
      <c r="N12" s="549">
        <v>322</v>
      </c>
      <c r="O12" s="549">
        <v>771</v>
      </c>
      <c r="P12" s="549">
        <v>1737.0000000000002</v>
      </c>
      <c r="Q12" s="549">
        <v>454.99999999999983</v>
      </c>
      <c r="R12" s="549">
        <v>349</v>
      </c>
    </row>
    <row r="13" spans="1:19" ht="15.75" customHeight="1">
      <c r="A13" s="545" t="s">
        <v>18</v>
      </c>
      <c r="B13" s="547">
        <f t="shared" si="0"/>
        <v>16917</v>
      </c>
      <c r="C13" s="547">
        <v>12696</v>
      </c>
      <c r="D13" s="548">
        <v>219.99999999999994</v>
      </c>
      <c r="E13" s="548">
        <v>1423</v>
      </c>
      <c r="F13" s="548">
        <v>3325.0000000000005</v>
      </c>
      <c r="G13" s="548">
        <v>6989.9999999999991</v>
      </c>
      <c r="H13" s="548">
        <v>339.99999999999994</v>
      </c>
      <c r="I13" s="548">
        <v>123.00000000000003</v>
      </c>
      <c r="J13" s="548">
        <v>2</v>
      </c>
      <c r="K13" s="548">
        <v>273</v>
      </c>
      <c r="L13" s="547">
        <v>4221.0000000000009</v>
      </c>
      <c r="M13" s="548">
        <v>66</v>
      </c>
      <c r="N13" s="548">
        <v>480.99999999999989</v>
      </c>
      <c r="O13" s="548">
        <v>1159.0000000000002</v>
      </c>
      <c r="P13" s="548">
        <v>1837.0000000000005</v>
      </c>
      <c r="Q13" s="548">
        <v>431</v>
      </c>
      <c r="R13" s="548">
        <v>247.00000000000006</v>
      </c>
    </row>
    <row r="14" spans="1:19" ht="15" customHeight="1">
      <c r="A14" s="979" t="s">
        <v>19</v>
      </c>
      <c r="B14" s="546">
        <f t="shared" si="0"/>
        <v>6930</v>
      </c>
      <c r="C14" s="546">
        <v>5926</v>
      </c>
      <c r="D14" s="549">
        <v>92.000000000000028</v>
      </c>
      <c r="E14" s="549">
        <v>725.00000000000011</v>
      </c>
      <c r="F14" s="549">
        <v>2585</v>
      </c>
      <c r="G14" s="549">
        <v>1758.9999999999998</v>
      </c>
      <c r="H14" s="549">
        <v>306.00000000000006</v>
      </c>
      <c r="I14" s="549">
        <v>53</v>
      </c>
      <c r="J14" s="549">
        <v>7</v>
      </c>
      <c r="K14" s="549">
        <v>398.99999999999989</v>
      </c>
      <c r="L14" s="546">
        <v>1004.0000000000001</v>
      </c>
      <c r="M14" s="549">
        <v>4.9999999999999991</v>
      </c>
      <c r="N14" s="549">
        <v>97</v>
      </c>
      <c r="O14" s="549">
        <v>53</v>
      </c>
      <c r="P14" s="549">
        <v>317</v>
      </c>
      <c r="Q14" s="549">
        <v>247.00000000000009</v>
      </c>
      <c r="R14" s="549">
        <v>285</v>
      </c>
    </row>
    <row r="15" spans="1:19" ht="14.25" customHeight="1">
      <c r="A15" s="545" t="s">
        <v>20</v>
      </c>
      <c r="B15" s="547">
        <f t="shared" si="0"/>
        <v>33565.999999999993</v>
      </c>
      <c r="C15" s="547">
        <v>20384.999999999993</v>
      </c>
      <c r="D15" s="548">
        <v>384.00000000000006</v>
      </c>
      <c r="E15" s="548">
        <v>2441.9999999999986</v>
      </c>
      <c r="F15" s="548">
        <v>7193</v>
      </c>
      <c r="G15" s="548">
        <v>9167.9999999999945</v>
      </c>
      <c r="H15" s="548">
        <v>589.99999999999977</v>
      </c>
      <c r="I15" s="548">
        <v>156.99999999999994</v>
      </c>
      <c r="J15" s="548">
        <v>9.9999999999999982</v>
      </c>
      <c r="K15" s="548">
        <v>440.99999999999977</v>
      </c>
      <c r="L15" s="547">
        <v>13181</v>
      </c>
      <c r="M15" s="548">
        <v>312.00000000000017</v>
      </c>
      <c r="N15" s="548">
        <v>1912.9999999999995</v>
      </c>
      <c r="O15" s="548">
        <v>4442</v>
      </c>
      <c r="P15" s="548">
        <v>5182</v>
      </c>
      <c r="Q15" s="548">
        <v>676</v>
      </c>
      <c r="R15" s="548">
        <v>655.99999999999977</v>
      </c>
    </row>
    <row r="16" spans="1:19" ht="15.75" customHeight="1">
      <c r="A16" s="979" t="s">
        <v>21</v>
      </c>
      <c r="B16" s="546">
        <f t="shared" si="0"/>
        <v>3763</v>
      </c>
      <c r="C16" s="546">
        <v>3173</v>
      </c>
      <c r="D16" s="549">
        <v>76.999999999999986</v>
      </c>
      <c r="E16" s="549">
        <v>799</v>
      </c>
      <c r="F16" s="549">
        <v>1221</v>
      </c>
      <c r="G16" s="549">
        <v>725</v>
      </c>
      <c r="H16" s="549">
        <v>205</v>
      </c>
      <c r="I16" s="549">
        <v>36</v>
      </c>
      <c r="J16" s="549">
        <v>3</v>
      </c>
      <c r="K16" s="549">
        <v>106.99999999999997</v>
      </c>
      <c r="L16" s="546">
        <v>590</v>
      </c>
      <c r="M16" s="549">
        <v>16.999999999999996</v>
      </c>
      <c r="N16" s="549">
        <v>87.000000000000043</v>
      </c>
      <c r="O16" s="549">
        <v>64</v>
      </c>
      <c r="P16" s="549">
        <v>114.99999999999999</v>
      </c>
      <c r="Q16" s="549">
        <v>257</v>
      </c>
      <c r="R16" s="549">
        <v>50</v>
      </c>
    </row>
    <row r="17" spans="1:18">
      <c r="A17" s="545" t="s">
        <v>22</v>
      </c>
      <c r="B17" s="547">
        <f t="shared" si="0"/>
        <v>6287</v>
      </c>
      <c r="C17" s="547">
        <v>4918</v>
      </c>
      <c r="D17" s="548">
        <v>121</v>
      </c>
      <c r="E17" s="548">
        <v>729.00000000000011</v>
      </c>
      <c r="F17" s="548">
        <v>1596</v>
      </c>
      <c r="G17" s="548">
        <v>1991</v>
      </c>
      <c r="H17" s="548">
        <v>206</v>
      </c>
      <c r="I17" s="548">
        <v>62</v>
      </c>
      <c r="J17" s="548">
        <v>2</v>
      </c>
      <c r="K17" s="548">
        <v>211</v>
      </c>
      <c r="L17" s="547">
        <v>1368.9999999999998</v>
      </c>
      <c r="M17" s="548">
        <v>49</v>
      </c>
      <c r="N17" s="548">
        <v>119.00000000000001</v>
      </c>
      <c r="O17" s="548">
        <v>179.99999999999994</v>
      </c>
      <c r="P17" s="548">
        <v>670.99999999999989</v>
      </c>
      <c r="Q17" s="548">
        <v>234</v>
      </c>
      <c r="R17" s="548">
        <v>116</v>
      </c>
    </row>
    <row r="18" spans="1:18" ht="16.5" customHeight="1">
      <c r="A18" s="979" t="s">
        <v>23</v>
      </c>
      <c r="B18" s="546">
        <f t="shared" si="0"/>
        <v>3870.9999999999995</v>
      </c>
      <c r="C18" s="546">
        <v>3052.9999999999995</v>
      </c>
      <c r="D18" s="549">
        <v>53</v>
      </c>
      <c r="E18" s="549">
        <v>333</v>
      </c>
      <c r="F18" s="549">
        <v>1538.9999999999995</v>
      </c>
      <c r="G18" s="549">
        <v>783</v>
      </c>
      <c r="H18" s="549">
        <v>239.99999999999994</v>
      </c>
      <c r="I18" s="549">
        <v>23.000000000000007</v>
      </c>
      <c r="J18" s="549">
        <v>7</v>
      </c>
      <c r="K18" s="549">
        <v>74.999999999999986</v>
      </c>
      <c r="L18" s="546">
        <v>818</v>
      </c>
      <c r="M18" s="549">
        <v>24</v>
      </c>
      <c r="N18" s="549">
        <v>100.00000000000001</v>
      </c>
      <c r="O18" s="549">
        <v>165</v>
      </c>
      <c r="P18" s="549">
        <v>117</v>
      </c>
      <c r="Q18" s="549">
        <v>388.99999999999994</v>
      </c>
      <c r="R18" s="549">
        <v>23.000000000000004</v>
      </c>
    </row>
    <row r="19" spans="1:18" ht="15" customHeight="1">
      <c r="A19" s="542" t="s">
        <v>113</v>
      </c>
      <c r="B19" s="544">
        <f t="shared" si="0"/>
        <v>84702</v>
      </c>
      <c r="C19" s="544">
        <v>61545</v>
      </c>
      <c r="D19" s="544">
        <v>1337.0000000000002</v>
      </c>
      <c r="E19" s="544">
        <v>8245.0000000000036</v>
      </c>
      <c r="F19" s="544">
        <v>19148</v>
      </c>
      <c r="G19" s="544">
        <v>25977</v>
      </c>
      <c r="H19" s="544">
        <v>3949.0000000000023</v>
      </c>
      <c r="I19" s="544">
        <v>659.00000000000011</v>
      </c>
      <c r="J19" s="544">
        <v>24.000000000000007</v>
      </c>
      <c r="K19" s="544">
        <v>2206.0000000000005</v>
      </c>
      <c r="L19" s="544">
        <v>23157</v>
      </c>
      <c r="M19" s="544">
        <v>389</v>
      </c>
      <c r="N19" s="544">
        <v>2627.9999999999995</v>
      </c>
      <c r="O19" s="544">
        <v>4441</v>
      </c>
      <c r="P19" s="544">
        <v>7968.0000000000018</v>
      </c>
      <c r="Q19" s="544">
        <v>4707.9999999999982</v>
      </c>
      <c r="R19" s="544">
        <v>3022.9999999999995</v>
      </c>
    </row>
    <row r="20" spans="1:18" ht="15" customHeight="1">
      <c r="A20" s="979" t="s">
        <v>25</v>
      </c>
      <c r="B20" s="546">
        <f t="shared" si="0"/>
        <v>4970</v>
      </c>
      <c r="C20" s="546">
        <v>3116</v>
      </c>
      <c r="D20" s="549">
        <v>34.999999999999993</v>
      </c>
      <c r="E20" s="549">
        <v>244</v>
      </c>
      <c r="F20" s="549">
        <v>793.00000000000011</v>
      </c>
      <c r="G20" s="549">
        <v>1793</v>
      </c>
      <c r="H20" s="549">
        <v>107</v>
      </c>
      <c r="I20" s="549">
        <v>14</v>
      </c>
      <c r="J20" s="549" t="s">
        <v>39</v>
      </c>
      <c r="K20" s="549">
        <v>130.00000000000003</v>
      </c>
      <c r="L20" s="546">
        <v>1854</v>
      </c>
      <c r="M20" s="549">
        <v>8.0000000000000018</v>
      </c>
      <c r="N20" s="549">
        <v>131</v>
      </c>
      <c r="O20" s="549">
        <v>383</v>
      </c>
      <c r="P20" s="549">
        <v>1094</v>
      </c>
      <c r="Q20" s="549">
        <v>91.999999999999986</v>
      </c>
      <c r="R20" s="549">
        <v>146</v>
      </c>
    </row>
    <row r="21" spans="1:18" ht="15" customHeight="1">
      <c r="A21" s="545" t="s">
        <v>26</v>
      </c>
      <c r="B21" s="547">
        <f t="shared" si="0"/>
        <v>6459</v>
      </c>
      <c r="C21" s="547">
        <v>4800</v>
      </c>
      <c r="D21" s="548">
        <v>152.00000000000006</v>
      </c>
      <c r="E21" s="548">
        <v>431.00000000000006</v>
      </c>
      <c r="F21" s="548">
        <v>1258</v>
      </c>
      <c r="G21" s="548">
        <v>2217.0000000000005</v>
      </c>
      <c r="H21" s="548">
        <v>434.99999999999989</v>
      </c>
      <c r="I21" s="548">
        <v>80</v>
      </c>
      <c r="J21" s="548">
        <v>7.0000000000000018</v>
      </c>
      <c r="K21" s="548">
        <v>220</v>
      </c>
      <c r="L21" s="547">
        <v>1659</v>
      </c>
      <c r="M21" s="548">
        <v>18.000000000000004</v>
      </c>
      <c r="N21" s="548">
        <v>43.999999999999993</v>
      </c>
      <c r="O21" s="548">
        <v>116.99999999999997</v>
      </c>
      <c r="P21" s="548">
        <v>879</v>
      </c>
      <c r="Q21" s="548">
        <v>489.00000000000011</v>
      </c>
      <c r="R21" s="548">
        <v>112.00000000000001</v>
      </c>
    </row>
    <row r="22" spans="1:18" ht="14.25" customHeight="1">
      <c r="A22" s="979" t="s">
        <v>27</v>
      </c>
      <c r="B22" s="546">
        <f t="shared" si="0"/>
        <v>9386</v>
      </c>
      <c r="C22" s="546">
        <v>7320.9999999999991</v>
      </c>
      <c r="D22" s="549">
        <v>173.99999999999997</v>
      </c>
      <c r="E22" s="549">
        <v>978.99999999999977</v>
      </c>
      <c r="F22" s="549">
        <v>2118.0000000000005</v>
      </c>
      <c r="G22" s="549">
        <v>2793.9999999999991</v>
      </c>
      <c r="H22" s="549">
        <v>738</v>
      </c>
      <c r="I22" s="549">
        <v>112.99999999999997</v>
      </c>
      <c r="J22" s="549">
        <v>1.9999999999999998</v>
      </c>
      <c r="K22" s="549">
        <v>403.00000000000011</v>
      </c>
      <c r="L22" s="546">
        <v>2065</v>
      </c>
      <c r="M22" s="549">
        <v>49</v>
      </c>
      <c r="N22" s="549">
        <v>158</v>
      </c>
      <c r="O22" s="549">
        <v>247</v>
      </c>
      <c r="P22" s="549">
        <v>357.99999999999994</v>
      </c>
      <c r="Q22" s="549">
        <v>936.99999999999989</v>
      </c>
      <c r="R22" s="549">
        <v>316</v>
      </c>
    </row>
    <row r="23" spans="1:18" ht="15" customHeight="1">
      <c r="A23" s="545" t="s">
        <v>28</v>
      </c>
      <c r="B23" s="547">
        <f t="shared" si="0"/>
        <v>7761</v>
      </c>
      <c r="C23" s="547">
        <v>5829</v>
      </c>
      <c r="D23" s="548">
        <v>80</v>
      </c>
      <c r="E23" s="548">
        <v>566.00000000000011</v>
      </c>
      <c r="F23" s="548">
        <v>1352.9999999999998</v>
      </c>
      <c r="G23" s="548">
        <v>3297.0000000000005</v>
      </c>
      <c r="H23" s="548">
        <v>258</v>
      </c>
      <c r="I23" s="548">
        <v>19.000000000000004</v>
      </c>
      <c r="J23" s="548" t="s">
        <v>39</v>
      </c>
      <c r="K23" s="548">
        <v>256</v>
      </c>
      <c r="L23" s="547">
        <v>1932</v>
      </c>
      <c r="M23" s="548">
        <v>24.000000000000004</v>
      </c>
      <c r="N23" s="548">
        <v>202</v>
      </c>
      <c r="O23" s="548">
        <v>430</v>
      </c>
      <c r="P23" s="548">
        <v>574</v>
      </c>
      <c r="Q23" s="548">
        <v>322</v>
      </c>
      <c r="R23" s="548">
        <v>379.99999999999994</v>
      </c>
    </row>
    <row r="24" spans="1:18">
      <c r="A24" s="979" t="s">
        <v>29</v>
      </c>
      <c r="B24" s="546">
        <f t="shared" si="0"/>
        <v>51984</v>
      </c>
      <c r="C24" s="546">
        <v>37692</v>
      </c>
      <c r="D24" s="549">
        <v>817.00000000000023</v>
      </c>
      <c r="E24" s="549">
        <v>5442.0000000000027</v>
      </c>
      <c r="F24" s="549">
        <v>13067</v>
      </c>
      <c r="G24" s="549">
        <v>14770</v>
      </c>
      <c r="H24" s="549">
        <v>2171.0000000000023</v>
      </c>
      <c r="I24" s="549">
        <v>390.00000000000017</v>
      </c>
      <c r="J24" s="549">
        <v>15.000000000000007</v>
      </c>
      <c r="K24" s="549">
        <v>1020.0000000000003</v>
      </c>
      <c r="L24" s="546">
        <v>14292</v>
      </c>
      <c r="M24" s="549">
        <v>277</v>
      </c>
      <c r="N24" s="549">
        <v>1969.9999999999995</v>
      </c>
      <c r="O24" s="549">
        <v>3152</v>
      </c>
      <c r="P24" s="549">
        <v>4694.0000000000018</v>
      </c>
      <c r="Q24" s="549">
        <v>2505.9999999999986</v>
      </c>
      <c r="R24" s="549">
        <v>1692.9999999999995</v>
      </c>
    </row>
    <row r="25" spans="1:18" ht="16.5" customHeight="1">
      <c r="A25" s="545" t="s">
        <v>30</v>
      </c>
      <c r="B25" s="547">
        <f t="shared" si="0"/>
        <v>4142</v>
      </c>
      <c r="C25" s="547">
        <v>2787</v>
      </c>
      <c r="D25" s="548">
        <v>79</v>
      </c>
      <c r="E25" s="548">
        <v>583</v>
      </c>
      <c r="F25" s="548">
        <v>559.00000000000011</v>
      </c>
      <c r="G25" s="548">
        <v>1106</v>
      </c>
      <c r="H25" s="548">
        <v>240.00000000000006</v>
      </c>
      <c r="I25" s="548">
        <v>43</v>
      </c>
      <c r="J25" s="548" t="s">
        <v>39</v>
      </c>
      <c r="K25" s="548">
        <v>176.99999999999994</v>
      </c>
      <c r="L25" s="547">
        <v>1355</v>
      </c>
      <c r="M25" s="548">
        <v>13</v>
      </c>
      <c r="N25" s="548">
        <v>122.99999999999999</v>
      </c>
      <c r="O25" s="548">
        <v>111.99999999999999</v>
      </c>
      <c r="P25" s="548">
        <v>368.99999999999994</v>
      </c>
      <c r="Q25" s="548">
        <v>361.99999999999994</v>
      </c>
      <c r="R25" s="548">
        <v>375.99999999999994</v>
      </c>
    </row>
    <row r="26" spans="1:18" ht="15" customHeight="1">
      <c r="A26" s="52" t="s">
        <v>112</v>
      </c>
      <c r="B26" s="543">
        <f t="shared" si="0"/>
        <v>11860</v>
      </c>
      <c r="C26" s="543">
        <v>8953</v>
      </c>
      <c r="D26" s="543">
        <v>191</v>
      </c>
      <c r="E26" s="543">
        <v>1117</v>
      </c>
      <c r="F26" s="543">
        <v>3008</v>
      </c>
      <c r="G26" s="543">
        <v>3777.9999999999995</v>
      </c>
      <c r="H26" s="543">
        <v>486</v>
      </c>
      <c r="I26" s="543">
        <v>87</v>
      </c>
      <c r="J26" s="543">
        <v>1.0000000000000002</v>
      </c>
      <c r="K26" s="543">
        <v>285</v>
      </c>
      <c r="L26" s="543">
        <v>2907</v>
      </c>
      <c r="M26" s="543">
        <v>96</v>
      </c>
      <c r="N26" s="543">
        <v>380</v>
      </c>
      <c r="O26" s="543">
        <v>527</v>
      </c>
      <c r="P26" s="543">
        <v>1011</v>
      </c>
      <c r="Q26" s="543">
        <v>656</v>
      </c>
      <c r="R26" s="543">
        <v>237</v>
      </c>
    </row>
    <row r="27" spans="1:18" ht="15" customHeight="1">
      <c r="A27" s="545" t="s">
        <v>78</v>
      </c>
      <c r="B27" s="547">
        <f t="shared" si="0"/>
        <v>2439</v>
      </c>
      <c r="C27" s="547">
        <v>1898</v>
      </c>
      <c r="D27" s="548">
        <v>43.999999999999986</v>
      </c>
      <c r="E27" s="548">
        <v>265.99999999999994</v>
      </c>
      <c r="F27" s="548">
        <v>801</v>
      </c>
      <c r="G27" s="548">
        <v>643</v>
      </c>
      <c r="H27" s="548">
        <v>79.000000000000014</v>
      </c>
      <c r="I27" s="548">
        <v>16</v>
      </c>
      <c r="J27" s="548" t="s">
        <v>39</v>
      </c>
      <c r="K27" s="548">
        <v>49</v>
      </c>
      <c r="L27" s="547">
        <v>541</v>
      </c>
      <c r="M27" s="548">
        <v>16.000000000000004</v>
      </c>
      <c r="N27" s="548">
        <v>97</v>
      </c>
      <c r="O27" s="548">
        <v>79</v>
      </c>
      <c r="P27" s="548">
        <v>220</v>
      </c>
      <c r="Q27" s="548">
        <v>76</v>
      </c>
      <c r="R27" s="548">
        <v>53.000000000000014</v>
      </c>
    </row>
    <row r="28" spans="1:18" ht="15.75" customHeight="1">
      <c r="A28" s="979" t="s">
        <v>84</v>
      </c>
      <c r="B28" s="546">
        <f t="shared" si="0"/>
        <v>776</v>
      </c>
      <c r="C28" s="546">
        <v>701</v>
      </c>
      <c r="D28" s="549">
        <v>15</v>
      </c>
      <c r="E28" s="549">
        <v>52.000000000000007</v>
      </c>
      <c r="F28" s="549">
        <v>94</v>
      </c>
      <c r="G28" s="549">
        <v>474</v>
      </c>
      <c r="H28" s="549">
        <v>52.999999999999993</v>
      </c>
      <c r="I28" s="549">
        <v>8</v>
      </c>
      <c r="J28" s="549" t="s">
        <v>39</v>
      </c>
      <c r="K28" s="549">
        <v>5</v>
      </c>
      <c r="L28" s="546">
        <v>75</v>
      </c>
      <c r="M28" s="549">
        <v>3</v>
      </c>
      <c r="N28" s="549">
        <v>1</v>
      </c>
      <c r="O28" s="549">
        <v>1</v>
      </c>
      <c r="P28" s="549">
        <v>8</v>
      </c>
      <c r="Q28" s="549">
        <v>62</v>
      </c>
      <c r="R28" s="549" t="s">
        <v>39</v>
      </c>
    </row>
    <row r="29" spans="1:18" ht="15.75" customHeight="1">
      <c r="A29" s="545" t="s">
        <v>77</v>
      </c>
      <c r="B29" s="547">
        <f t="shared" si="0"/>
        <v>1518</v>
      </c>
      <c r="C29" s="547">
        <v>981</v>
      </c>
      <c r="D29" s="548">
        <v>41</v>
      </c>
      <c r="E29" s="548">
        <v>151</v>
      </c>
      <c r="F29" s="548">
        <v>272</v>
      </c>
      <c r="G29" s="548">
        <v>400</v>
      </c>
      <c r="H29" s="548">
        <v>66</v>
      </c>
      <c r="I29" s="548">
        <v>12</v>
      </c>
      <c r="J29" s="548">
        <v>1.0000000000000002</v>
      </c>
      <c r="K29" s="548">
        <v>38</v>
      </c>
      <c r="L29" s="547">
        <v>537</v>
      </c>
      <c r="M29" s="548">
        <v>13</v>
      </c>
      <c r="N29" s="548">
        <v>35</v>
      </c>
      <c r="O29" s="548">
        <v>84</v>
      </c>
      <c r="P29" s="548">
        <v>254</v>
      </c>
      <c r="Q29" s="548">
        <v>110</v>
      </c>
      <c r="R29" s="548">
        <v>41</v>
      </c>
    </row>
    <row r="30" spans="1:18" ht="15" customHeight="1">
      <c r="A30" s="979" t="s">
        <v>83</v>
      </c>
      <c r="B30" s="546">
        <f t="shared" si="0"/>
        <v>5642</v>
      </c>
      <c r="C30" s="546">
        <v>4678</v>
      </c>
      <c r="D30" s="549">
        <v>85</v>
      </c>
      <c r="E30" s="549">
        <v>625</v>
      </c>
      <c r="F30" s="549">
        <v>1613.9999999999998</v>
      </c>
      <c r="G30" s="549">
        <v>2050.9999999999995</v>
      </c>
      <c r="H30" s="549">
        <v>124</v>
      </c>
      <c r="I30" s="549">
        <v>23</v>
      </c>
      <c r="J30" s="549" t="s">
        <v>39</v>
      </c>
      <c r="K30" s="549">
        <v>156</v>
      </c>
      <c r="L30" s="546">
        <v>964</v>
      </c>
      <c r="M30" s="549">
        <v>61</v>
      </c>
      <c r="N30" s="549">
        <v>219</v>
      </c>
      <c r="O30" s="549">
        <v>257</v>
      </c>
      <c r="P30" s="549">
        <v>168</v>
      </c>
      <c r="Q30" s="549">
        <v>115.99999999999999</v>
      </c>
      <c r="R30" s="549">
        <v>143</v>
      </c>
    </row>
    <row r="31" spans="1:18">
      <c r="A31" s="545" t="s">
        <v>76</v>
      </c>
      <c r="B31" s="547">
        <f t="shared" si="0"/>
        <v>436</v>
      </c>
      <c r="C31" s="547">
        <v>204</v>
      </c>
      <c r="D31" s="548" t="s">
        <v>39</v>
      </c>
      <c r="E31" s="548" t="s">
        <v>39</v>
      </c>
      <c r="F31" s="548" t="s">
        <v>39</v>
      </c>
      <c r="G31" s="548" t="s">
        <v>39</v>
      </c>
      <c r="H31" s="548">
        <v>143</v>
      </c>
      <c r="I31" s="548">
        <v>26</v>
      </c>
      <c r="J31" s="548" t="s">
        <v>39</v>
      </c>
      <c r="K31" s="548">
        <v>35</v>
      </c>
      <c r="L31" s="547">
        <v>232</v>
      </c>
      <c r="M31" s="548" t="s">
        <v>39</v>
      </c>
      <c r="N31" s="548" t="s">
        <v>39</v>
      </c>
      <c r="O31" s="548" t="s">
        <v>39</v>
      </c>
      <c r="P31" s="548" t="s">
        <v>39</v>
      </c>
      <c r="Q31" s="548">
        <v>232</v>
      </c>
      <c r="R31" s="548" t="s">
        <v>39</v>
      </c>
    </row>
    <row r="32" spans="1:18" ht="17.25" customHeight="1">
      <c r="A32" s="979" t="s">
        <v>75</v>
      </c>
      <c r="B32" s="546">
        <f t="shared" si="0"/>
        <v>1049</v>
      </c>
      <c r="C32" s="546">
        <v>491</v>
      </c>
      <c r="D32" s="549">
        <v>6</v>
      </c>
      <c r="E32" s="549">
        <v>23</v>
      </c>
      <c r="F32" s="549">
        <v>226.99999999999997</v>
      </c>
      <c r="G32" s="549">
        <v>210</v>
      </c>
      <c r="H32" s="549">
        <v>21</v>
      </c>
      <c r="I32" s="549">
        <v>2</v>
      </c>
      <c r="J32" s="549" t="s">
        <v>39</v>
      </c>
      <c r="K32" s="549">
        <v>2</v>
      </c>
      <c r="L32" s="546">
        <v>558</v>
      </c>
      <c r="M32" s="549">
        <v>3</v>
      </c>
      <c r="N32" s="549">
        <v>27.999999999999996</v>
      </c>
      <c r="O32" s="549">
        <v>105.99999999999999</v>
      </c>
      <c r="P32" s="549">
        <v>361</v>
      </c>
      <c r="Q32" s="549">
        <v>60</v>
      </c>
      <c r="R32" s="549" t="s">
        <v>39</v>
      </c>
    </row>
    <row r="33" spans="1:18" ht="15.75" customHeight="1">
      <c r="A33" s="542" t="s">
        <v>111</v>
      </c>
      <c r="B33" s="544">
        <f t="shared" si="0"/>
        <v>248</v>
      </c>
      <c r="C33" s="544">
        <v>167</v>
      </c>
      <c r="D33" s="544">
        <v>1</v>
      </c>
      <c r="E33" s="544">
        <v>2</v>
      </c>
      <c r="F33" s="544">
        <v>36</v>
      </c>
      <c r="G33" s="544">
        <v>107</v>
      </c>
      <c r="H33" s="544" t="s">
        <v>39</v>
      </c>
      <c r="I33" s="544" t="s">
        <v>39</v>
      </c>
      <c r="J33" s="544" t="s">
        <v>39</v>
      </c>
      <c r="K33" s="544">
        <v>21</v>
      </c>
      <c r="L33" s="544">
        <v>81</v>
      </c>
      <c r="M33" s="544" t="s">
        <v>39</v>
      </c>
      <c r="N33" s="544" t="s">
        <v>39</v>
      </c>
      <c r="O33" s="544">
        <v>6</v>
      </c>
      <c r="P33" s="544">
        <v>64</v>
      </c>
      <c r="Q33" s="544" t="s">
        <v>39</v>
      </c>
      <c r="R33" s="544">
        <v>11</v>
      </c>
    </row>
    <row r="34" spans="1:18">
      <c r="A34" s="979" t="s">
        <v>82</v>
      </c>
      <c r="B34" s="546">
        <f t="shared" si="0"/>
        <v>248</v>
      </c>
      <c r="C34" s="546">
        <v>167</v>
      </c>
      <c r="D34" s="549">
        <v>1</v>
      </c>
      <c r="E34" s="549">
        <v>2</v>
      </c>
      <c r="F34" s="549">
        <v>36</v>
      </c>
      <c r="G34" s="549">
        <v>107</v>
      </c>
      <c r="H34" s="549" t="s">
        <v>39</v>
      </c>
      <c r="I34" s="549" t="s">
        <v>39</v>
      </c>
      <c r="J34" s="549" t="s">
        <v>39</v>
      </c>
      <c r="K34" s="549">
        <v>21</v>
      </c>
      <c r="L34" s="546">
        <v>81</v>
      </c>
      <c r="M34" s="549" t="s">
        <v>39</v>
      </c>
      <c r="N34" s="549" t="s">
        <v>39</v>
      </c>
      <c r="O34" s="549">
        <v>6</v>
      </c>
      <c r="P34" s="549">
        <v>64</v>
      </c>
      <c r="Q34" s="549" t="s">
        <v>39</v>
      </c>
      <c r="R34" s="549">
        <v>11</v>
      </c>
    </row>
    <row r="35" spans="1:18">
      <c r="A35" s="979"/>
      <c r="B35" s="50"/>
      <c r="C35" s="50"/>
      <c r="D35" s="50"/>
      <c r="E35" s="50"/>
      <c r="F35" s="50"/>
      <c r="G35" s="50"/>
      <c r="H35" s="50"/>
      <c r="I35" s="50"/>
      <c r="J35" s="50"/>
      <c r="K35" s="50"/>
      <c r="L35" s="50"/>
      <c r="M35" s="50"/>
      <c r="N35" s="50"/>
      <c r="O35" s="50"/>
      <c r="P35" s="50"/>
      <c r="Q35" s="50"/>
      <c r="R35" s="50"/>
    </row>
    <row r="36" spans="1:18" ht="17.25" customHeight="1">
      <c r="A36" s="1235" t="s">
        <v>381</v>
      </c>
      <c r="B36" s="1235"/>
      <c r="C36" s="1235"/>
      <c r="D36" s="1235"/>
      <c r="E36" s="1235"/>
      <c r="F36" s="1235"/>
      <c r="G36" s="1235"/>
      <c r="H36" s="1235"/>
      <c r="I36" s="1235"/>
      <c r="J36" s="1235"/>
      <c r="K36" s="1235"/>
      <c r="L36" s="1235"/>
      <c r="M36" s="1235"/>
      <c r="N36" s="1235"/>
      <c r="O36" s="1235"/>
      <c r="P36" s="1235"/>
      <c r="Q36" s="1235"/>
      <c r="R36" s="1235"/>
    </row>
  </sheetData>
  <mergeCells count="6">
    <mergeCell ref="A36:R36"/>
    <mergeCell ref="A1:R1"/>
    <mergeCell ref="A3:A5"/>
    <mergeCell ref="B3:B5"/>
    <mergeCell ref="C3:K4"/>
    <mergeCell ref="L3:R4"/>
  </mergeCells>
  <hyperlinks>
    <hyperlink ref="S1" location="INDICE!A32" display="INDICE"/>
  </hyperlinks>
  <printOptions horizontalCentered="1"/>
  <pageMargins left="0.51181102362204722" right="0.51181102362204722" top="1.1023622047244095" bottom="0.51181102362204722" header="0.11811023622047245" footer="0.23622047244094491"/>
  <pageSetup paperSize="9" scale="63" firstPageNumber="113" orientation="landscape" useFirstPageNumber="1" r:id="rId1"/>
  <headerFooter scaleWithDoc="0">
    <oddHeader>&amp;C&amp;G</oddHeader>
    <oddFooter>&amp;C&amp;12 &amp;P</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zoomScale="90" zoomScaleNormal="90" zoomScalePageLayoutView="70" workbookViewId="0">
      <selection sqref="A1:S1"/>
    </sheetView>
  </sheetViews>
  <sheetFormatPr baseColWidth="10" defaultColWidth="9.140625" defaultRowHeight="12.75"/>
  <cols>
    <col min="1" max="1" width="26.42578125" style="653" bestFit="1" customWidth="1"/>
    <col min="2" max="4" width="10.5703125" style="653" customWidth="1"/>
    <col min="5" max="7" width="11.5703125" style="653" bestFit="1" customWidth="1"/>
    <col min="8" max="9" width="10.5703125" style="653" customWidth="1"/>
    <col min="10" max="11" width="11.5703125" style="653" customWidth="1"/>
    <col min="12" max="12" width="13.42578125" style="653" customWidth="1"/>
    <col min="13" max="14" width="11.5703125" style="653" customWidth="1"/>
    <col min="15" max="15" width="12.42578125" style="653" bestFit="1" customWidth="1"/>
    <col min="16" max="19" width="11.5703125" style="653" customWidth="1"/>
    <col min="20" max="16384" width="9.140625" style="653"/>
  </cols>
  <sheetData>
    <row r="1" spans="1:20" ht="51" customHeight="1">
      <c r="A1" s="1129" t="s">
        <v>1520</v>
      </c>
      <c r="B1" s="1129"/>
      <c r="C1" s="1129"/>
      <c r="D1" s="1129"/>
      <c r="E1" s="1129"/>
      <c r="F1" s="1129"/>
      <c r="G1" s="1129"/>
      <c r="H1" s="1129"/>
      <c r="I1" s="1129"/>
      <c r="J1" s="1129"/>
      <c r="K1" s="1129"/>
      <c r="L1" s="1129"/>
      <c r="M1" s="1129"/>
      <c r="N1" s="1129"/>
      <c r="O1" s="1129"/>
      <c r="P1" s="1129"/>
      <c r="Q1" s="1129"/>
      <c r="R1" s="1129"/>
      <c r="S1" s="1129"/>
      <c r="T1" s="264" t="s">
        <v>577</v>
      </c>
    </row>
    <row r="2" spans="1:20" ht="6.75" customHeight="1">
      <c r="A2" s="665"/>
      <c r="B2" s="665"/>
      <c r="C2" s="665"/>
      <c r="D2" s="665"/>
      <c r="E2" s="665"/>
      <c r="F2" s="665"/>
      <c r="G2" s="665"/>
      <c r="H2" s="665"/>
      <c r="I2" s="665"/>
      <c r="J2" s="665"/>
      <c r="K2" s="665"/>
      <c r="L2" s="665"/>
      <c r="M2" s="665"/>
      <c r="N2" s="665"/>
      <c r="O2" s="665"/>
      <c r="P2" s="665"/>
      <c r="Q2" s="665"/>
      <c r="R2" s="665"/>
      <c r="S2" s="665"/>
    </row>
    <row r="3" spans="1:20" s="665" customFormat="1" ht="13.5" customHeight="1">
      <c r="A3" s="1143" t="s">
        <v>81</v>
      </c>
      <c r="B3" s="1143" t="s">
        <v>1092</v>
      </c>
      <c r="C3" s="1143" t="s">
        <v>94</v>
      </c>
      <c r="D3" s="1143"/>
      <c r="E3" s="1143"/>
      <c r="F3" s="1143"/>
      <c r="G3" s="1143"/>
      <c r="H3" s="1143"/>
      <c r="I3" s="1143"/>
      <c r="J3" s="1143"/>
      <c r="K3" s="1143"/>
      <c r="L3" s="1143"/>
      <c r="M3" s="1143"/>
      <c r="N3" s="1143"/>
      <c r="O3" s="1143"/>
      <c r="P3" s="1143"/>
      <c r="Q3" s="1143" t="s">
        <v>93</v>
      </c>
      <c r="R3" s="1143"/>
      <c r="S3" s="1143"/>
    </row>
    <row r="4" spans="1:20" s="665" customFormat="1" ht="7.5" customHeight="1">
      <c r="A4" s="1143"/>
      <c r="B4" s="1134"/>
      <c r="C4" s="1143"/>
      <c r="D4" s="1143"/>
      <c r="E4" s="1143"/>
      <c r="F4" s="1143"/>
      <c r="G4" s="1143"/>
      <c r="H4" s="1143"/>
      <c r="I4" s="1143"/>
      <c r="J4" s="1143"/>
      <c r="K4" s="1143"/>
      <c r="L4" s="1143"/>
      <c r="M4" s="1143"/>
      <c r="N4" s="1143"/>
      <c r="O4" s="1143"/>
      <c r="P4" s="1143"/>
      <c r="Q4" s="1143"/>
      <c r="R4" s="1143"/>
      <c r="S4" s="1143"/>
    </row>
    <row r="5" spans="1:20" s="665" customFormat="1" ht="51">
      <c r="A5" s="1145"/>
      <c r="B5" s="1133"/>
      <c r="C5" s="962" t="s">
        <v>66</v>
      </c>
      <c r="D5" s="962" t="s">
        <v>58</v>
      </c>
      <c r="E5" s="962" t="s">
        <v>57</v>
      </c>
      <c r="F5" s="962" t="s">
        <v>56</v>
      </c>
      <c r="G5" s="962" t="s">
        <v>55</v>
      </c>
      <c r="H5" s="962" t="s">
        <v>647</v>
      </c>
      <c r="I5" s="962" t="s">
        <v>643</v>
      </c>
      <c r="J5" s="962" t="s">
        <v>644</v>
      </c>
      <c r="K5" s="962" t="s">
        <v>49</v>
      </c>
      <c r="L5" s="962" t="s">
        <v>645</v>
      </c>
      <c r="M5" s="962" t="s">
        <v>646</v>
      </c>
      <c r="N5" s="962" t="s">
        <v>47</v>
      </c>
      <c r="O5" s="962" t="s">
        <v>263</v>
      </c>
      <c r="P5" s="962" t="s">
        <v>262</v>
      </c>
      <c r="Q5" s="962" t="s">
        <v>66</v>
      </c>
      <c r="R5" s="962" t="s">
        <v>43</v>
      </c>
      <c r="S5" s="962" t="s">
        <v>42</v>
      </c>
    </row>
    <row r="6" spans="1:20" ht="16.5" customHeight="1">
      <c r="A6" s="703" t="s">
        <v>11</v>
      </c>
      <c r="B6" s="608">
        <v>318049</v>
      </c>
      <c r="C6" s="608">
        <v>305433</v>
      </c>
      <c r="D6" s="608">
        <v>295377</v>
      </c>
      <c r="E6" s="608">
        <v>6159</v>
      </c>
      <c r="F6" s="608">
        <v>511</v>
      </c>
      <c r="G6" s="608">
        <v>518</v>
      </c>
      <c r="H6" s="608">
        <v>167</v>
      </c>
      <c r="I6" s="608">
        <v>225</v>
      </c>
      <c r="J6" s="608" t="s">
        <v>39</v>
      </c>
      <c r="K6" s="608">
        <v>62</v>
      </c>
      <c r="L6" s="608">
        <v>1161</v>
      </c>
      <c r="M6" s="608" t="s">
        <v>39</v>
      </c>
      <c r="N6" s="608" t="s">
        <v>39</v>
      </c>
      <c r="O6" s="608">
        <v>1253</v>
      </c>
      <c r="P6" s="608" t="s">
        <v>39</v>
      </c>
      <c r="Q6" s="608">
        <v>12616</v>
      </c>
      <c r="R6" s="608">
        <v>1772</v>
      </c>
      <c r="S6" s="608">
        <v>10844</v>
      </c>
    </row>
    <row r="7" spans="1:20" ht="14.25" customHeight="1">
      <c r="A7" s="704" t="s">
        <v>114</v>
      </c>
      <c r="B7" s="604">
        <v>129121</v>
      </c>
      <c r="C7" s="604">
        <v>123061</v>
      </c>
      <c r="D7" s="604">
        <v>116553</v>
      </c>
      <c r="E7" s="604">
        <v>6155</v>
      </c>
      <c r="F7" s="604">
        <v>120</v>
      </c>
      <c r="G7" s="604">
        <v>112</v>
      </c>
      <c r="H7" s="604">
        <v>42</v>
      </c>
      <c r="I7" s="604">
        <v>35</v>
      </c>
      <c r="J7" s="604" t="s">
        <v>39</v>
      </c>
      <c r="K7" s="604">
        <v>1</v>
      </c>
      <c r="L7" s="604">
        <v>43</v>
      </c>
      <c r="M7" s="604" t="s">
        <v>39</v>
      </c>
      <c r="N7" s="604" t="s">
        <v>39</v>
      </c>
      <c r="O7" s="604" t="s">
        <v>39</v>
      </c>
      <c r="P7" s="604" t="s">
        <v>39</v>
      </c>
      <c r="Q7" s="604">
        <v>6060</v>
      </c>
      <c r="R7" s="604">
        <v>1685</v>
      </c>
      <c r="S7" s="604">
        <v>4375</v>
      </c>
    </row>
    <row r="8" spans="1:20" ht="15" customHeight="1">
      <c r="A8" s="968" t="s">
        <v>13</v>
      </c>
      <c r="B8" s="608">
        <v>17820</v>
      </c>
      <c r="C8" s="608">
        <v>17782</v>
      </c>
      <c r="D8" s="608">
        <v>17659</v>
      </c>
      <c r="E8" s="608" t="s">
        <v>39</v>
      </c>
      <c r="F8" s="608" t="s">
        <v>39</v>
      </c>
      <c r="G8" s="608">
        <v>88</v>
      </c>
      <c r="H8" s="608" t="s">
        <v>39</v>
      </c>
      <c r="I8" s="608">
        <v>35</v>
      </c>
      <c r="J8" s="608" t="s">
        <v>39</v>
      </c>
      <c r="K8" s="608" t="s">
        <v>39</v>
      </c>
      <c r="L8" s="608" t="s">
        <v>39</v>
      </c>
      <c r="M8" s="608" t="s">
        <v>39</v>
      </c>
      <c r="N8" s="608" t="s">
        <v>39</v>
      </c>
      <c r="O8" s="608" t="s">
        <v>39</v>
      </c>
      <c r="P8" s="608" t="s">
        <v>39</v>
      </c>
      <c r="Q8" s="608">
        <v>38</v>
      </c>
      <c r="R8" s="608">
        <v>20</v>
      </c>
      <c r="S8" s="608">
        <v>18</v>
      </c>
    </row>
    <row r="9" spans="1:20" ht="15.75" customHeight="1">
      <c r="A9" s="666" t="s">
        <v>14</v>
      </c>
      <c r="B9" s="604">
        <v>2012</v>
      </c>
      <c r="C9" s="604">
        <v>2012</v>
      </c>
      <c r="D9" s="604">
        <v>1987</v>
      </c>
      <c r="E9" s="604" t="s">
        <v>39</v>
      </c>
      <c r="F9" s="604" t="s">
        <v>39</v>
      </c>
      <c r="G9" s="604" t="s">
        <v>39</v>
      </c>
      <c r="H9" s="604" t="s">
        <v>39</v>
      </c>
      <c r="I9" s="604" t="s">
        <v>39</v>
      </c>
      <c r="J9" s="604" t="s">
        <v>39</v>
      </c>
      <c r="K9" s="604" t="s">
        <v>39</v>
      </c>
      <c r="L9" s="604">
        <v>25</v>
      </c>
      <c r="M9" s="604" t="s">
        <v>39</v>
      </c>
      <c r="N9" s="604" t="s">
        <v>39</v>
      </c>
      <c r="O9" s="604" t="s">
        <v>39</v>
      </c>
      <c r="P9" s="604" t="s">
        <v>39</v>
      </c>
      <c r="Q9" s="604" t="s">
        <v>39</v>
      </c>
      <c r="R9" s="604" t="s">
        <v>39</v>
      </c>
      <c r="S9" s="604" t="s">
        <v>39</v>
      </c>
    </row>
    <row r="10" spans="1:20" ht="15" customHeight="1">
      <c r="A10" s="968" t="s">
        <v>15</v>
      </c>
      <c r="B10" s="608">
        <v>25808</v>
      </c>
      <c r="C10" s="608">
        <v>25808</v>
      </c>
      <c r="D10" s="608">
        <v>25792</v>
      </c>
      <c r="E10" s="608" t="s">
        <v>39</v>
      </c>
      <c r="F10" s="608" t="s">
        <v>39</v>
      </c>
      <c r="G10" s="608">
        <v>16</v>
      </c>
      <c r="H10" s="608" t="s">
        <v>39</v>
      </c>
      <c r="I10" s="608" t="s">
        <v>39</v>
      </c>
      <c r="J10" s="608" t="s">
        <v>39</v>
      </c>
      <c r="K10" s="608" t="s">
        <v>39</v>
      </c>
      <c r="L10" s="608" t="s">
        <v>39</v>
      </c>
      <c r="M10" s="608" t="s">
        <v>39</v>
      </c>
      <c r="N10" s="608" t="s">
        <v>39</v>
      </c>
      <c r="O10" s="608" t="s">
        <v>39</v>
      </c>
      <c r="P10" s="608" t="s">
        <v>39</v>
      </c>
      <c r="Q10" s="608" t="s">
        <v>39</v>
      </c>
      <c r="R10" s="609" t="s">
        <v>39</v>
      </c>
      <c r="S10" s="608" t="s">
        <v>39</v>
      </c>
    </row>
    <row r="11" spans="1:20" ht="14.25" customHeight="1">
      <c r="A11" s="666" t="s">
        <v>16</v>
      </c>
      <c r="B11" s="604">
        <v>3075</v>
      </c>
      <c r="C11" s="604">
        <v>3075</v>
      </c>
      <c r="D11" s="604">
        <v>3070</v>
      </c>
      <c r="E11" s="604">
        <v>5</v>
      </c>
      <c r="F11" s="604" t="s">
        <v>39</v>
      </c>
      <c r="G11" s="604" t="s">
        <v>39</v>
      </c>
      <c r="H11" s="604" t="s">
        <v>39</v>
      </c>
      <c r="I11" s="604" t="s">
        <v>39</v>
      </c>
      <c r="J11" s="604" t="s">
        <v>39</v>
      </c>
      <c r="K11" s="604" t="s">
        <v>39</v>
      </c>
      <c r="L11" s="604" t="s">
        <v>39</v>
      </c>
      <c r="M11" s="604" t="s">
        <v>39</v>
      </c>
      <c r="N11" s="604" t="s">
        <v>39</v>
      </c>
      <c r="O11" s="604" t="s">
        <v>39</v>
      </c>
      <c r="P11" s="604" t="s">
        <v>39</v>
      </c>
      <c r="Q11" s="604" t="s">
        <v>39</v>
      </c>
      <c r="R11" s="604" t="s">
        <v>39</v>
      </c>
      <c r="S11" s="604" t="s">
        <v>39</v>
      </c>
    </row>
    <row r="12" spans="1:20" ht="15" customHeight="1">
      <c r="A12" s="968" t="s">
        <v>17</v>
      </c>
      <c r="B12" s="608">
        <v>3971</v>
      </c>
      <c r="C12" s="608">
        <v>2222</v>
      </c>
      <c r="D12" s="608">
        <v>2222</v>
      </c>
      <c r="E12" s="608" t="s">
        <v>39</v>
      </c>
      <c r="F12" s="608" t="s">
        <v>39</v>
      </c>
      <c r="G12" s="608" t="s">
        <v>39</v>
      </c>
      <c r="H12" s="608" t="s">
        <v>39</v>
      </c>
      <c r="I12" s="608" t="s">
        <v>39</v>
      </c>
      <c r="J12" s="608" t="s">
        <v>39</v>
      </c>
      <c r="K12" s="608" t="s">
        <v>39</v>
      </c>
      <c r="L12" s="608" t="s">
        <v>39</v>
      </c>
      <c r="M12" s="608" t="s">
        <v>39</v>
      </c>
      <c r="N12" s="608" t="s">
        <v>39</v>
      </c>
      <c r="O12" s="608" t="s">
        <v>39</v>
      </c>
      <c r="P12" s="608" t="s">
        <v>39</v>
      </c>
      <c r="Q12" s="608">
        <v>1749</v>
      </c>
      <c r="R12" s="608">
        <v>1019</v>
      </c>
      <c r="S12" s="608">
        <v>730</v>
      </c>
    </row>
    <row r="13" spans="1:20" ht="15" customHeight="1">
      <c r="A13" s="666" t="s">
        <v>18</v>
      </c>
      <c r="B13" s="604">
        <v>13616</v>
      </c>
      <c r="C13" s="604">
        <v>13573</v>
      </c>
      <c r="D13" s="604">
        <v>13484</v>
      </c>
      <c r="E13" s="604" t="s">
        <v>39</v>
      </c>
      <c r="F13" s="604">
        <v>71</v>
      </c>
      <c r="G13" s="604" t="s">
        <v>39</v>
      </c>
      <c r="H13" s="604" t="s">
        <v>39</v>
      </c>
      <c r="I13" s="604" t="s">
        <v>39</v>
      </c>
      <c r="J13" s="604" t="s">
        <v>39</v>
      </c>
      <c r="K13" s="604" t="s">
        <v>39</v>
      </c>
      <c r="L13" s="604">
        <v>18</v>
      </c>
      <c r="M13" s="604" t="s">
        <v>39</v>
      </c>
      <c r="N13" s="604" t="s">
        <v>39</v>
      </c>
      <c r="O13" s="604" t="s">
        <v>39</v>
      </c>
      <c r="P13" s="604" t="s">
        <v>39</v>
      </c>
      <c r="Q13" s="604">
        <v>43</v>
      </c>
      <c r="R13" s="604" t="s">
        <v>39</v>
      </c>
      <c r="S13" s="604">
        <v>43</v>
      </c>
    </row>
    <row r="14" spans="1:20" ht="15" customHeight="1">
      <c r="A14" s="968" t="s">
        <v>19</v>
      </c>
      <c r="B14" s="608">
        <v>35</v>
      </c>
      <c r="C14" s="608">
        <v>35</v>
      </c>
      <c r="D14" s="608">
        <v>19</v>
      </c>
      <c r="E14" s="608" t="s">
        <v>39</v>
      </c>
      <c r="F14" s="608">
        <v>10</v>
      </c>
      <c r="G14" s="608">
        <v>6</v>
      </c>
      <c r="H14" s="608" t="s">
        <v>39</v>
      </c>
      <c r="I14" s="608" t="s">
        <v>39</v>
      </c>
      <c r="J14" s="608" t="s">
        <v>39</v>
      </c>
      <c r="K14" s="608" t="s">
        <v>39</v>
      </c>
      <c r="L14" s="608" t="s">
        <v>39</v>
      </c>
      <c r="M14" s="608" t="s">
        <v>39</v>
      </c>
      <c r="N14" s="608" t="s">
        <v>39</v>
      </c>
      <c r="O14" s="608" t="s">
        <v>39</v>
      </c>
      <c r="P14" s="608" t="s">
        <v>39</v>
      </c>
      <c r="Q14" s="608" t="s">
        <v>39</v>
      </c>
      <c r="R14" s="608" t="s">
        <v>39</v>
      </c>
      <c r="S14" s="608" t="s">
        <v>39</v>
      </c>
    </row>
    <row r="15" spans="1:20" ht="15" customHeight="1">
      <c r="A15" s="666" t="s">
        <v>20</v>
      </c>
      <c r="B15" s="604">
        <v>44986</v>
      </c>
      <c r="C15" s="604">
        <v>44890</v>
      </c>
      <c r="D15" s="604">
        <v>44695</v>
      </c>
      <c r="E15" s="604">
        <v>140</v>
      </c>
      <c r="F15" s="604">
        <v>11</v>
      </c>
      <c r="G15" s="604">
        <v>2</v>
      </c>
      <c r="H15" s="604">
        <v>42</v>
      </c>
      <c r="I15" s="604" t="s">
        <v>39</v>
      </c>
      <c r="J15" s="604" t="s">
        <v>39</v>
      </c>
      <c r="K15" s="604" t="s">
        <v>39</v>
      </c>
      <c r="L15" s="604" t="s">
        <v>39</v>
      </c>
      <c r="M15" s="604" t="s">
        <v>39</v>
      </c>
      <c r="N15" s="604" t="s">
        <v>39</v>
      </c>
      <c r="O15" s="604" t="s">
        <v>39</v>
      </c>
      <c r="P15" s="604" t="s">
        <v>39</v>
      </c>
      <c r="Q15" s="604">
        <v>96</v>
      </c>
      <c r="R15" s="604" t="s">
        <v>39</v>
      </c>
      <c r="S15" s="604">
        <v>96</v>
      </c>
    </row>
    <row r="16" spans="1:20" ht="15" customHeight="1">
      <c r="A16" s="968" t="s">
        <v>21</v>
      </c>
      <c r="B16" s="608">
        <v>9934</v>
      </c>
      <c r="C16" s="608">
        <v>9375</v>
      </c>
      <c r="D16" s="608">
        <v>3346</v>
      </c>
      <c r="E16" s="608">
        <v>6000</v>
      </c>
      <c r="F16" s="608">
        <v>28</v>
      </c>
      <c r="G16" s="608" t="s">
        <v>39</v>
      </c>
      <c r="H16" s="608" t="s">
        <v>39</v>
      </c>
      <c r="I16" s="608" t="s">
        <v>39</v>
      </c>
      <c r="J16" s="608" t="s">
        <v>39</v>
      </c>
      <c r="K16" s="608">
        <v>1</v>
      </c>
      <c r="L16" s="608" t="s">
        <v>39</v>
      </c>
      <c r="M16" s="608" t="s">
        <v>39</v>
      </c>
      <c r="N16" s="608" t="s">
        <v>39</v>
      </c>
      <c r="O16" s="608" t="s">
        <v>39</v>
      </c>
      <c r="P16" s="608" t="s">
        <v>39</v>
      </c>
      <c r="Q16" s="608">
        <v>559</v>
      </c>
      <c r="R16" s="608">
        <v>20</v>
      </c>
      <c r="S16" s="608">
        <v>539</v>
      </c>
    </row>
    <row r="17" spans="1:19">
      <c r="A17" s="666" t="s">
        <v>22</v>
      </c>
      <c r="B17" s="604">
        <v>923</v>
      </c>
      <c r="C17" s="604">
        <v>10</v>
      </c>
      <c r="D17" s="604" t="s">
        <v>39</v>
      </c>
      <c r="E17" s="604">
        <v>10</v>
      </c>
      <c r="F17" s="604" t="s">
        <v>39</v>
      </c>
      <c r="G17" s="604" t="s">
        <v>39</v>
      </c>
      <c r="H17" s="604" t="s">
        <v>39</v>
      </c>
      <c r="I17" s="604" t="s">
        <v>39</v>
      </c>
      <c r="J17" s="604" t="s">
        <v>39</v>
      </c>
      <c r="K17" s="604" t="s">
        <v>39</v>
      </c>
      <c r="L17" s="604" t="s">
        <v>39</v>
      </c>
      <c r="M17" s="604" t="s">
        <v>39</v>
      </c>
      <c r="N17" s="604" t="s">
        <v>39</v>
      </c>
      <c r="O17" s="604" t="s">
        <v>39</v>
      </c>
      <c r="P17" s="604" t="s">
        <v>39</v>
      </c>
      <c r="Q17" s="604">
        <v>913</v>
      </c>
      <c r="R17" s="604" t="s">
        <v>39</v>
      </c>
      <c r="S17" s="604">
        <v>913</v>
      </c>
    </row>
    <row r="18" spans="1:19" ht="16.5" customHeight="1">
      <c r="A18" s="968" t="s">
        <v>23</v>
      </c>
      <c r="B18" s="608">
        <v>6941</v>
      </c>
      <c r="C18" s="608">
        <v>4279</v>
      </c>
      <c r="D18" s="608">
        <v>4279</v>
      </c>
      <c r="E18" s="608" t="s">
        <v>39</v>
      </c>
      <c r="F18" s="608" t="s">
        <v>39</v>
      </c>
      <c r="G18" s="608" t="s">
        <v>39</v>
      </c>
      <c r="H18" s="608" t="s">
        <v>39</v>
      </c>
      <c r="I18" s="608" t="s">
        <v>39</v>
      </c>
      <c r="J18" s="608" t="s">
        <v>39</v>
      </c>
      <c r="K18" s="608" t="s">
        <v>39</v>
      </c>
      <c r="L18" s="608" t="s">
        <v>39</v>
      </c>
      <c r="M18" s="608" t="s">
        <v>39</v>
      </c>
      <c r="N18" s="608" t="s">
        <v>39</v>
      </c>
      <c r="O18" s="608" t="s">
        <v>39</v>
      </c>
      <c r="P18" s="608" t="s">
        <v>39</v>
      </c>
      <c r="Q18" s="608">
        <v>2662</v>
      </c>
      <c r="R18" s="608">
        <v>626</v>
      </c>
      <c r="S18" s="608">
        <v>2036</v>
      </c>
    </row>
    <row r="19" spans="1:19" ht="15" customHeight="1">
      <c r="A19" s="704" t="s">
        <v>113</v>
      </c>
      <c r="B19" s="604">
        <v>164139</v>
      </c>
      <c r="C19" s="604">
        <v>159609</v>
      </c>
      <c r="D19" s="604">
        <v>156468</v>
      </c>
      <c r="E19" s="604">
        <v>4</v>
      </c>
      <c r="F19" s="604">
        <v>131</v>
      </c>
      <c r="G19" s="604">
        <v>400</v>
      </c>
      <c r="H19" s="604">
        <v>32</v>
      </c>
      <c r="I19" s="604">
        <v>142</v>
      </c>
      <c r="J19" s="604" t="s">
        <v>39</v>
      </c>
      <c r="K19" s="604">
        <v>61</v>
      </c>
      <c r="L19" s="604">
        <v>1118</v>
      </c>
      <c r="M19" s="604" t="s">
        <v>39</v>
      </c>
      <c r="N19" s="604" t="s">
        <v>39</v>
      </c>
      <c r="O19" s="604">
        <v>1253</v>
      </c>
      <c r="P19" s="604" t="s">
        <v>39</v>
      </c>
      <c r="Q19" s="604">
        <v>4530</v>
      </c>
      <c r="R19" s="604">
        <v>75</v>
      </c>
      <c r="S19" s="604">
        <v>4455</v>
      </c>
    </row>
    <row r="20" spans="1:19" ht="15.75" customHeight="1">
      <c r="A20" s="968" t="s">
        <v>25</v>
      </c>
      <c r="B20" s="608">
        <v>19378</v>
      </c>
      <c r="C20" s="608">
        <v>19247</v>
      </c>
      <c r="D20" s="608">
        <v>19049</v>
      </c>
      <c r="E20" s="608" t="s">
        <v>39</v>
      </c>
      <c r="F20" s="608">
        <v>47</v>
      </c>
      <c r="G20" s="608" t="s">
        <v>39</v>
      </c>
      <c r="H20" s="608" t="s">
        <v>39</v>
      </c>
      <c r="I20" s="608" t="s">
        <v>39</v>
      </c>
      <c r="J20" s="608" t="s">
        <v>39</v>
      </c>
      <c r="K20" s="608">
        <v>53</v>
      </c>
      <c r="L20" s="608" t="s">
        <v>39</v>
      </c>
      <c r="M20" s="608" t="s">
        <v>39</v>
      </c>
      <c r="N20" s="608" t="s">
        <v>39</v>
      </c>
      <c r="O20" s="608">
        <v>98</v>
      </c>
      <c r="P20" s="608" t="s">
        <v>39</v>
      </c>
      <c r="Q20" s="608">
        <v>131</v>
      </c>
      <c r="R20" s="608" t="s">
        <v>39</v>
      </c>
      <c r="S20" s="608">
        <v>131</v>
      </c>
    </row>
    <row r="21" spans="1:19" ht="15.75" customHeight="1">
      <c r="A21" s="666" t="s">
        <v>26</v>
      </c>
      <c r="B21" s="604">
        <v>3388</v>
      </c>
      <c r="C21" s="604">
        <v>3328</v>
      </c>
      <c r="D21" s="604">
        <v>3174</v>
      </c>
      <c r="E21" s="604">
        <v>4</v>
      </c>
      <c r="F21" s="604" t="s">
        <v>39</v>
      </c>
      <c r="G21" s="604" t="s">
        <v>39</v>
      </c>
      <c r="H21" s="604" t="s">
        <v>39</v>
      </c>
      <c r="I21" s="604" t="s">
        <v>39</v>
      </c>
      <c r="J21" s="604" t="s">
        <v>39</v>
      </c>
      <c r="K21" s="604" t="s">
        <v>39</v>
      </c>
      <c r="L21" s="604" t="s">
        <v>39</v>
      </c>
      <c r="M21" s="604" t="s">
        <v>39</v>
      </c>
      <c r="N21" s="604" t="s">
        <v>39</v>
      </c>
      <c r="O21" s="604">
        <v>150</v>
      </c>
      <c r="P21" s="604" t="s">
        <v>39</v>
      </c>
      <c r="Q21" s="604">
        <v>60</v>
      </c>
      <c r="R21" s="604" t="s">
        <v>39</v>
      </c>
      <c r="S21" s="604">
        <v>60</v>
      </c>
    </row>
    <row r="22" spans="1:19" ht="15" customHeight="1">
      <c r="A22" s="968" t="s">
        <v>27</v>
      </c>
      <c r="B22" s="608">
        <v>72171</v>
      </c>
      <c r="C22" s="608">
        <v>70208</v>
      </c>
      <c r="D22" s="608">
        <v>68679</v>
      </c>
      <c r="E22" s="608" t="s">
        <v>39</v>
      </c>
      <c r="F22" s="608">
        <v>84</v>
      </c>
      <c r="G22" s="608">
        <v>400</v>
      </c>
      <c r="H22" s="608">
        <v>32</v>
      </c>
      <c r="I22" s="608" t="s">
        <v>39</v>
      </c>
      <c r="J22" s="608" t="s">
        <v>39</v>
      </c>
      <c r="K22" s="608">
        <v>8</v>
      </c>
      <c r="L22" s="608" t="s">
        <v>39</v>
      </c>
      <c r="M22" s="608" t="s">
        <v>39</v>
      </c>
      <c r="N22" s="608" t="s">
        <v>39</v>
      </c>
      <c r="O22" s="608">
        <v>1005</v>
      </c>
      <c r="P22" s="608" t="s">
        <v>39</v>
      </c>
      <c r="Q22" s="608">
        <v>1963</v>
      </c>
      <c r="R22" s="608">
        <v>75</v>
      </c>
      <c r="S22" s="608">
        <v>1888</v>
      </c>
    </row>
    <row r="23" spans="1:19" ht="15" customHeight="1">
      <c r="A23" s="666" t="s">
        <v>28</v>
      </c>
      <c r="B23" s="604">
        <v>12568</v>
      </c>
      <c r="C23" s="604">
        <v>11641</v>
      </c>
      <c r="D23" s="604">
        <v>10523</v>
      </c>
      <c r="E23" s="604" t="s">
        <v>39</v>
      </c>
      <c r="F23" s="604" t="s">
        <v>39</v>
      </c>
      <c r="G23" s="604" t="s">
        <v>39</v>
      </c>
      <c r="H23" s="604" t="s">
        <v>39</v>
      </c>
      <c r="I23" s="604" t="s">
        <v>39</v>
      </c>
      <c r="J23" s="604" t="s">
        <v>39</v>
      </c>
      <c r="K23" s="604" t="s">
        <v>39</v>
      </c>
      <c r="L23" s="604">
        <v>1118</v>
      </c>
      <c r="M23" s="604" t="s">
        <v>39</v>
      </c>
      <c r="N23" s="604" t="s">
        <v>39</v>
      </c>
      <c r="O23" s="604" t="s">
        <v>39</v>
      </c>
      <c r="P23" s="604" t="s">
        <v>39</v>
      </c>
      <c r="Q23" s="604">
        <v>927</v>
      </c>
      <c r="R23" s="604" t="s">
        <v>39</v>
      </c>
      <c r="S23" s="604">
        <v>927</v>
      </c>
    </row>
    <row r="24" spans="1:19">
      <c r="A24" s="968" t="s">
        <v>29</v>
      </c>
      <c r="B24" s="608">
        <v>31211</v>
      </c>
      <c r="C24" s="608">
        <v>29762</v>
      </c>
      <c r="D24" s="608">
        <v>29620</v>
      </c>
      <c r="E24" s="608" t="s">
        <v>39</v>
      </c>
      <c r="F24" s="608" t="s">
        <v>39</v>
      </c>
      <c r="G24" s="608" t="s">
        <v>39</v>
      </c>
      <c r="H24" s="608" t="s">
        <v>39</v>
      </c>
      <c r="I24" s="608">
        <v>142</v>
      </c>
      <c r="J24" s="608" t="s">
        <v>39</v>
      </c>
      <c r="K24" s="608" t="s">
        <v>39</v>
      </c>
      <c r="L24" s="608" t="s">
        <v>39</v>
      </c>
      <c r="M24" s="608" t="s">
        <v>39</v>
      </c>
      <c r="N24" s="608" t="s">
        <v>39</v>
      </c>
      <c r="O24" s="608" t="s">
        <v>39</v>
      </c>
      <c r="P24" s="608" t="s">
        <v>39</v>
      </c>
      <c r="Q24" s="608">
        <v>1449</v>
      </c>
      <c r="R24" s="608" t="s">
        <v>39</v>
      </c>
      <c r="S24" s="608">
        <v>1449</v>
      </c>
    </row>
    <row r="25" spans="1:19" ht="18" customHeight="1">
      <c r="A25" s="666" t="s">
        <v>30</v>
      </c>
      <c r="B25" s="604">
        <v>25423</v>
      </c>
      <c r="C25" s="604">
        <v>25423</v>
      </c>
      <c r="D25" s="604">
        <v>25423</v>
      </c>
      <c r="E25" s="604" t="s">
        <v>39</v>
      </c>
      <c r="F25" s="604" t="s">
        <v>39</v>
      </c>
      <c r="G25" s="604" t="s">
        <v>39</v>
      </c>
      <c r="H25" s="604" t="s">
        <v>39</v>
      </c>
      <c r="I25" s="604" t="s">
        <v>39</v>
      </c>
      <c r="J25" s="604" t="s">
        <v>39</v>
      </c>
      <c r="K25" s="604" t="s">
        <v>39</v>
      </c>
      <c r="L25" s="604" t="s">
        <v>39</v>
      </c>
      <c r="M25" s="604" t="s">
        <v>39</v>
      </c>
      <c r="N25" s="604" t="s">
        <v>39</v>
      </c>
      <c r="O25" s="604" t="s">
        <v>39</v>
      </c>
      <c r="P25" s="604" t="s">
        <v>39</v>
      </c>
      <c r="Q25" s="604" t="s">
        <v>39</v>
      </c>
      <c r="R25" s="604" t="s">
        <v>39</v>
      </c>
      <c r="S25" s="604" t="s">
        <v>39</v>
      </c>
    </row>
    <row r="26" spans="1:19">
      <c r="A26" s="703" t="s">
        <v>112</v>
      </c>
      <c r="B26" s="608">
        <v>20480</v>
      </c>
      <c r="C26" s="608">
        <v>18454</v>
      </c>
      <c r="D26" s="608">
        <v>18047</v>
      </c>
      <c r="E26" s="608" t="s">
        <v>39</v>
      </c>
      <c r="F26" s="608">
        <v>260</v>
      </c>
      <c r="G26" s="608">
        <v>6</v>
      </c>
      <c r="H26" s="608">
        <v>93</v>
      </c>
      <c r="I26" s="608">
        <v>48</v>
      </c>
      <c r="J26" s="608" t="s">
        <v>39</v>
      </c>
      <c r="K26" s="608" t="s">
        <v>39</v>
      </c>
      <c r="L26" s="608" t="s">
        <v>39</v>
      </c>
      <c r="M26" s="608" t="s">
        <v>39</v>
      </c>
      <c r="N26" s="608" t="s">
        <v>39</v>
      </c>
      <c r="O26" s="608" t="s">
        <v>39</v>
      </c>
      <c r="P26" s="608" t="s">
        <v>39</v>
      </c>
      <c r="Q26" s="608">
        <v>2026</v>
      </c>
      <c r="R26" s="608">
        <v>12</v>
      </c>
      <c r="S26" s="608">
        <v>2014</v>
      </c>
    </row>
    <row r="27" spans="1:19">
      <c r="A27" s="666" t="s">
        <v>78</v>
      </c>
      <c r="B27" s="604">
        <v>7885</v>
      </c>
      <c r="C27" s="604">
        <v>7881</v>
      </c>
      <c r="D27" s="604">
        <v>7732</v>
      </c>
      <c r="E27" s="604" t="s">
        <v>39</v>
      </c>
      <c r="F27" s="604">
        <v>149</v>
      </c>
      <c r="G27" s="604" t="s">
        <v>39</v>
      </c>
      <c r="H27" s="604" t="s">
        <v>39</v>
      </c>
      <c r="I27" s="604" t="s">
        <v>39</v>
      </c>
      <c r="J27" s="604" t="s">
        <v>39</v>
      </c>
      <c r="K27" s="604" t="s">
        <v>39</v>
      </c>
      <c r="L27" s="604" t="s">
        <v>39</v>
      </c>
      <c r="M27" s="604" t="s">
        <v>39</v>
      </c>
      <c r="N27" s="604" t="s">
        <v>39</v>
      </c>
      <c r="O27" s="604" t="s">
        <v>39</v>
      </c>
      <c r="P27" s="604" t="s">
        <v>39</v>
      </c>
      <c r="Q27" s="604">
        <v>4</v>
      </c>
      <c r="R27" s="605" t="s">
        <v>39</v>
      </c>
      <c r="S27" s="604">
        <v>4</v>
      </c>
    </row>
    <row r="28" spans="1:19">
      <c r="A28" s="968" t="s">
        <v>84</v>
      </c>
      <c r="B28" s="608">
        <v>2461</v>
      </c>
      <c r="C28" s="608">
        <v>2461</v>
      </c>
      <c r="D28" s="608">
        <v>2461</v>
      </c>
      <c r="E28" s="608" t="s">
        <v>39</v>
      </c>
      <c r="F28" s="608" t="s">
        <v>39</v>
      </c>
      <c r="G28" s="608" t="s">
        <v>39</v>
      </c>
      <c r="H28" s="608" t="s">
        <v>39</v>
      </c>
      <c r="I28" s="608" t="s">
        <v>39</v>
      </c>
      <c r="J28" s="608" t="s">
        <v>39</v>
      </c>
      <c r="K28" s="608" t="s">
        <v>39</v>
      </c>
      <c r="L28" s="608" t="s">
        <v>39</v>
      </c>
      <c r="M28" s="608" t="s">
        <v>39</v>
      </c>
      <c r="N28" s="608" t="s">
        <v>39</v>
      </c>
      <c r="O28" s="608" t="s">
        <v>39</v>
      </c>
      <c r="P28" s="608" t="s">
        <v>39</v>
      </c>
      <c r="Q28" s="608" t="s">
        <v>39</v>
      </c>
      <c r="R28" s="609" t="s">
        <v>39</v>
      </c>
      <c r="S28" s="608" t="s">
        <v>39</v>
      </c>
    </row>
    <row r="29" spans="1:19">
      <c r="A29" s="666" t="s">
        <v>77</v>
      </c>
      <c r="B29" s="604">
        <v>3590</v>
      </c>
      <c r="C29" s="604">
        <v>3590</v>
      </c>
      <c r="D29" s="604">
        <v>3497</v>
      </c>
      <c r="E29" s="604" t="s">
        <v>39</v>
      </c>
      <c r="F29" s="604" t="s">
        <v>39</v>
      </c>
      <c r="G29" s="604" t="s">
        <v>39</v>
      </c>
      <c r="H29" s="604">
        <v>93</v>
      </c>
      <c r="I29" s="604" t="s">
        <v>39</v>
      </c>
      <c r="J29" s="604" t="s">
        <v>39</v>
      </c>
      <c r="K29" s="604" t="s">
        <v>39</v>
      </c>
      <c r="L29" s="604" t="s">
        <v>39</v>
      </c>
      <c r="M29" s="604" t="s">
        <v>39</v>
      </c>
      <c r="N29" s="604" t="s">
        <v>39</v>
      </c>
      <c r="O29" s="604" t="s">
        <v>39</v>
      </c>
      <c r="P29" s="604" t="s">
        <v>39</v>
      </c>
      <c r="Q29" s="604" t="s">
        <v>39</v>
      </c>
      <c r="R29" s="604" t="s">
        <v>39</v>
      </c>
      <c r="S29" s="604" t="s">
        <v>39</v>
      </c>
    </row>
    <row r="30" spans="1:19">
      <c r="A30" s="968" t="s">
        <v>83</v>
      </c>
      <c r="B30" s="608">
        <v>1796</v>
      </c>
      <c r="C30" s="608">
        <v>1796</v>
      </c>
      <c r="D30" s="608">
        <v>1694</v>
      </c>
      <c r="E30" s="608" t="s">
        <v>39</v>
      </c>
      <c r="F30" s="608">
        <v>96</v>
      </c>
      <c r="G30" s="608">
        <v>6</v>
      </c>
      <c r="H30" s="608" t="s">
        <v>39</v>
      </c>
      <c r="I30" s="608" t="s">
        <v>39</v>
      </c>
      <c r="J30" s="608" t="s">
        <v>39</v>
      </c>
      <c r="K30" s="608" t="s">
        <v>39</v>
      </c>
      <c r="L30" s="608" t="s">
        <v>39</v>
      </c>
      <c r="M30" s="608" t="s">
        <v>39</v>
      </c>
      <c r="N30" s="608" t="s">
        <v>39</v>
      </c>
      <c r="O30" s="608" t="s">
        <v>39</v>
      </c>
      <c r="P30" s="608" t="s">
        <v>39</v>
      </c>
      <c r="Q30" s="609" t="s">
        <v>39</v>
      </c>
      <c r="R30" s="609" t="s">
        <v>39</v>
      </c>
      <c r="S30" s="609" t="s">
        <v>39</v>
      </c>
    </row>
    <row r="31" spans="1:19">
      <c r="A31" s="666" t="s">
        <v>76</v>
      </c>
      <c r="B31" s="604">
        <v>3255</v>
      </c>
      <c r="C31" s="604">
        <v>1255</v>
      </c>
      <c r="D31" s="604">
        <v>1192</v>
      </c>
      <c r="E31" s="604" t="s">
        <v>39</v>
      </c>
      <c r="F31" s="604">
        <v>15</v>
      </c>
      <c r="G31" s="604" t="s">
        <v>39</v>
      </c>
      <c r="H31" s="604" t="s">
        <v>39</v>
      </c>
      <c r="I31" s="604">
        <v>48</v>
      </c>
      <c r="J31" s="604" t="s">
        <v>39</v>
      </c>
      <c r="K31" s="604" t="s">
        <v>39</v>
      </c>
      <c r="L31" s="604" t="s">
        <v>39</v>
      </c>
      <c r="M31" s="604" t="s">
        <v>39</v>
      </c>
      <c r="N31" s="604" t="s">
        <v>39</v>
      </c>
      <c r="O31" s="604" t="s">
        <v>39</v>
      </c>
      <c r="P31" s="604" t="s">
        <v>39</v>
      </c>
      <c r="Q31" s="604">
        <v>2000</v>
      </c>
      <c r="R31" s="604" t="s">
        <v>39</v>
      </c>
      <c r="S31" s="604">
        <v>2000</v>
      </c>
    </row>
    <row r="32" spans="1:19" ht="18" customHeight="1">
      <c r="A32" s="968" t="s">
        <v>75</v>
      </c>
      <c r="B32" s="608">
        <v>1493</v>
      </c>
      <c r="C32" s="608">
        <v>1471</v>
      </c>
      <c r="D32" s="608">
        <v>1471</v>
      </c>
      <c r="E32" s="608" t="s">
        <v>39</v>
      </c>
      <c r="F32" s="608" t="s">
        <v>39</v>
      </c>
      <c r="G32" s="608" t="s">
        <v>39</v>
      </c>
      <c r="H32" s="608" t="s">
        <v>39</v>
      </c>
      <c r="I32" s="608" t="s">
        <v>39</v>
      </c>
      <c r="J32" s="608" t="s">
        <v>39</v>
      </c>
      <c r="K32" s="608" t="s">
        <v>39</v>
      </c>
      <c r="L32" s="608" t="s">
        <v>39</v>
      </c>
      <c r="M32" s="608" t="s">
        <v>39</v>
      </c>
      <c r="N32" s="608" t="s">
        <v>39</v>
      </c>
      <c r="O32" s="608" t="s">
        <v>39</v>
      </c>
      <c r="P32" s="608" t="s">
        <v>39</v>
      </c>
      <c r="Q32" s="608">
        <v>22</v>
      </c>
      <c r="R32" s="608">
        <v>12</v>
      </c>
      <c r="S32" s="608">
        <v>10</v>
      </c>
    </row>
    <row r="33" spans="1:19">
      <c r="A33" s="704" t="s">
        <v>111</v>
      </c>
      <c r="B33" s="604">
        <v>4309</v>
      </c>
      <c r="C33" s="604">
        <v>4309</v>
      </c>
      <c r="D33" s="604">
        <v>4309</v>
      </c>
      <c r="E33" s="604" t="s">
        <v>39</v>
      </c>
      <c r="F33" s="604" t="s">
        <v>39</v>
      </c>
      <c r="G33" s="604" t="s">
        <v>39</v>
      </c>
      <c r="H33" s="604" t="s">
        <v>39</v>
      </c>
      <c r="I33" s="604" t="s">
        <v>39</v>
      </c>
      <c r="J33" s="604" t="s">
        <v>39</v>
      </c>
      <c r="K33" s="604" t="s">
        <v>39</v>
      </c>
      <c r="L33" s="604" t="s">
        <v>39</v>
      </c>
      <c r="M33" s="604" t="s">
        <v>39</v>
      </c>
      <c r="N33" s="604" t="s">
        <v>39</v>
      </c>
      <c r="O33" s="604" t="s">
        <v>39</v>
      </c>
      <c r="P33" s="604" t="s">
        <v>39</v>
      </c>
      <c r="Q33" s="605" t="s">
        <v>39</v>
      </c>
      <c r="R33" s="605" t="s">
        <v>39</v>
      </c>
      <c r="S33" s="605" t="s">
        <v>39</v>
      </c>
    </row>
    <row r="34" spans="1:19" ht="10.5" customHeight="1">
      <c r="A34" s="968" t="s">
        <v>82</v>
      </c>
      <c r="B34" s="608">
        <v>4309</v>
      </c>
      <c r="C34" s="608">
        <v>4309</v>
      </c>
      <c r="D34" s="608">
        <v>4309</v>
      </c>
      <c r="E34" s="608" t="s">
        <v>39</v>
      </c>
      <c r="F34" s="608" t="s">
        <v>39</v>
      </c>
      <c r="G34" s="608" t="s">
        <v>39</v>
      </c>
      <c r="H34" s="608" t="s">
        <v>39</v>
      </c>
      <c r="I34" s="608" t="s">
        <v>39</v>
      </c>
      <c r="J34" s="608" t="s">
        <v>39</v>
      </c>
      <c r="K34" s="608" t="s">
        <v>39</v>
      </c>
      <c r="L34" s="608" t="s">
        <v>39</v>
      </c>
      <c r="M34" s="608" t="s">
        <v>39</v>
      </c>
      <c r="N34" s="608" t="s">
        <v>39</v>
      </c>
      <c r="O34" s="608" t="s">
        <v>39</v>
      </c>
      <c r="P34" s="608" t="s">
        <v>39</v>
      </c>
      <c r="Q34" s="609" t="s">
        <v>39</v>
      </c>
      <c r="R34" s="609" t="s">
        <v>39</v>
      </c>
      <c r="S34" s="609" t="s">
        <v>39</v>
      </c>
    </row>
    <row r="35" spans="1:19" ht="10.5" customHeight="1">
      <c r="A35" s="970"/>
      <c r="B35" s="639"/>
      <c r="C35" s="639"/>
      <c r="D35" s="639"/>
      <c r="E35" s="639"/>
      <c r="F35" s="639"/>
      <c r="G35" s="639"/>
      <c r="H35" s="639"/>
      <c r="I35" s="639"/>
      <c r="J35" s="639"/>
      <c r="K35" s="639"/>
      <c r="L35" s="639"/>
      <c r="M35" s="639"/>
      <c r="N35" s="639"/>
      <c r="O35" s="639"/>
      <c r="P35" s="639"/>
      <c r="Q35" s="712"/>
      <c r="R35" s="712"/>
      <c r="S35" s="712"/>
    </row>
    <row r="36" spans="1:19" ht="84.75" customHeight="1">
      <c r="A36" s="1197" t="s">
        <v>386</v>
      </c>
      <c r="B36" s="1197"/>
      <c r="C36" s="1197"/>
      <c r="D36" s="1197"/>
      <c r="E36" s="1197"/>
      <c r="F36" s="1197"/>
      <c r="G36" s="1197"/>
      <c r="H36" s="1197"/>
      <c r="I36" s="1197"/>
      <c r="J36" s="1197"/>
      <c r="K36" s="1197"/>
      <c r="L36" s="1197"/>
      <c r="M36" s="1197"/>
      <c r="N36" s="1197"/>
      <c r="O36" s="1197"/>
      <c r="P36" s="1197"/>
      <c r="Q36" s="1197"/>
      <c r="R36" s="1197"/>
      <c r="S36" s="1197"/>
    </row>
  </sheetData>
  <mergeCells count="6">
    <mergeCell ref="A36:S36"/>
    <mergeCell ref="A1:S1"/>
    <mergeCell ref="A3:A5"/>
    <mergeCell ref="B3:B5"/>
    <mergeCell ref="C3:P4"/>
    <mergeCell ref="Q3:S4"/>
  </mergeCells>
  <hyperlinks>
    <hyperlink ref="T1" location="INDICE!A32" display="INDICE"/>
  </hyperlinks>
  <printOptions horizontalCentered="1"/>
  <pageMargins left="0.51181102362204722" right="0.51181102362204722" top="1.1023622047244095" bottom="0.51181102362204722" header="0.11811023622047245" footer="0.23622047244094491"/>
  <pageSetup paperSize="9" scale="58" firstPageNumber="114" orientation="landscape" useFirstPageNumber="1" r:id="rId1"/>
  <headerFooter scaleWithDoc="0">
    <oddHeader>&amp;C&amp;G</oddHeader>
    <oddFooter>&amp;C&amp;12 &amp;P</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6"/>
  <sheetViews>
    <sheetView showGridLines="0" zoomScale="90" zoomScaleNormal="90" zoomScalePageLayoutView="80" workbookViewId="0">
      <selection sqref="A1:W1"/>
    </sheetView>
  </sheetViews>
  <sheetFormatPr baseColWidth="10" defaultColWidth="9.140625" defaultRowHeight="12.75"/>
  <cols>
    <col min="1" max="1" width="26.42578125" style="647" bestFit="1" customWidth="1"/>
    <col min="2" max="7" width="10.5703125" style="647" customWidth="1"/>
    <col min="8" max="8" width="11.5703125" style="647" customWidth="1"/>
    <col min="9" max="9" width="10.5703125" style="647" customWidth="1"/>
    <col min="10" max="10" width="12.42578125" style="647" customWidth="1"/>
    <col min="11" max="18" width="11.5703125" style="647" customWidth="1"/>
    <col min="19" max="19" width="14" style="653" customWidth="1"/>
    <col min="20" max="20" width="11.5703125" style="653" customWidth="1"/>
    <col min="21" max="21" width="14" style="653" customWidth="1"/>
    <col min="22" max="23" width="11.5703125" style="653" customWidth="1"/>
    <col min="24" max="16384" width="9.140625" style="653"/>
  </cols>
  <sheetData>
    <row r="1" spans="1:24" ht="50.25" customHeight="1">
      <c r="A1" s="1129" t="s">
        <v>1521</v>
      </c>
      <c r="B1" s="1129"/>
      <c r="C1" s="1129"/>
      <c r="D1" s="1129"/>
      <c r="E1" s="1129"/>
      <c r="F1" s="1129"/>
      <c r="G1" s="1129"/>
      <c r="H1" s="1129"/>
      <c r="I1" s="1129"/>
      <c r="J1" s="1129"/>
      <c r="K1" s="1129"/>
      <c r="L1" s="1129"/>
      <c r="M1" s="1129"/>
      <c r="N1" s="1129"/>
      <c r="O1" s="1129"/>
      <c r="P1" s="1129"/>
      <c r="Q1" s="1129"/>
      <c r="R1" s="1129"/>
      <c r="S1" s="1129"/>
      <c r="T1" s="1129"/>
      <c r="U1" s="1129"/>
      <c r="V1" s="1129"/>
      <c r="W1" s="1129"/>
      <c r="X1" s="264" t="s">
        <v>577</v>
      </c>
    </row>
    <row r="2" spans="1:24" s="647" customFormat="1" ht="5.25" customHeight="1">
      <c r="A2" s="727"/>
      <c r="B2" s="727"/>
      <c r="C2" s="727"/>
      <c r="D2" s="727"/>
      <c r="E2" s="727"/>
      <c r="F2" s="727"/>
      <c r="G2" s="727"/>
      <c r="H2" s="727"/>
      <c r="I2" s="727"/>
      <c r="J2" s="727"/>
      <c r="K2" s="727"/>
      <c r="L2" s="727"/>
      <c r="M2" s="727"/>
      <c r="N2" s="727"/>
      <c r="O2" s="727"/>
      <c r="P2" s="981"/>
      <c r="Q2" s="981"/>
      <c r="R2" s="981"/>
    </row>
    <row r="3" spans="1:24" s="665" customFormat="1" ht="21" customHeight="1">
      <c r="A3" s="1131" t="s">
        <v>81</v>
      </c>
      <c r="B3" s="1131" t="s">
        <v>264</v>
      </c>
      <c r="C3" s="1226" t="s">
        <v>591</v>
      </c>
      <c r="D3" s="1237"/>
      <c r="E3" s="1237"/>
      <c r="F3" s="1237"/>
      <c r="G3" s="1237"/>
      <c r="H3" s="1237"/>
      <c r="I3" s="1237"/>
      <c r="J3" s="1237"/>
      <c r="K3" s="1237"/>
      <c r="L3" s="1227"/>
      <c r="M3" s="1185" t="s">
        <v>592</v>
      </c>
      <c r="N3" s="1186"/>
      <c r="O3" s="1186"/>
      <c r="P3" s="1186"/>
      <c r="Q3" s="1186"/>
      <c r="R3" s="1186"/>
      <c r="S3" s="1186"/>
      <c r="T3" s="1186"/>
      <c r="U3" s="1186"/>
      <c r="V3" s="1186"/>
      <c r="W3" s="1186"/>
    </row>
    <row r="4" spans="1:24" s="665" customFormat="1" ht="24.75" customHeight="1">
      <c r="A4" s="1131"/>
      <c r="B4" s="1134"/>
      <c r="C4" s="1132" t="s">
        <v>66</v>
      </c>
      <c r="D4" s="1132" t="s">
        <v>590</v>
      </c>
      <c r="E4" s="1132" t="s">
        <v>741</v>
      </c>
      <c r="F4" s="1226" t="s">
        <v>1133</v>
      </c>
      <c r="G4" s="1227"/>
      <c r="H4" s="1132" t="s">
        <v>744</v>
      </c>
      <c r="I4" s="1132" t="s">
        <v>745</v>
      </c>
      <c r="J4" s="1132" t="s">
        <v>746</v>
      </c>
      <c r="K4" s="1132" t="s">
        <v>1093</v>
      </c>
      <c r="L4" s="1132" t="s">
        <v>748</v>
      </c>
      <c r="M4" s="1132" t="s">
        <v>66</v>
      </c>
      <c r="N4" s="1132" t="s">
        <v>632</v>
      </c>
      <c r="O4" s="1132" t="s">
        <v>633</v>
      </c>
      <c r="P4" s="1132" t="s">
        <v>634</v>
      </c>
      <c r="Q4" s="1132" t="s">
        <v>1007</v>
      </c>
      <c r="R4" s="1132" t="s">
        <v>1002</v>
      </c>
      <c r="S4" s="1132" t="s">
        <v>1132</v>
      </c>
      <c r="T4" s="1132" t="s">
        <v>751</v>
      </c>
      <c r="U4" s="1132" t="s">
        <v>752</v>
      </c>
      <c r="V4" s="1132" t="s">
        <v>753</v>
      </c>
      <c r="W4" s="1132" t="s">
        <v>106</v>
      </c>
    </row>
    <row r="5" spans="1:24" s="665" customFormat="1" ht="23.25" customHeight="1">
      <c r="A5" s="1132"/>
      <c r="B5" s="1133"/>
      <c r="C5" s="1228"/>
      <c r="D5" s="1228"/>
      <c r="E5" s="1228"/>
      <c r="F5" s="960" t="s">
        <v>505</v>
      </c>
      <c r="G5" s="960" t="s">
        <v>504</v>
      </c>
      <c r="H5" s="1228"/>
      <c r="I5" s="1228"/>
      <c r="J5" s="1228"/>
      <c r="K5" s="1228"/>
      <c r="L5" s="1228"/>
      <c r="M5" s="1228"/>
      <c r="N5" s="1228"/>
      <c r="O5" s="1228"/>
      <c r="P5" s="1228"/>
      <c r="Q5" s="1228"/>
      <c r="R5" s="1228"/>
      <c r="S5" s="1228"/>
      <c r="T5" s="1228"/>
      <c r="U5" s="1228"/>
      <c r="V5" s="1228"/>
      <c r="W5" s="1228"/>
    </row>
    <row r="6" spans="1:24" ht="17.25" customHeight="1">
      <c r="A6" s="709" t="s">
        <v>11</v>
      </c>
      <c r="B6" s="608">
        <v>318049</v>
      </c>
      <c r="C6" s="608">
        <v>50865</v>
      </c>
      <c r="D6" s="608">
        <v>11540</v>
      </c>
      <c r="E6" s="608">
        <v>26048</v>
      </c>
      <c r="F6" s="608">
        <v>1261</v>
      </c>
      <c r="G6" s="608">
        <v>1103</v>
      </c>
      <c r="H6" s="608" t="s">
        <v>39</v>
      </c>
      <c r="I6" s="608">
        <v>10905</v>
      </c>
      <c r="J6" s="608">
        <v>8</v>
      </c>
      <c r="K6" s="608" t="s">
        <v>39</v>
      </c>
      <c r="L6" s="608" t="s">
        <v>39</v>
      </c>
      <c r="M6" s="608">
        <v>267184</v>
      </c>
      <c r="N6" s="608">
        <v>76396</v>
      </c>
      <c r="O6" s="608">
        <v>154593</v>
      </c>
      <c r="P6" s="608">
        <v>32912</v>
      </c>
      <c r="Q6" s="608">
        <v>2931</v>
      </c>
      <c r="R6" s="608">
        <v>142</v>
      </c>
      <c r="S6" s="608" t="s">
        <v>39</v>
      </c>
      <c r="T6" s="608" t="s">
        <v>39</v>
      </c>
      <c r="U6" s="608" t="s">
        <v>39</v>
      </c>
      <c r="V6" s="608" t="s">
        <v>39</v>
      </c>
      <c r="W6" s="608">
        <v>210</v>
      </c>
    </row>
    <row r="7" spans="1:24">
      <c r="A7" s="710" t="s">
        <v>114</v>
      </c>
      <c r="B7" s="604">
        <v>129121</v>
      </c>
      <c r="C7" s="604">
        <v>11177</v>
      </c>
      <c r="D7" s="604">
        <v>5308</v>
      </c>
      <c r="E7" s="604">
        <v>1373</v>
      </c>
      <c r="F7" s="604" t="s">
        <v>39</v>
      </c>
      <c r="G7" s="604" t="s">
        <v>39</v>
      </c>
      <c r="H7" s="604" t="s">
        <v>39</v>
      </c>
      <c r="I7" s="604">
        <v>4496</v>
      </c>
      <c r="J7" s="604" t="s">
        <v>39</v>
      </c>
      <c r="K7" s="604" t="s">
        <v>39</v>
      </c>
      <c r="L7" s="604" t="s">
        <v>39</v>
      </c>
      <c r="M7" s="604">
        <v>117944</v>
      </c>
      <c r="N7" s="604">
        <v>35277</v>
      </c>
      <c r="O7" s="604">
        <v>55066</v>
      </c>
      <c r="P7" s="604">
        <v>27003</v>
      </c>
      <c r="Q7" s="604">
        <v>427</v>
      </c>
      <c r="R7" s="604" t="s">
        <v>39</v>
      </c>
      <c r="S7" s="604" t="s">
        <v>39</v>
      </c>
      <c r="T7" s="604" t="s">
        <v>39</v>
      </c>
      <c r="U7" s="604" t="s">
        <v>39</v>
      </c>
      <c r="V7" s="604" t="s">
        <v>39</v>
      </c>
      <c r="W7" s="604">
        <v>171</v>
      </c>
    </row>
    <row r="8" spans="1:24">
      <c r="A8" s="968" t="s">
        <v>13</v>
      </c>
      <c r="B8" s="608">
        <v>17820</v>
      </c>
      <c r="C8" s="608">
        <v>612</v>
      </c>
      <c r="D8" s="608">
        <v>594</v>
      </c>
      <c r="E8" s="608" t="s">
        <v>39</v>
      </c>
      <c r="F8" s="608" t="s">
        <v>39</v>
      </c>
      <c r="G8" s="608" t="s">
        <v>39</v>
      </c>
      <c r="H8" s="608" t="s">
        <v>39</v>
      </c>
      <c r="I8" s="608">
        <v>18</v>
      </c>
      <c r="J8" s="608" t="s">
        <v>39</v>
      </c>
      <c r="K8" s="608" t="s">
        <v>39</v>
      </c>
      <c r="L8" s="608" t="s">
        <v>39</v>
      </c>
      <c r="M8" s="608">
        <v>17208</v>
      </c>
      <c r="N8" s="608">
        <v>4656</v>
      </c>
      <c r="O8" s="608">
        <v>11620</v>
      </c>
      <c r="P8" s="608">
        <v>627</v>
      </c>
      <c r="Q8" s="608">
        <v>195</v>
      </c>
      <c r="R8" s="608" t="s">
        <v>39</v>
      </c>
      <c r="S8" s="608" t="s">
        <v>39</v>
      </c>
      <c r="T8" s="608" t="s">
        <v>39</v>
      </c>
      <c r="U8" s="608" t="s">
        <v>39</v>
      </c>
      <c r="V8" s="608" t="s">
        <v>39</v>
      </c>
      <c r="W8" s="608">
        <v>110</v>
      </c>
    </row>
    <row r="9" spans="1:24">
      <c r="A9" s="666" t="s">
        <v>14</v>
      </c>
      <c r="B9" s="604">
        <v>2012</v>
      </c>
      <c r="C9" s="604">
        <v>123</v>
      </c>
      <c r="D9" s="604">
        <v>123</v>
      </c>
      <c r="E9" s="604" t="s">
        <v>39</v>
      </c>
      <c r="F9" s="604" t="s">
        <v>39</v>
      </c>
      <c r="G9" s="604" t="s">
        <v>39</v>
      </c>
      <c r="H9" s="604" t="s">
        <v>39</v>
      </c>
      <c r="I9" s="604" t="s">
        <v>39</v>
      </c>
      <c r="J9" s="604" t="s">
        <v>39</v>
      </c>
      <c r="K9" s="604" t="s">
        <v>39</v>
      </c>
      <c r="L9" s="604" t="s">
        <v>39</v>
      </c>
      <c r="M9" s="604">
        <v>1889</v>
      </c>
      <c r="N9" s="604">
        <v>400</v>
      </c>
      <c r="O9" s="604">
        <v>173</v>
      </c>
      <c r="P9" s="604">
        <v>1316</v>
      </c>
      <c r="Q9" s="604" t="s">
        <v>39</v>
      </c>
      <c r="R9" s="604" t="s">
        <v>39</v>
      </c>
      <c r="S9" s="604" t="s">
        <v>39</v>
      </c>
      <c r="T9" s="604" t="s">
        <v>39</v>
      </c>
      <c r="U9" s="604" t="s">
        <v>39</v>
      </c>
      <c r="V9" s="604" t="s">
        <v>39</v>
      </c>
      <c r="W9" s="604" t="s">
        <v>39</v>
      </c>
    </row>
    <row r="10" spans="1:24">
      <c r="A10" s="968" t="s">
        <v>15</v>
      </c>
      <c r="B10" s="608">
        <v>25808</v>
      </c>
      <c r="C10" s="608" t="s">
        <v>39</v>
      </c>
      <c r="D10" s="608" t="s">
        <v>39</v>
      </c>
      <c r="E10" s="608" t="s">
        <v>39</v>
      </c>
      <c r="F10" s="608" t="s">
        <v>39</v>
      </c>
      <c r="G10" s="608" t="s">
        <v>39</v>
      </c>
      <c r="H10" s="608" t="s">
        <v>39</v>
      </c>
      <c r="I10" s="608" t="s">
        <v>39</v>
      </c>
      <c r="J10" s="608" t="s">
        <v>39</v>
      </c>
      <c r="K10" s="608" t="s">
        <v>39</v>
      </c>
      <c r="L10" s="608" t="s">
        <v>39</v>
      </c>
      <c r="M10" s="608">
        <v>25808</v>
      </c>
      <c r="N10" s="608">
        <v>11084</v>
      </c>
      <c r="O10" s="608">
        <v>12870</v>
      </c>
      <c r="P10" s="608">
        <v>1777</v>
      </c>
      <c r="Q10" s="608">
        <v>16</v>
      </c>
      <c r="R10" s="608" t="s">
        <v>39</v>
      </c>
      <c r="S10" s="608" t="s">
        <v>39</v>
      </c>
      <c r="T10" s="608" t="s">
        <v>39</v>
      </c>
      <c r="U10" s="608" t="s">
        <v>39</v>
      </c>
      <c r="V10" s="608" t="s">
        <v>39</v>
      </c>
      <c r="W10" s="608">
        <v>61</v>
      </c>
    </row>
    <row r="11" spans="1:24">
      <c r="A11" s="666" t="s">
        <v>16</v>
      </c>
      <c r="B11" s="604">
        <v>3075</v>
      </c>
      <c r="C11" s="604">
        <v>214</v>
      </c>
      <c r="D11" s="604">
        <v>214</v>
      </c>
      <c r="E11" s="604" t="s">
        <v>39</v>
      </c>
      <c r="F11" s="604" t="s">
        <v>39</v>
      </c>
      <c r="G11" s="604" t="s">
        <v>39</v>
      </c>
      <c r="H11" s="604" t="s">
        <v>39</v>
      </c>
      <c r="I11" s="604" t="s">
        <v>39</v>
      </c>
      <c r="J11" s="604" t="s">
        <v>39</v>
      </c>
      <c r="K11" s="604" t="s">
        <v>39</v>
      </c>
      <c r="L11" s="604" t="s">
        <v>39</v>
      </c>
      <c r="M11" s="604">
        <v>2861</v>
      </c>
      <c r="N11" s="604">
        <v>363</v>
      </c>
      <c r="O11" s="604">
        <v>1873</v>
      </c>
      <c r="P11" s="604">
        <v>625</v>
      </c>
      <c r="Q11" s="604" t="s">
        <v>39</v>
      </c>
      <c r="R11" s="604" t="s">
        <v>39</v>
      </c>
      <c r="S11" s="604" t="s">
        <v>39</v>
      </c>
      <c r="T11" s="604" t="s">
        <v>39</v>
      </c>
      <c r="U11" s="604" t="s">
        <v>39</v>
      </c>
      <c r="V11" s="604" t="s">
        <v>39</v>
      </c>
      <c r="W11" s="604" t="s">
        <v>39</v>
      </c>
    </row>
    <row r="12" spans="1:24">
      <c r="A12" s="968" t="s">
        <v>17</v>
      </c>
      <c r="B12" s="608">
        <v>3971</v>
      </c>
      <c r="C12" s="608">
        <v>1749</v>
      </c>
      <c r="D12" s="608">
        <v>1019</v>
      </c>
      <c r="E12" s="608" t="s">
        <v>39</v>
      </c>
      <c r="F12" s="608" t="s">
        <v>39</v>
      </c>
      <c r="G12" s="608" t="s">
        <v>39</v>
      </c>
      <c r="H12" s="608" t="s">
        <v>39</v>
      </c>
      <c r="I12" s="608">
        <v>730</v>
      </c>
      <c r="J12" s="608" t="s">
        <v>39</v>
      </c>
      <c r="K12" s="608" t="s">
        <v>39</v>
      </c>
      <c r="L12" s="608" t="s">
        <v>39</v>
      </c>
      <c r="M12" s="608">
        <v>2222</v>
      </c>
      <c r="N12" s="608">
        <v>47</v>
      </c>
      <c r="O12" s="608">
        <v>1925</v>
      </c>
      <c r="P12" s="608">
        <v>250</v>
      </c>
      <c r="Q12" s="608" t="s">
        <v>39</v>
      </c>
      <c r="R12" s="608" t="s">
        <v>39</v>
      </c>
      <c r="S12" s="608" t="s">
        <v>39</v>
      </c>
      <c r="T12" s="608" t="s">
        <v>39</v>
      </c>
      <c r="U12" s="608" t="s">
        <v>39</v>
      </c>
      <c r="V12" s="608" t="s">
        <v>39</v>
      </c>
      <c r="W12" s="608" t="s">
        <v>39</v>
      </c>
    </row>
    <row r="13" spans="1:24">
      <c r="A13" s="666" t="s">
        <v>18</v>
      </c>
      <c r="B13" s="604">
        <v>13616</v>
      </c>
      <c r="C13" s="604">
        <v>114</v>
      </c>
      <c r="D13" s="604" t="s">
        <v>39</v>
      </c>
      <c r="E13" s="604">
        <v>71</v>
      </c>
      <c r="F13" s="604" t="s">
        <v>39</v>
      </c>
      <c r="G13" s="604" t="s">
        <v>39</v>
      </c>
      <c r="H13" s="604" t="s">
        <v>39</v>
      </c>
      <c r="I13" s="604">
        <v>43</v>
      </c>
      <c r="J13" s="604" t="s">
        <v>39</v>
      </c>
      <c r="K13" s="604" t="s">
        <v>39</v>
      </c>
      <c r="L13" s="604" t="s">
        <v>39</v>
      </c>
      <c r="M13" s="604">
        <v>13502</v>
      </c>
      <c r="N13" s="604">
        <v>300</v>
      </c>
      <c r="O13" s="604">
        <v>7097</v>
      </c>
      <c r="P13" s="604">
        <v>6087</v>
      </c>
      <c r="Q13" s="604">
        <v>18</v>
      </c>
      <c r="R13" s="604" t="s">
        <v>39</v>
      </c>
      <c r="S13" s="604" t="s">
        <v>39</v>
      </c>
      <c r="T13" s="604" t="s">
        <v>39</v>
      </c>
      <c r="U13" s="604" t="s">
        <v>39</v>
      </c>
      <c r="V13" s="604" t="s">
        <v>39</v>
      </c>
      <c r="W13" s="604" t="s">
        <v>39</v>
      </c>
    </row>
    <row r="14" spans="1:24">
      <c r="A14" s="968" t="s">
        <v>19</v>
      </c>
      <c r="B14" s="608">
        <v>35</v>
      </c>
      <c r="C14" s="608">
        <v>1</v>
      </c>
      <c r="D14" s="608">
        <v>1</v>
      </c>
      <c r="E14" s="608" t="s">
        <v>39</v>
      </c>
      <c r="F14" s="608" t="s">
        <v>39</v>
      </c>
      <c r="G14" s="608" t="s">
        <v>39</v>
      </c>
      <c r="H14" s="608" t="s">
        <v>39</v>
      </c>
      <c r="I14" s="608" t="s">
        <v>39</v>
      </c>
      <c r="J14" s="608" t="s">
        <v>39</v>
      </c>
      <c r="K14" s="608" t="s">
        <v>39</v>
      </c>
      <c r="L14" s="608" t="s">
        <v>39</v>
      </c>
      <c r="M14" s="608">
        <v>34</v>
      </c>
      <c r="N14" s="608">
        <v>16</v>
      </c>
      <c r="O14" s="608">
        <v>18</v>
      </c>
      <c r="P14" s="608" t="s">
        <v>39</v>
      </c>
      <c r="Q14" s="608" t="s">
        <v>39</v>
      </c>
      <c r="R14" s="608" t="s">
        <v>39</v>
      </c>
      <c r="S14" s="608" t="s">
        <v>39</v>
      </c>
      <c r="T14" s="608" t="s">
        <v>39</v>
      </c>
      <c r="U14" s="608" t="s">
        <v>39</v>
      </c>
      <c r="V14" s="608" t="s">
        <v>39</v>
      </c>
      <c r="W14" s="608" t="s">
        <v>39</v>
      </c>
    </row>
    <row r="15" spans="1:24">
      <c r="A15" s="666" t="s">
        <v>20</v>
      </c>
      <c r="B15" s="604">
        <v>44986</v>
      </c>
      <c r="C15" s="604">
        <v>4741</v>
      </c>
      <c r="D15" s="604">
        <v>3354</v>
      </c>
      <c r="E15" s="604">
        <v>1291</v>
      </c>
      <c r="F15" s="604" t="s">
        <v>39</v>
      </c>
      <c r="G15" s="604" t="s">
        <v>39</v>
      </c>
      <c r="H15" s="604" t="s">
        <v>39</v>
      </c>
      <c r="I15" s="604">
        <v>96</v>
      </c>
      <c r="J15" s="604" t="s">
        <v>39</v>
      </c>
      <c r="K15" s="604" t="s">
        <v>39</v>
      </c>
      <c r="L15" s="604" t="s">
        <v>39</v>
      </c>
      <c r="M15" s="604">
        <v>40245</v>
      </c>
      <c r="N15" s="604">
        <v>7075</v>
      </c>
      <c r="O15" s="604">
        <v>16679</v>
      </c>
      <c r="P15" s="604">
        <v>16296</v>
      </c>
      <c r="Q15" s="604">
        <v>195</v>
      </c>
      <c r="R15" s="604" t="s">
        <v>39</v>
      </c>
      <c r="S15" s="604" t="s">
        <v>39</v>
      </c>
      <c r="T15" s="604" t="s">
        <v>39</v>
      </c>
      <c r="U15" s="604" t="s">
        <v>39</v>
      </c>
      <c r="V15" s="604" t="s">
        <v>39</v>
      </c>
      <c r="W15" s="604" t="s">
        <v>39</v>
      </c>
    </row>
    <row r="16" spans="1:24">
      <c r="A16" s="968" t="s">
        <v>21</v>
      </c>
      <c r="B16" s="608">
        <v>9934</v>
      </c>
      <c r="C16" s="608">
        <v>37</v>
      </c>
      <c r="D16" s="608">
        <v>3</v>
      </c>
      <c r="E16" s="608" t="s">
        <v>39</v>
      </c>
      <c r="F16" s="608" t="s">
        <v>39</v>
      </c>
      <c r="G16" s="608" t="s">
        <v>39</v>
      </c>
      <c r="H16" s="608" t="s">
        <v>39</v>
      </c>
      <c r="I16" s="608">
        <v>34</v>
      </c>
      <c r="J16" s="608" t="s">
        <v>39</v>
      </c>
      <c r="K16" s="608" t="s">
        <v>39</v>
      </c>
      <c r="L16" s="608" t="s">
        <v>39</v>
      </c>
      <c r="M16" s="608">
        <v>9897</v>
      </c>
      <c r="N16" s="608">
        <v>7623</v>
      </c>
      <c r="O16" s="608">
        <v>2246</v>
      </c>
      <c r="P16" s="608">
        <v>25</v>
      </c>
      <c r="Q16" s="608">
        <v>3</v>
      </c>
      <c r="R16" s="608" t="s">
        <v>39</v>
      </c>
      <c r="S16" s="608" t="s">
        <v>39</v>
      </c>
      <c r="T16" s="608" t="s">
        <v>39</v>
      </c>
      <c r="U16" s="608" t="s">
        <v>39</v>
      </c>
      <c r="V16" s="608" t="s">
        <v>39</v>
      </c>
      <c r="W16" s="608" t="s">
        <v>39</v>
      </c>
    </row>
    <row r="17" spans="1:23">
      <c r="A17" s="666" t="s">
        <v>22</v>
      </c>
      <c r="B17" s="604">
        <v>923</v>
      </c>
      <c r="C17" s="604">
        <v>913</v>
      </c>
      <c r="D17" s="604" t="s">
        <v>39</v>
      </c>
      <c r="E17" s="604" t="s">
        <v>39</v>
      </c>
      <c r="F17" s="604" t="s">
        <v>39</v>
      </c>
      <c r="G17" s="604" t="s">
        <v>39</v>
      </c>
      <c r="H17" s="604" t="s">
        <v>39</v>
      </c>
      <c r="I17" s="604">
        <v>913</v>
      </c>
      <c r="J17" s="604" t="s">
        <v>39</v>
      </c>
      <c r="K17" s="604" t="s">
        <v>39</v>
      </c>
      <c r="L17" s="604" t="s">
        <v>39</v>
      </c>
      <c r="M17" s="604">
        <v>10</v>
      </c>
      <c r="N17" s="604" t="s">
        <v>39</v>
      </c>
      <c r="O17" s="604">
        <v>10</v>
      </c>
      <c r="P17" s="604" t="s">
        <v>39</v>
      </c>
      <c r="Q17" s="604" t="s">
        <v>39</v>
      </c>
      <c r="R17" s="604" t="s">
        <v>39</v>
      </c>
      <c r="S17" s="604" t="s">
        <v>39</v>
      </c>
      <c r="T17" s="604" t="s">
        <v>39</v>
      </c>
      <c r="U17" s="604" t="s">
        <v>39</v>
      </c>
      <c r="V17" s="604" t="s">
        <v>39</v>
      </c>
      <c r="W17" s="604" t="s">
        <v>39</v>
      </c>
    </row>
    <row r="18" spans="1:23" ht="16.5" customHeight="1">
      <c r="A18" s="968" t="s">
        <v>23</v>
      </c>
      <c r="B18" s="608">
        <v>6941</v>
      </c>
      <c r="C18" s="608">
        <v>2673</v>
      </c>
      <c r="D18" s="608" t="s">
        <v>39</v>
      </c>
      <c r="E18" s="608">
        <v>11</v>
      </c>
      <c r="F18" s="608" t="s">
        <v>39</v>
      </c>
      <c r="G18" s="608" t="s">
        <v>39</v>
      </c>
      <c r="H18" s="608" t="s">
        <v>39</v>
      </c>
      <c r="I18" s="608">
        <v>2662</v>
      </c>
      <c r="J18" s="608" t="s">
        <v>39</v>
      </c>
      <c r="K18" s="608" t="s">
        <v>39</v>
      </c>
      <c r="L18" s="608" t="s">
        <v>39</v>
      </c>
      <c r="M18" s="608">
        <v>4268</v>
      </c>
      <c r="N18" s="608">
        <v>3713</v>
      </c>
      <c r="O18" s="608">
        <v>555</v>
      </c>
      <c r="P18" s="608" t="s">
        <v>39</v>
      </c>
      <c r="Q18" s="608" t="s">
        <v>39</v>
      </c>
      <c r="R18" s="608" t="s">
        <v>39</v>
      </c>
      <c r="S18" s="608" t="s">
        <v>39</v>
      </c>
      <c r="T18" s="608" t="s">
        <v>39</v>
      </c>
      <c r="U18" s="608" t="s">
        <v>39</v>
      </c>
      <c r="V18" s="608" t="s">
        <v>39</v>
      </c>
      <c r="W18" s="608" t="s">
        <v>39</v>
      </c>
    </row>
    <row r="19" spans="1:23">
      <c r="A19" s="710" t="s">
        <v>113</v>
      </c>
      <c r="B19" s="604">
        <v>164139</v>
      </c>
      <c r="C19" s="604">
        <v>33678</v>
      </c>
      <c r="D19" s="604">
        <v>2672</v>
      </c>
      <c r="E19" s="604">
        <v>24229</v>
      </c>
      <c r="F19" s="604">
        <v>1261</v>
      </c>
      <c r="G19" s="604">
        <v>1103</v>
      </c>
      <c r="H19" s="604" t="s">
        <v>39</v>
      </c>
      <c r="I19" s="604">
        <v>4405</v>
      </c>
      <c r="J19" s="604">
        <v>8</v>
      </c>
      <c r="K19" s="604" t="s">
        <v>39</v>
      </c>
      <c r="L19" s="604" t="s">
        <v>39</v>
      </c>
      <c r="M19" s="604">
        <v>130461</v>
      </c>
      <c r="N19" s="604">
        <v>38704</v>
      </c>
      <c r="O19" s="604">
        <v>85832</v>
      </c>
      <c r="P19" s="604">
        <v>3587</v>
      </c>
      <c r="Q19" s="604">
        <v>2160</v>
      </c>
      <c r="R19" s="604">
        <v>142</v>
      </c>
      <c r="S19" s="604" t="s">
        <v>39</v>
      </c>
      <c r="T19" s="604" t="s">
        <v>39</v>
      </c>
      <c r="U19" s="604" t="s">
        <v>39</v>
      </c>
      <c r="V19" s="604" t="s">
        <v>39</v>
      </c>
      <c r="W19" s="604">
        <v>36</v>
      </c>
    </row>
    <row r="20" spans="1:23">
      <c r="A20" s="968" t="s">
        <v>25</v>
      </c>
      <c r="B20" s="608">
        <v>19378</v>
      </c>
      <c r="C20" s="608">
        <v>525</v>
      </c>
      <c r="D20" s="608">
        <v>296</v>
      </c>
      <c r="E20" s="608" t="s">
        <v>39</v>
      </c>
      <c r="F20" s="608" t="s">
        <v>39</v>
      </c>
      <c r="G20" s="608">
        <v>98</v>
      </c>
      <c r="H20" s="608" t="s">
        <v>39</v>
      </c>
      <c r="I20" s="608">
        <v>131</v>
      </c>
      <c r="J20" s="608" t="s">
        <v>39</v>
      </c>
      <c r="K20" s="608" t="s">
        <v>39</v>
      </c>
      <c r="L20" s="608" t="s">
        <v>39</v>
      </c>
      <c r="M20" s="608">
        <v>18853</v>
      </c>
      <c r="N20" s="608">
        <v>5232</v>
      </c>
      <c r="O20" s="608">
        <v>12816</v>
      </c>
      <c r="P20" s="608">
        <v>694</v>
      </c>
      <c r="Q20" s="608">
        <v>83</v>
      </c>
      <c r="R20" s="608" t="s">
        <v>39</v>
      </c>
      <c r="S20" s="608" t="s">
        <v>39</v>
      </c>
      <c r="T20" s="608" t="s">
        <v>39</v>
      </c>
      <c r="U20" s="608" t="s">
        <v>39</v>
      </c>
      <c r="V20" s="608" t="s">
        <v>39</v>
      </c>
      <c r="W20" s="608">
        <v>28</v>
      </c>
    </row>
    <row r="21" spans="1:23">
      <c r="A21" s="666" t="s">
        <v>26</v>
      </c>
      <c r="B21" s="604">
        <v>3388</v>
      </c>
      <c r="C21" s="604">
        <v>41</v>
      </c>
      <c r="D21" s="604">
        <v>21</v>
      </c>
      <c r="E21" s="604" t="s">
        <v>39</v>
      </c>
      <c r="F21" s="604" t="s">
        <v>39</v>
      </c>
      <c r="G21" s="604" t="s">
        <v>39</v>
      </c>
      <c r="H21" s="604" t="s">
        <v>39</v>
      </c>
      <c r="I21" s="604">
        <v>20</v>
      </c>
      <c r="J21" s="604" t="s">
        <v>39</v>
      </c>
      <c r="K21" s="604" t="s">
        <v>39</v>
      </c>
      <c r="L21" s="604" t="s">
        <v>39</v>
      </c>
      <c r="M21" s="604">
        <v>3347</v>
      </c>
      <c r="N21" s="604">
        <v>602</v>
      </c>
      <c r="O21" s="604">
        <v>2646</v>
      </c>
      <c r="P21" s="604">
        <v>99</v>
      </c>
      <c r="Q21" s="604" t="s">
        <v>39</v>
      </c>
      <c r="R21" s="604" t="s">
        <v>39</v>
      </c>
      <c r="S21" s="604" t="s">
        <v>39</v>
      </c>
      <c r="T21" s="604" t="s">
        <v>39</v>
      </c>
      <c r="U21" s="604" t="s">
        <v>39</v>
      </c>
      <c r="V21" s="604" t="s">
        <v>39</v>
      </c>
      <c r="W21" s="604" t="s">
        <v>39</v>
      </c>
    </row>
    <row r="22" spans="1:23">
      <c r="A22" s="968" t="s">
        <v>27</v>
      </c>
      <c r="B22" s="608">
        <v>72171</v>
      </c>
      <c r="C22" s="608">
        <v>27398</v>
      </c>
      <c r="D22" s="608">
        <v>276</v>
      </c>
      <c r="E22" s="608">
        <v>24229</v>
      </c>
      <c r="F22" s="608" t="s">
        <v>39</v>
      </c>
      <c r="G22" s="608">
        <v>1005</v>
      </c>
      <c r="H22" s="608" t="s">
        <v>39</v>
      </c>
      <c r="I22" s="608">
        <v>1888</v>
      </c>
      <c r="J22" s="608" t="s">
        <v>39</v>
      </c>
      <c r="K22" s="608" t="s">
        <v>39</v>
      </c>
      <c r="L22" s="608" t="s">
        <v>39</v>
      </c>
      <c r="M22" s="608">
        <v>44773</v>
      </c>
      <c r="N22" s="608">
        <v>20595</v>
      </c>
      <c r="O22" s="608">
        <v>23163</v>
      </c>
      <c r="P22" s="608">
        <v>50</v>
      </c>
      <c r="Q22" s="608">
        <v>957</v>
      </c>
      <c r="R22" s="608" t="s">
        <v>39</v>
      </c>
      <c r="S22" s="608" t="s">
        <v>39</v>
      </c>
      <c r="T22" s="608" t="s">
        <v>39</v>
      </c>
      <c r="U22" s="608" t="s">
        <v>39</v>
      </c>
      <c r="V22" s="608" t="s">
        <v>39</v>
      </c>
      <c r="W22" s="608">
        <v>8</v>
      </c>
    </row>
    <row r="23" spans="1:23">
      <c r="A23" s="666" t="s">
        <v>28</v>
      </c>
      <c r="B23" s="604">
        <v>12568</v>
      </c>
      <c r="C23" s="604">
        <v>1521</v>
      </c>
      <c r="D23" s="604">
        <v>596</v>
      </c>
      <c r="E23" s="604" t="s">
        <v>39</v>
      </c>
      <c r="F23" s="604" t="s">
        <v>39</v>
      </c>
      <c r="G23" s="604" t="s">
        <v>39</v>
      </c>
      <c r="H23" s="604" t="s">
        <v>39</v>
      </c>
      <c r="I23" s="604">
        <v>917</v>
      </c>
      <c r="J23" s="604">
        <v>8</v>
      </c>
      <c r="K23" s="604" t="s">
        <v>39</v>
      </c>
      <c r="L23" s="604" t="s">
        <v>39</v>
      </c>
      <c r="M23" s="604">
        <v>11047</v>
      </c>
      <c r="N23" s="604" t="s">
        <v>39</v>
      </c>
      <c r="O23" s="604">
        <v>9806</v>
      </c>
      <c r="P23" s="604">
        <v>121</v>
      </c>
      <c r="Q23" s="604">
        <v>1120</v>
      </c>
      <c r="R23" s="604" t="s">
        <v>39</v>
      </c>
      <c r="S23" s="604" t="s">
        <v>39</v>
      </c>
      <c r="T23" s="604" t="s">
        <v>39</v>
      </c>
      <c r="U23" s="604" t="s">
        <v>39</v>
      </c>
      <c r="V23" s="604" t="s">
        <v>39</v>
      </c>
      <c r="W23" s="604" t="s">
        <v>39</v>
      </c>
    </row>
    <row r="24" spans="1:23">
      <c r="A24" s="968" t="s">
        <v>29</v>
      </c>
      <c r="B24" s="608">
        <v>31211</v>
      </c>
      <c r="C24" s="608">
        <v>2452</v>
      </c>
      <c r="D24" s="608">
        <v>1003</v>
      </c>
      <c r="E24" s="608" t="s">
        <v>39</v>
      </c>
      <c r="F24" s="608" t="s">
        <v>39</v>
      </c>
      <c r="G24" s="608" t="s">
        <v>39</v>
      </c>
      <c r="H24" s="608" t="s">
        <v>39</v>
      </c>
      <c r="I24" s="608">
        <v>1449</v>
      </c>
      <c r="J24" s="608" t="s">
        <v>39</v>
      </c>
      <c r="K24" s="608" t="s">
        <v>39</v>
      </c>
      <c r="L24" s="608" t="s">
        <v>39</v>
      </c>
      <c r="M24" s="608">
        <v>28759</v>
      </c>
      <c r="N24" s="608">
        <v>6562</v>
      </c>
      <c r="O24" s="608">
        <v>22022</v>
      </c>
      <c r="P24" s="608">
        <v>33</v>
      </c>
      <c r="Q24" s="608" t="s">
        <v>39</v>
      </c>
      <c r="R24" s="608">
        <v>142</v>
      </c>
      <c r="S24" s="608" t="s">
        <v>39</v>
      </c>
      <c r="T24" s="608" t="s">
        <v>39</v>
      </c>
      <c r="U24" s="608" t="s">
        <v>39</v>
      </c>
      <c r="V24" s="608" t="s">
        <v>39</v>
      </c>
      <c r="W24" s="608" t="s">
        <v>39</v>
      </c>
    </row>
    <row r="25" spans="1:23" ht="16.5" customHeight="1">
      <c r="A25" s="666" t="s">
        <v>30</v>
      </c>
      <c r="B25" s="604">
        <v>25423</v>
      </c>
      <c r="C25" s="604">
        <v>1741</v>
      </c>
      <c r="D25" s="604">
        <v>480</v>
      </c>
      <c r="E25" s="604" t="s">
        <v>39</v>
      </c>
      <c r="F25" s="604">
        <v>1261</v>
      </c>
      <c r="G25" s="604" t="s">
        <v>39</v>
      </c>
      <c r="H25" s="604" t="s">
        <v>39</v>
      </c>
      <c r="I25" s="604" t="s">
        <v>39</v>
      </c>
      <c r="J25" s="604" t="s">
        <v>39</v>
      </c>
      <c r="K25" s="604" t="s">
        <v>39</v>
      </c>
      <c r="L25" s="604" t="s">
        <v>39</v>
      </c>
      <c r="M25" s="604">
        <v>23682</v>
      </c>
      <c r="N25" s="604">
        <v>5713</v>
      </c>
      <c r="O25" s="604">
        <v>15379</v>
      </c>
      <c r="P25" s="604">
        <v>2590</v>
      </c>
      <c r="Q25" s="604" t="s">
        <v>39</v>
      </c>
      <c r="R25" s="604" t="s">
        <v>39</v>
      </c>
      <c r="S25" s="604" t="s">
        <v>39</v>
      </c>
      <c r="T25" s="604" t="s">
        <v>39</v>
      </c>
      <c r="U25" s="604" t="s">
        <v>39</v>
      </c>
      <c r="V25" s="604" t="s">
        <v>39</v>
      </c>
      <c r="W25" s="604" t="s">
        <v>39</v>
      </c>
    </row>
    <row r="26" spans="1:23">
      <c r="A26" s="709" t="s">
        <v>112</v>
      </c>
      <c r="B26" s="608">
        <v>20480</v>
      </c>
      <c r="C26" s="608">
        <v>2954</v>
      </c>
      <c r="D26" s="608">
        <v>504</v>
      </c>
      <c r="E26" s="608">
        <v>446</v>
      </c>
      <c r="F26" s="608" t="s">
        <v>39</v>
      </c>
      <c r="G26" s="608" t="s">
        <v>39</v>
      </c>
      <c r="H26" s="608" t="s">
        <v>39</v>
      </c>
      <c r="I26" s="608">
        <v>2004</v>
      </c>
      <c r="J26" s="608" t="s">
        <v>39</v>
      </c>
      <c r="K26" s="608" t="s">
        <v>39</v>
      </c>
      <c r="L26" s="608" t="s">
        <v>39</v>
      </c>
      <c r="M26" s="608">
        <v>17526</v>
      </c>
      <c r="N26" s="608">
        <v>1755</v>
      </c>
      <c r="O26" s="608">
        <v>13478</v>
      </c>
      <c r="P26" s="608">
        <v>1946</v>
      </c>
      <c r="Q26" s="608">
        <v>344</v>
      </c>
      <c r="R26" s="608" t="s">
        <v>39</v>
      </c>
      <c r="S26" s="608" t="s">
        <v>39</v>
      </c>
      <c r="T26" s="608" t="s">
        <v>39</v>
      </c>
      <c r="U26" s="608" t="s">
        <v>39</v>
      </c>
      <c r="V26" s="608" t="s">
        <v>39</v>
      </c>
      <c r="W26" s="608">
        <v>3</v>
      </c>
    </row>
    <row r="27" spans="1:23">
      <c r="A27" s="666" t="s">
        <v>78</v>
      </c>
      <c r="B27" s="604">
        <v>7885</v>
      </c>
      <c r="C27" s="604">
        <v>733</v>
      </c>
      <c r="D27" s="604">
        <v>504</v>
      </c>
      <c r="E27" s="604">
        <v>225</v>
      </c>
      <c r="F27" s="604" t="s">
        <v>39</v>
      </c>
      <c r="G27" s="604" t="s">
        <v>39</v>
      </c>
      <c r="H27" s="604" t="s">
        <v>39</v>
      </c>
      <c r="I27" s="604">
        <v>4</v>
      </c>
      <c r="J27" s="604" t="s">
        <v>39</v>
      </c>
      <c r="K27" s="604" t="s">
        <v>39</v>
      </c>
      <c r="L27" s="604" t="s">
        <v>39</v>
      </c>
      <c r="M27" s="604">
        <v>7152</v>
      </c>
      <c r="N27" s="604">
        <v>193</v>
      </c>
      <c r="O27" s="604">
        <v>6003</v>
      </c>
      <c r="P27" s="604">
        <v>807</v>
      </c>
      <c r="Q27" s="604">
        <v>149</v>
      </c>
      <c r="R27" s="604" t="s">
        <v>39</v>
      </c>
      <c r="S27" s="604" t="s">
        <v>39</v>
      </c>
      <c r="T27" s="604" t="s">
        <v>39</v>
      </c>
      <c r="U27" s="604" t="s">
        <v>39</v>
      </c>
      <c r="V27" s="604" t="s">
        <v>39</v>
      </c>
      <c r="W27" s="604" t="s">
        <v>39</v>
      </c>
    </row>
    <row r="28" spans="1:23">
      <c r="A28" s="968" t="s">
        <v>84</v>
      </c>
      <c r="B28" s="608">
        <v>2461</v>
      </c>
      <c r="C28" s="608" t="s">
        <v>39</v>
      </c>
      <c r="D28" s="608" t="s">
        <v>39</v>
      </c>
      <c r="E28" s="608" t="s">
        <v>39</v>
      </c>
      <c r="F28" s="608" t="s">
        <v>39</v>
      </c>
      <c r="G28" s="608" t="s">
        <v>39</v>
      </c>
      <c r="H28" s="608" t="s">
        <v>39</v>
      </c>
      <c r="I28" s="608" t="s">
        <v>39</v>
      </c>
      <c r="J28" s="608" t="s">
        <v>39</v>
      </c>
      <c r="K28" s="608" t="s">
        <v>39</v>
      </c>
      <c r="L28" s="608" t="s">
        <v>39</v>
      </c>
      <c r="M28" s="608">
        <v>2461</v>
      </c>
      <c r="N28" s="608">
        <v>975</v>
      </c>
      <c r="O28" s="608">
        <v>1357</v>
      </c>
      <c r="P28" s="608">
        <v>129</v>
      </c>
      <c r="Q28" s="608" t="s">
        <v>39</v>
      </c>
      <c r="R28" s="608" t="s">
        <v>39</v>
      </c>
      <c r="S28" s="608" t="s">
        <v>39</v>
      </c>
      <c r="T28" s="608" t="s">
        <v>39</v>
      </c>
      <c r="U28" s="608" t="s">
        <v>39</v>
      </c>
      <c r="V28" s="608" t="s">
        <v>39</v>
      </c>
      <c r="W28" s="608" t="s">
        <v>39</v>
      </c>
    </row>
    <row r="29" spans="1:23">
      <c r="A29" s="666" t="s">
        <v>77</v>
      </c>
      <c r="B29" s="604">
        <v>3590</v>
      </c>
      <c r="C29" s="604" t="s">
        <v>39</v>
      </c>
      <c r="D29" s="604" t="s">
        <v>39</v>
      </c>
      <c r="E29" s="604" t="s">
        <v>39</v>
      </c>
      <c r="F29" s="604" t="s">
        <v>39</v>
      </c>
      <c r="G29" s="604" t="s">
        <v>39</v>
      </c>
      <c r="H29" s="604" t="s">
        <v>39</v>
      </c>
      <c r="I29" s="604" t="s">
        <v>39</v>
      </c>
      <c r="J29" s="604" t="s">
        <v>39</v>
      </c>
      <c r="K29" s="604" t="s">
        <v>39</v>
      </c>
      <c r="L29" s="604" t="s">
        <v>39</v>
      </c>
      <c r="M29" s="604">
        <v>3590</v>
      </c>
      <c r="N29" s="604" t="s">
        <v>39</v>
      </c>
      <c r="O29" s="604">
        <v>3492</v>
      </c>
      <c r="P29" s="604">
        <v>5</v>
      </c>
      <c r="Q29" s="604">
        <v>93</v>
      </c>
      <c r="R29" s="604" t="s">
        <v>39</v>
      </c>
      <c r="S29" s="604" t="s">
        <v>39</v>
      </c>
      <c r="T29" s="604" t="s">
        <v>39</v>
      </c>
      <c r="U29" s="604" t="s">
        <v>39</v>
      </c>
      <c r="V29" s="604" t="s">
        <v>39</v>
      </c>
      <c r="W29" s="604" t="s">
        <v>39</v>
      </c>
    </row>
    <row r="30" spans="1:23">
      <c r="A30" s="968" t="s">
        <v>83</v>
      </c>
      <c r="B30" s="608">
        <v>1796</v>
      </c>
      <c r="C30" s="608">
        <v>221</v>
      </c>
      <c r="D30" s="608" t="s">
        <v>39</v>
      </c>
      <c r="E30" s="608">
        <v>221</v>
      </c>
      <c r="F30" s="608" t="s">
        <v>39</v>
      </c>
      <c r="G30" s="608" t="s">
        <v>39</v>
      </c>
      <c r="H30" s="608" t="s">
        <v>39</v>
      </c>
      <c r="I30" s="608" t="s">
        <v>39</v>
      </c>
      <c r="J30" s="608" t="s">
        <v>39</v>
      </c>
      <c r="K30" s="608" t="s">
        <v>39</v>
      </c>
      <c r="L30" s="608" t="s">
        <v>39</v>
      </c>
      <c r="M30" s="608">
        <v>1575</v>
      </c>
      <c r="N30" s="608" t="s">
        <v>39</v>
      </c>
      <c r="O30" s="608">
        <v>924</v>
      </c>
      <c r="P30" s="608">
        <v>546</v>
      </c>
      <c r="Q30" s="608">
        <v>102</v>
      </c>
      <c r="R30" s="608" t="s">
        <v>39</v>
      </c>
      <c r="S30" s="608" t="s">
        <v>39</v>
      </c>
      <c r="T30" s="608" t="s">
        <v>39</v>
      </c>
      <c r="U30" s="608" t="s">
        <v>39</v>
      </c>
      <c r="V30" s="608" t="s">
        <v>39</v>
      </c>
      <c r="W30" s="608">
        <v>3</v>
      </c>
    </row>
    <row r="31" spans="1:23">
      <c r="A31" s="666" t="s">
        <v>76</v>
      </c>
      <c r="B31" s="604">
        <v>3255</v>
      </c>
      <c r="C31" s="604">
        <v>2000</v>
      </c>
      <c r="D31" s="604" t="s">
        <v>39</v>
      </c>
      <c r="E31" s="604" t="s">
        <v>39</v>
      </c>
      <c r="F31" s="604" t="s">
        <v>39</v>
      </c>
      <c r="G31" s="604" t="s">
        <v>39</v>
      </c>
      <c r="H31" s="604" t="s">
        <v>39</v>
      </c>
      <c r="I31" s="604">
        <v>2000</v>
      </c>
      <c r="J31" s="604" t="s">
        <v>39</v>
      </c>
      <c r="K31" s="604" t="s">
        <v>39</v>
      </c>
      <c r="L31" s="604" t="s">
        <v>39</v>
      </c>
      <c r="M31" s="604">
        <v>1255</v>
      </c>
      <c r="N31" s="604">
        <v>182</v>
      </c>
      <c r="O31" s="604">
        <v>1073</v>
      </c>
      <c r="P31" s="604" t="s">
        <v>39</v>
      </c>
      <c r="Q31" s="604" t="s">
        <v>39</v>
      </c>
      <c r="R31" s="604" t="s">
        <v>39</v>
      </c>
      <c r="S31" s="604" t="s">
        <v>39</v>
      </c>
      <c r="T31" s="604" t="s">
        <v>39</v>
      </c>
      <c r="U31" s="604" t="s">
        <v>39</v>
      </c>
      <c r="V31" s="604" t="s">
        <v>39</v>
      </c>
      <c r="W31" s="604" t="s">
        <v>39</v>
      </c>
    </row>
    <row r="32" spans="1:23" ht="17.25" customHeight="1">
      <c r="A32" s="968" t="s">
        <v>75</v>
      </c>
      <c r="B32" s="608">
        <v>1493</v>
      </c>
      <c r="C32" s="608" t="s">
        <v>39</v>
      </c>
      <c r="D32" s="608" t="s">
        <v>39</v>
      </c>
      <c r="E32" s="608" t="s">
        <v>39</v>
      </c>
      <c r="F32" s="608" t="s">
        <v>39</v>
      </c>
      <c r="G32" s="608" t="s">
        <v>39</v>
      </c>
      <c r="H32" s="608" t="s">
        <v>39</v>
      </c>
      <c r="I32" s="608" t="s">
        <v>39</v>
      </c>
      <c r="J32" s="608" t="s">
        <v>39</v>
      </c>
      <c r="K32" s="608" t="s">
        <v>39</v>
      </c>
      <c r="L32" s="608" t="s">
        <v>39</v>
      </c>
      <c r="M32" s="608">
        <v>1493</v>
      </c>
      <c r="N32" s="608">
        <v>405</v>
      </c>
      <c r="O32" s="608">
        <v>629</v>
      </c>
      <c r="P32" s="608">
        <v>459</v>
      </c>
      <c r="Q32" s="608" t="s">
        <v>39</v>
      </c>
      <c r="R32" s="608" t="s">
        <v>39</v>
      </c>
      <c r="S32" s="608" t="s">
        <v>39</v>
      </c>
      <c r="T32" s="608" t="s">
        <v>39</v>
      </c>
      <c r="U32" s="608" t="s">
        <v>39</v>
      </c>
      <c r="V32" s="608" t="s">
        <v>39</v>
      </c>
      <c r="W32" s="608" t="s">
        <v>39</v>
      </c>
    </row>
    <row r="33" spans="1:23" ht="15" customHeight="1">
      <c r="A33" s="710" t="s">
        <v>111</v>
      </c>
      <c r="B33" s="604">
        <v>4309</v>
      </c>
      <c r="C33" s="604">
        <v>3056</v>
      </c>
      <c r="D33" s="604">
        <v>3056</v>
      </c>
      <c r="E33" s="604" t="s">
        <v>39</v>
      </c>
      <c r="F33" s="604" t="s">
        <v>39</v>
      </c>
      <c r="G33" s="604" t="s">
        <v>39</v>
      </c>
      <c r="H33" s="604" t="s">
        <v>39</v>
      </c>
      <c r="I33" s="604" t="s">
        <v>39</v>
      </c>
      <c r="J33" s="604" t="s">
        <v>39</v>
      </c>
      <c r="K33" s="604" t="s">
        <v>39</v>
      </c>
      <c r="L33" s="604" t="s">
        <v>39</v>
      </c>
      <c r="M33" s="604">
        <v>1253</v>
      </c>
      <c r="N33" s="604">
        <v>660</v>
      </c>
      <c r="O33" s="604">
        <v>217</v>
      </c>
      <c r="P33" s="604">
        <v>376</v>
      </c>
      <c r="Q33" s="604" t="s">
        <v>39</v>
      </c>
      <c r="R33" s="604" t="s">
        <v>39</v>
      </c>
      <c r="S33" s="604" t="s">
        <v>39</v>
      </c>
      <c r="T33" s="604" t="s">
        <v>39</v>
      </c>
      <c r="U33" s="604" t="s">
        <v>39</v>
      </c>
      <c r="V33" s="604" t="s">
        <v>39</v>
      </c>
      <c r="W33" s="604" t="s">
        <v>39</v>
      </c>
    </row>
    <row r="34" spans="1:23" ht="9.75" customHeight="1">
      <c r="A34" s="968" t="s">
        <v>82</v>
      </c>
      <c r="B34" s="608">
        <v>4309</v>
      </c>
      <c r="C34" s="608">
        <v>3056</v>
      </c>
      <c r="D34" s="608">
        <v>3056</v>
      </c>
      <c r="E34" s="608" t="s">
        <v>39</v>
      </c>
      <c r="F34" s="608" t="s">
        <v>39</v>
      </c>
      <c r="G34" s="608" t="s">
        <v>39</v>
      </c>
      <c r="H34" s="608" t="s">
        <v>39</v>
      </c>
      <c r="I34" s="608" t="s">
        <v>39</v>
      </c>
      <c r="J34" s="608" t="s">
        <v>39</v>
      </c>
      <c r="K34" s="608" t="s">
        <v>39</v>
      </c>
      <c r="L34" s="608" t="s">
        <v>39</v>
      </c>
      <c r="M34" s="608">
        <v>1253</v>
      </c>
      <c r="N34" s="608">
        <v>660</v>
      </c>
      <c r="O34" s="608">
        <v>217</v>
      </c>
      <c r="P34" s="608">
        <v>376</v>
      </c>
      <c r="Q34" s="608" t="s">
        <v>39</v>
      </c>
      <c r="R34" s="608" t="s">
        <v>39</v>
      </c>
      <c r="S34" s="608" t="s">
        <v>39</v>
      </c>
      <c r="T34" s="608" t="s">
        <v>39</v>
      </c>
      <c r="U34" s="608" t="s">
        <v>39</v>
      </c>
      <c r="V34" s="608" t="s">
        <v>39</v>
      </c>
      <c r="W34" s="608" t="s">
        <v>39</v>
      </c>
    </row>
    <row r="35" spans="1:23" ht="9.75" customHeight="1">
      <c r="A35" s="970"/>
      <c r="B35" s="714"/>
      <c r="C35" s="753"/>
      <c r="D35" s="753"/>
      <c r="E35" s="753"/>
      <c r="F35" s="753"/>
      <c r="G35" s="753"/>
      <c r="H35" s="753"/>
      <c r="I35" s="753"/>
      <c r="J35" s="753"/>
      <c r="K35" s="753"/>
      <c r="L35" s="753"/>
      <c r="M35" s="714"/>
      <c r="N35" s="714"/>
      <c r="O35" s="714"/>
      <c r="P35" s="714"/>
      <c r="Q35" s="714"/>
      <c r="R35" s="714"/>
    </row>
    <row r="36" spans="1:23" ht="32.25" customHeight="1">
      <c r="A36" s="1130" t="s">
        <v>387</v>
      </c>
      <c r="B36" s="1130"/>
      <c r="C36" s="1130"/>
      <c r="D36" s="1130"/>
      <c r="E36" s="1130"/>
      <c r="F36" s="1130"/>
      <c r="G36" s="1130"/>
      <c r="H36" s="1130"/>
      <c r="I36" s="1130"/>
      <c r="J36" s="1130"/>
      <c r="K36" s="1130"/>
      <c r="L36" s="1130"/>
      <c r="M36" s="1130"/>
      <c r="N36" s="1130"/>
      <c r="O36" s="1130"/>
      <c r="P36" s="1130"/>
      <c r="Q36" s="1130"/>
      <c r="R36" s="1130"/>
    </row>
  </sheetData>
  <mergeCells count="26">
    <mergeCell ref="A36:R36"/>
    <mergeCell ref="O4:O5"/>
    <mergeCell ref="P4:P5"/>
    <mergeCell ref="Q4:Q5"/>
    <mergeCell ref="R4:R5"/>
    <mergeCell ref="I4:I5"/>
    <mergeCell ref="J4:J5"/>
    <mergeCell ref="K4:K5"/>
    <mergeCell ref="L4:L5"/>
    <mergeCell ref="M4:M5"/>
    <mergeCell ref="N4:N5"/>
    <mergeCell ref="A1:W1"/>
    <mergeCell ref="A3:A5"/>
    <mergeCell ref="B3:B5"/>
    <mergeCell ref="C3:L3"/>
    <mergeCell ref="M3:W3"/>
    <mergeCell ref="C4:C5"/>
    <mergeCell ref="D4:D5"/>
    <mergeCell ref="E4:E5"/>
    <mergeCell ref="F4:G4"/>
    <mergeCell ref="H4:H5"/>
    <mergeCell ref="U4:U5"/>
    <mergeCell ref="V4:V5"/>
    <mergeCell ref="W4:W5"/>
    <mergeCell ref="S4:S5"/>
    <mergeCell ref="T4:T5"/>
  </mergeCells>
  <hyperlinks>
    <hyperlink ref="X1" location="INDICE!A32" display="INDICE"/>
  </hyperlinks>
  <printOptions horizontalCentered="1"/>
  <pageMargins left="0.51181102362204722" right="0.51181102362204722" top="1.1023622047244095" bottom="0.51181102362204722" header="0.11811023622047245" footer="0.23622047244094491"/>
  <pageSetup paperSize="9" scale="48" firstPageNumber="115" orientation="landscape" useFirstPageNumber="1" r:id="rId1"/>
  <headerFooter scaleWithDoc="0">
    <oddHeader>&amp;C&amp;G</oddHeader>
    <oddFooter>&amp;C&amp;12 &amp;P</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showGridLines="0" zoomScale="90" zoomScaleNormal="90" zoomScalePageLayoutView="70" workbookViewId="0">
      <selection sqref="A1:S1"/>
    </sheetView>
  </sheetViews>
  <sheetFormatPr baseColWidth="10" defaultColWidth="23" defaultRowHeight="12.75"/>
  <cols>
    <col min="1" max="1" width="25.7109375" style="647" customWidth="1"/>
    <col min="2" max="4" width="10.5703125" style="647" customWidth="1"/>
    <col min="5" max="5" width="16.7109375" style="647" customWidth="1"/>
    <col min="6" max="6" width="15.140625" style="647" customWidth="1"/>
    <col min="7" max="7" width="10.5703125" style="647" customWidth="1"/>
    <col min="8" max="8" width="10.85546875" style="647" bestFit="1" customWidth="1"/>
    <col min="9" max="9" width="10.5703125" style="647" customWidth="1"/>
    <col min="10" max="11" width="11.5703125" style="647" customWidth="1"/>
    <col min="12" max="12" width="14.42578125" style="647" customWidth="1"/>
    <col min="13" max="13" width="12.5703125" style="647" bestFit="1" customWidth="1"/>
    <col min="14" max="19" width="11.5703125" style="647" customWidth="1"/>
    <col min="20" max="20" width="12.7109375" style="653" customWidth="1"/>
    <col min="21" max="16384" width="23" style="653"/>
  </cols>
  <sheetData>
    <row r="1" spans="1:20" ht="52.5" customHeight="1">
      <c r="A1" s="1129" t="s">
        <v>1522</v>
      </c>
      <c r="B1" s="1129"/>
      <c r="C1" s="1129"/>
      <c r="D1" s="1129"/>
      <c r="E1" s="1129"/>
      <c r="F1" s="1129"/>
      <c r="G1" s="1129"/>
      <c r="H1" s="1129"/>
      <c r="I1" s="1129"/>
      <c r="J1" s="1129"/>
      <c r="K1" s="1129"/>
      <c r="L1" s="1129"/>
      <c r="M1" s="1129"/>
      <c r="N1" s="1129"/>
      <c r="O1" s="1129"/>
      <c r="P1" s="1129"/>
      <c r="Q1" s="1129"/>
      <c r="R1" s="1129"/>
      <c r="S1" s="1129"/>
      <c r="T1" s="264" t="s">
        <v>577</v>
      </c>
    </row>
    <row r="2" spans="1:20" s="665" customFormat="1" ht="12.75" customHeight="1">
      <c r="A2" s="1131" t="s">
        <v>146</v>
      </c>
      <c r="B2" s="1131" t="s">
        <v>115</v>
      </c>
      <c r="C2" s="1143" t="s">
        <v>94</v>
      </c>
      <c r="D2" s="1143"/>
      <c r="E2" s="1143"/>
      <c r="F2" s="1143"/>
      <c r="G2" s="1143"/>
      <c r="H2" s="1143"/>
      <c r="I2" s="1143"/>
      <c r="J2" s="1143"/>
      <c r="K2" s="1143"/>
      <c r="L2" s="1143"/>
      <c r="M2" s="1143"/>
      <c r="N2" s="1143"/>
      <c r="O2" s="1143"/>
      <c r="P2" s="1143"/>
      <c r="Q2" s="1143" t="s">
        <v>93</v>
      </c>
      <c r="R2" s="1143"/>
      <c r="S2" s="1143"/>
    </row>
    <row r="3" spans="1:20" s="665" customFormat="1" ht="9" customHeight="1">
      <c r="A3" s="1134"/>
      <c r="B3" s="1134"/>
      <c r="C3" s="1143"/>
      <c r="D3" s="1143"/>
      <c r="E3" s="1143"/>
      <c r="F3" s="1143"/>
      <c r="G3" s="1143"/>
      <c r="H3" s="1143"/>
      <c r="I3" s="1143"/>
      <c r="J3" s="1143"/>
      <c r="K3" s="1143"/>
      <c r="L3" s="1143"/>
      <c r="M3" s="1143"/>
      <c r="N3" s="1143"/>
      <c r="O3" s="1143"/>
      <c r="P3" s="1143"/>
      <c r="Q3" s="1143"/>
      <c r="R3" s="1143"/>
      <c r="S3" s="1143"/>
    </row>
    <row r="4" spans="1:20" s="665" customFormat="1" ht="46.5" customHeight="1">
      <c r="A4" s="1133"/>
      <c r="B4" s="1133"/>
      <c r="C4" s="960" t="s">
        <v>314</v>
      </c>
      <c r="D4" s="960" t="s">
        <v>58</v>
      </c>
      <c r="E4" s="960" t="s">
        <v>398</v>
      </c>
      <c r="F4" s="960" t="s">
        <v>56</v>
      </c>
      <c r="G4" s="960" t="s">
        <v>55</v>
      </c>
      <c r="H4" s="960" t="s">
        <v>647</v>
      </c>
      <c r="I4" s="960" t="s">
        <v>643</v>
      </c>
      <c r="J4" s="960" t="s">
        <v>644</v>
      </c>
      <c r="K4" s="960" t="s">
        <v>49</v>
      </c>
      <c r="L4" s="960" t="s">
        <v>645</v>
      </c>
      <c r="M4" s="960" t="s">
        <v>646</v>
      </c>
      <c r="N4" s="960" t="s">
        <v>47</v>
      </c>
      <c r="O4" s="960" t="s">
        <v>579</v>
      </c>
      <c r="P4" s="960" t="s">
        <v>262</v>
      </c>
      <c r="Q4" s="960" t="s">
        <v>314</v>
      </c>
      <c r="R4" s="960" t="s">
        <v>43</v>
      </c>
      <c r="S4" s="960" t="s">
        <v>42</v>
      </c>
    </row>
    <row r="5" spans="1:20">
      <c r="A5" s="633" t="s">
        <v>764</v>
      </c>
      <c r="B5" s="608">
        <v>7656307</v>
      </c>
      <c r="C5" s="608">
        <v>7417933</v>
      </c>
      <c r="D5" s="608">
        <v>6517494</v>
      </c>
      <c r="E5" s="608">
        <v>74217</v>
      </c>
      <c r="F5" s="608">
        <v>104850</v>
      </c>
      <c r="G5" s="608">
        <v>136626</v>
      </c>
      <c r="H5" s="608">
        <v>14679</v>
      </c>
      <c r="I5" s="608">
        <v>20646</v>
      </c>
      <c r="J5" s="608">
        <v>32178</v>
      </c>
      <c r="K5" s="608">
        <v>467596</v>
      </c>
      <c r="L5" s="608">
        <v>30549</v>
      </c>
      <c r="M5" s="608">
        <v>18508</v>
      </c>
      <c r="N5" s="608">
        <v>24</v>
      </c>
      <c r="O5" s="608" t="s">
        <v>39</v>
      </c>
      <c r="P5" s="608">
        <v>566</v>
      </c>
      <c r="Q5" s="608">
        <v>238374</v>
      </c>
      <c r="R5" s="608">
        <v>134067</v>
      </c>
      <c r="S5" s="608">
        <v>104307</v>
      </c>
    </row>
    <row r="6" spans="1:20">
      <c r="A6" s="634" t="s">
        <v>397</v>
      </c>
      <c r="B6" s="604">
        <v>4588719</v>
      </c>
      <c r="C6" s="604">
        <v>4440496</v>
      </c>
      <c r="D6" s="604">
        <v>4020162</v>
      </c>
      <c r="E6" s="604">
        <v>44353</v>
      </c>
      <c r="F6" s="604">
        <v>65370</v>
      </c>
      <c r="G6" s="604">
        <v>45460</v>
      </c>
      <c r="H6" s="604">
        <v>6163</v>
      </c>
      <c r="I6" s="604">
        <v>5437</v>
      </c>
      <c r="J6" s="604">
        <v>16270</v>
      </c>
      <c r="K6" s="604">
        <v>201159</v>
      </c>
      <c r="L6" s="604">
        <v>18107</v>
      </c>
      <c r="M6" s="604">
        <v>17508</v>
      </c>
      <c r="N6" s="604">
        <v>8</v>
      </c>
      <c r="O6" s="604" t="s">
        <v>39</v>
      </c>
      <c r="P6" s="604">
        <v>499</v>
      </c>
      <c r="Q6" s="604">
        <v>148223</v>
      </c>
      <c r="R6" s="604">
        <v>87503</v>
      </c>
      <c r="S6" s="604">
        <v>60720</v>
      </c>
    </row>
    <row r="7" spans="1:20">
      <c r="A7" s="633" t="s">
        <v>329</v>
      </c>
      <c r="B7" s="608">
        <v>467159</v>
      </c>
      <c r="C7" s="608">
        <v>453232</v>
      </c>
      <c r="D7" s="608">
        <v>419733</v>
      </c>
      <c r="E7" s="608">
        <v>1812</v>
      </c>
      <c r="F7" s="608">
        <v>4660</v>
      </c>
      <c r="G7" s="608">
        <v>3990</v>
      </c>
      <c r="H7" s="608">
        <v>1850</v>
      </c>
      <c r="I7" s="608">
        <v>210</v>
      </c>
      <c r="J7" s="608">
        <v>1667</v>
      </c>
      <c r="K7" s="608">
        <v>14822</v>
      </c>
      <c r="L7" s="608">
        <v>65</v>
      </c>
      <c r="M7" s="608">
        <v>4411</v>
      </c>
      <c r="N7" s="608">
        <v>1</v>
      </c>
      <c r="O7" s="608" t="s">
        <v>39</v>
      </c>
      <c r="P7" s="608">
        <v>11</v>
      </c>
      <c r="Q7" s="608">
        <v>13927</v>
      </c>
      <c r="R7" s="608">
        <v>7705</v>
      </c>
      <c r="S7" s="608">
        <v>6222</v>
      </c>
    </row>
    <row r="8" spans="1:20">
      <c r="A8" s="958" t="s">
        <v>315</v>
      </c>
      <c r="B8" s="604">
        <v>14883</v>
      </c>
      <c r="C8" s="604">
        <v>14742</v>
      </c>
      <c r="D8" s="604">
        <v>14264</v>
      </c>
      <c r="E8" s="604">
        <v>201</v>
      </c>
      <c r="F8" s="604">
        <v>62</v>
      </c>
      <c r="G8" s="604" t="s">
        <v>39</v>
      </c>
      <c r="H8" s="604" t="s">
        <v>39</v>
      </c>
      <c r="I8" s="604" t="s">
        <v>39</v>
      </c>
      <c r="J8" s="604">
        <v>5</v>
      </c>
      <c r="K8" s="604">
        <v>150</v>
      </c>
      <c r="L8" s="604" t="s">
        <v>39</v>
      </c>
      <c r="M8" s="604">
        <v>60</v>
      </c>
      <c r="N8" s="604" t="s">
        <v>39</v>
      </c>
      <c r="O8" s="604" t="s">
        <v>39</v>
      </c>
      <c r="P8" s="604" t="s">
        <v>39</v>
      </c>
      <c r="Q8" s="604">
        <v>141</v>
      </c>
      <c r="R8" s="604">
        <v>76</v>
      </c>
      <c r="S8" s="604">
        <v>65</v>
      </c>
    </row>
    <row r="9" spans="1:20">
      <c r="A9" s="632" t="s">
        <v>394</v>
      </c>
      <c r="B9" s="608">
        <v>278245</v>
      </c>
      <c r="C9" s="608">
        <v>273870</v>
      </c>
      <c r="D9" s="608">
        <v>263624</v>
      </c>
      <c r="E9" s="608">
        <v>558</v>
      </c>
      <c r="F9" s="608">
        <v>1034</v>
      </c>
      <c r="G9" s="608">
        <v>99</v>
      </c>
      <c r="H9" s="608">
        <v>1565</v>
      </c>
      <c r="I9" s="608">
        <v>33</v>
      </c>
      <c r="J9" s="608">
        <v>1129</v>
      </c>
      <c r="K9" s="608">
        <v>4325</v>
      </c>
      <c r="L9" s="608">
        <v>9</v>
      </c>
      <c r="M9" s="608">
        <v>1482</v>
      </c>
      <c r="N9" s="608">
        <v>1</v>
      </c>
      <c r="O9" s="608" t="s">
        <v>39</v>
      </c>
      <c r="P9" s="608">
        <v>11</v>
      </c>
      <c r="Q9" s="608">
        <v>4375</v>
      </c>
      <c r="R9" s="608">
        <v>2519</v>
      </c>
      <c r="S9" s="608">
        <v>1856</v>
      </c>
    </row>
    <row r="10" spans="1:20">
      <c r="A10" s="958" t="s">
        <v>393</v>
      </c>
      <c r="B10" s="604">
        <v>174031</v>
      </c>
      <c r="C10" s="604">
        <v>164620</v>
      </c>
      <c r="D10" s="604">
        <v>141845</v>
      </c>
      <c r="E10" s="604">
        <v>1053</v>
      </c>
      <c r="F10" s="604">
        <v>3564</v>
      </c>
      <c r="G10" s="604">
        <v>3891</v>
      </c>
      <c r="H10" s="604">
        <v>285</v>
      </c>
      <c r="I10" s="604">
        <v>177</v>
      </c>
      <c r="J10" s="604">
        <v>533</v>
      </c>
      <c r="K10" s="604">
        <v>10347</v>
      </c>
      <c r="L10" s="604">
        <v>56</v>
      </c>
      <c r="M10" s="604">
        <v>2869</v>
      </c>
      <c r="N10" s="604" t="s">
        <v>39</v>
      </c>
      <c r="O10" s="604" t="s">
        <v>39</v>
      </c>
      <c r="P10" s="604" t="s">
        <v>39</v>
      </c>
      <c r="Q10" s="604">
        <v>9411</v>
      </c>
      <c r="R10" s="604">
        <v>5110</v>
      </c>
      <c r="S10" s="604">
        <v>4301</v>
      </c>
    </row>
    <row r="11" spans="1:20">
      <c r="A11" s="633" t="s">
        <v>333</v>
      </c>
      <c r="B11" s="608">
        <v>598649</v>
      </c>
      <c r="C11" s="608">
        <v>579262</v>
      </c>
      <c r="D11" s="608">
        <v>481314</v>
      </c>
      <c r="E11" s="608">
        <v>6385</v>
      </c>
      <c r="F11" s="608">
        <v>11176</v>
      </c>
      <c r="G11" s="608">
        <v>32079</v>
      </c>
      <c r="H11" s="608">
        <v>1546</v>
      </c>
      <c r="I11" s="608">
        <v>673</v>
      </c>
      <c r="J11" s="608">
        <v>2758</v>
      </c>
      <c r="K11" s="608">
        <v>36825</v>
      </c>
      <c r="L11" s="608">
        <v>4857</v>
      </c>
      <c r="M11" s="608">
        <v>1617</v>
      </c>
      <c r="N11" s="608">
        <v>1</v>
      </c>
      <c r="O11" s="608" t="s">
        <v>39</v>
      </c>
      <c r="P11" s="608">
        <v>31</v>
      </c>
      <c r="Q11" s="608">
        <v>19387</v>
      </c>
      <c r="R11" s="608">
        <v>10993</v>
      </c>
      <c r="S11" s="608">
        <v>8394</v>
      </c>
    </row>
    <row r="12" spans="1:20">
      <c r="A12" s="958" t="s">
        <v>392</v>
      </c>
      <c r="B12" s="604">
        <v>128518</v>
      </c>
      <c r="C12" s="604">
        <v>119283</v>
      </c>
      <c r="D12" s="604">
        <v>83206</v>
      </c>
      <c r="E12" s="604">
        <v>378</v>
      </c>
      <c r="F12" s="604">
        <v>3080</v>
      </c>
      <c r="G12" s="604">
        <v>17332</v>
      </c>
      <c r="H12" s="604">
        <v>457</v>
      </c>
      <c r="I12" s="604">
        <v>132</v>
      </c>
      <c r="J12" s="604">
        <v>555</v>
      </c>
      <c r="K12" s="604">
        <v>12829</v>
      </c>
      <c r="L12" s="604">
        <v>42</v>
      </c>
      <c r="M12" s="604">
        <v>1272</v>
      </c>
      <c r="N12" s="604" t="s">
        <v>39</v>
      </c>
      <c r="O12" s="604" t="s">
        <v>39</v>
      </c>
      <c r="P12" s="604" t="s">
        <v>39</v>
      </c>
      <c r="Q12" s="604">
        <v>9235</v>
      </c>
      <c r="R12" s="604">
        <v>4633</v>
      </c>
      <c r="S12" s="604">
        <v>4602</v>
      </c>
    </row>
    <row r="13" spans="1:20">
      <c r="A13" s="632" t="s">
        <v>391</v>
      </c>
      <c r="B13" s="608">
        <v>470131</v>
      </c>
      <c r="C13" s="608">
        <v>459979</v>
      </c>
      <c r="D13" s="608">
        <v>398108</v>
      </c>
      <c r="E13" s="608">
        <v>6007</v>
      </c>
      <c r="F13" s="608">
        <v>8096</v>
      </c>
      <c r="G13" s="608">
        <v>14747</v>
      </c>
      <c r="H13" s="608">
        <v>1089</v>
      </c>
      <c r="I13" s="608">
        <v>541</v>
      </c>
      <c r="J13" s="608">
        <v>2203</v>
      </c>
      <c r="K13" s="608">
        <v>23996</v>
      </c>
      <c r="L13" s="608">
        <v>4815</v>
      </c>
      <c r="M13" s="608">
        <v>345</v>
      </c>
      <c r="N13" s="608">
        <v>1</v>
      </c>
      <c r="O13" s="608" t="s">
        <v>39</v>
      </c>
      <c r="P13" s="608">
        <v>31</v>
      </c>
      <c r="Q13" s="608">
        <v>10152</v>
      </c>
      <c r="R13" s="608">
        <v>6360</v>
      </c>
      <c r="S13" s="608">
        <v>3792</v>
      </c>
    </row>
    <row r="14" spans="1:20">
      <c r="A14" s="634" t="s">
        <v>390</v>
      </c>
      <c r="B14" s="604">
        <v>1195837</v>
      </c>
      <c r="C14" s="604">
        <v>1187924</v>
      </c>
      <c r="D14" s="604">
        <v>1146087</v>
      </c>
      <c r="E14" s="604">
        <v>564</v>
      </c>
      <c r="F14" s="604">
        <v>2804</v>
      </c>
      <c r="G14" s="604">
        <v>6616</v>
      </c>
      <c r="H14" s="604">
        <v>248</v>
      </c>
      <c r="I14" s="604">
        <v>4</v>
      </c>
      <c r="J14" s="604">
        <v>3578</v>
      </c>
      <c r="K14" s="604">
        <v>27964</v>
      </c>
      <c r="L14" s="604">
        <v>15</v>
      </c>
      <c r="M14" s="604" t="s">
        <v>39</v>
      </c>
      <c r="N14" s="604">
        <v>1</v>
      </c>
      <c r="O14" s="604" t="s">
        <v>39</v>
      </c>
      <c r="P14" s="604">
        <v>43</v>
      </c>
      <c r="Q14" s="604">
        <v>7913</v>
      </c>
      <c r="R14" s="604">
        <v>4641</v>
      </c>
      <c r="S14" s="604">
        <v>3272</v>
      </c>
    </row>
    <row r="15" spans="1:20">
      <c r="A15" s="633" t="s">
        <v>332</v>
      </c>
      <c r="B15" s="608">
        <v>2062583</v>
      </c>
      <c r="C15" s="608">
        <v>1999131</v>
      </c>
      <c r="D15" s="608">
        <v>1814511</v>
      </c>
      <c r="E15" s="608">
        <v>22413</v>
      </c>
      <c r="F15" s="608">
        <v>45218</v>
      </c>
      <c r="G15" s="608">
        <v>2161</v>
      </c>
      <c r="H15" s="608">
        <v>2519</v>
      </c>
      <c r="I15" s="608">
        <v>1806</v>
      </c>
      <c r="J15" s="608">
        <v>6119</v>
      </c>
      <c r="K15" s="608">
        <v>95036</v>
      </c>
      <c r="L15" s="608">
        <v>6903</v>
      </c>
      <c r="M15" s="608">
        <v>2029</v>
      </c>
      <c r="N15" s="608">
        <v>4</v>
      </c>
      <c r="O15" s="608" t="s">
        <v>39</v>
      </c>
      <c r="P15" s="608">
        <v>412</v>
      </c>
      <c r="Q15" s="608">
        <v>63452</v>
      </c>
      <c r="R15" s="608">
        <v>40737</v>
      </c>
      <c r="S15" s="608">
        <v>22715</v>
      </c>
    </row>
    <row r="16" spans="1:20">
      <c r="A16" s="958" t="s">
        <v>1087</v>
      </c>
      <c r="B16" s="604">
        <v>1179382</v>
      </c>
      <c r="C16" s="604">
        <v>1150321</v>
      </c>
      <c r="D16" s="604">
        <v>1056770</v>
      </c>
      <c r="E16" s="604">
        <v>13014</v>
      </c>
      <c r="F16" s="604">
        <v>24745</v>
      </c>
      <c r="G16" s="604">
        <v>1323</v>
      </c>
      <c r="H16" s="604">
        <v>793</v>
      </c>
      <c r="I16" s="604">
        <v>877</v>
      </c>
      <c r="J16" s="604">
        <v>3843</v>
      </c>
      <c r="K16" s="604">
        <v>42774</v>
      </c>
      <c r="L16" s="604">
        <v>5947</v>
      </c>
      <c r="M16" s="604">
        <v>234</v>
      </c>
      <c r="N16" s="604">
        <v>1</v>
      </c>
      <c r="O16" s="604" t="s">
        <v>39</v>
      </c>
      <c r="P16" s="604" t="s">
        <v>39</v>
      </c>
      <c r="Q16" s="604">
        <v>29061</v>
      </c>
      <c r="R16" s="604">
        <v>17350</v>
      </c>
      <c r="S16" s="604">
        <v>11711</v>
      </c>
    </row>
    <row r="17" spans="1:19">
      <c r="A17" s="632" t="s">
        <v>1088</v>
      </c>
      <c r="B17" s="608">
        <v>545188</v>
      </c>
      <c r="C17" s="608">
        <v>527940</v>
      </c>
      <c r="D17" s="608">
        <v>468693</v>
      </c>
      <c r="E17" s="608">
        <v>4997</v>
      </c>
      <c r="F17" s="608">
        <v>10279</v>
      </c>
      <c r="G17" s="608">
        <v>549</v>
      </c>
      <c r="H17" s="608">
        <v>1403</v>
      </c>
      <c r="I17" s="608">
        <v>466</v>
      </c>
      <c r="J17" s="608">
        <v>1396</v>
      </c>
      <c r="K17" s="608">
        <v>39108</v>
      </c>
      <c r="L17" s="608">
        <v>350</v>
      </c>
      <c r="M17" s="608">
        <v>286</v>
      </c>
      <c r="N17" s="608">
        <v>1</v>
      </c>
      <c r="O17" s="608" t="s">
        <v>39</v>
      </c>
      <c r="P17" s="608">
        <v>412</v>
      </c>
      <c r="Q17" s="608">
        <v>17248</v>
      </c>
      <c r="R17" s="608">
        <v>10721</v>
      </c>
      <c r="S17" s="608">
        <v>6527</v>
      </c>
    </row>
    <row r="18" spans="1:19">
      <c r="A18" s="958" t="s">
        <v>1089</v>
      </c>
      <c r="B18" s="604">
        <v>234471</v>
      </c>
      <c r="C18" s="604">
        <v>224819</v>
      </c>
      <c r="D18" s="604">
        <v>204883</v>
      </c>
      <c r="E18" s="604">
        <v>2791</v>
      </c>
      <c r="F18" s="604">
        <v>7301</v>
      </c>
      <c r="G18" s="604">
        <v>246</v>
      </c>
      <c r="H18" s="604">
        <v>222</v>
      </c>
      <c r="I18" s="604">
        <v>303</v>
      </c>
      <c r="J18" s="604">
        <v>593</v>
      </c>
      <c r="K18" s="604">
        <v>7543</v>
      </c>
      <c r="L18" s="604">
        <v>563</v>
      </c>
      <c r="M18" s="604">
        <v>373</v>
      </c>
      <c r="N18" s="604">
        <v>1</v>
      </c>
      <c r="O18" s="604" t="s">
        <v>39</v>
      </c>
      <c r="P18" s="604" t="s">
        <v>39</v>
      </c>
      <c r="Q18" s="604">
        <v>9652</v>
      </c>
      <c r="R18" s="604">
        <v>6915</v>
      </c>
      <c r="S18" s="604">
        <v>2737</v>
      </c>
    </row>
    <row r="19" spans="1:19">
      <c r="A19" s="632" t="s">
        <v>1098</v>
      </c>
      <c r="B19" s="608">
        <v>103542</v>
      </c>
      <c r="C19" s="608">
        <v>96051</v>
      </c>
      <c r="D19" s="608">
        <v>84165</v>
      </c>
      <c r="E19" s="608">
        <v>1611</v>
      </c>
      <c r="F19" s="608">
        <v>2893</v>
      </c>
      <c r="G19" s="608">
        <v>43</v>
      </c>
      <c r="H19" s="608">
        <v>101</v>
      </c>
      <c r="I19" s="608">
        <v>160</v>
      </c>
      <c r="J19" s="608">
        <v>287</v>
      </c>
      <c r="K19" s="608">
        <v>5611</v>
      </c>
      <c r="L19" s="608">
        <v>43</v>
      </c>
      <c r="M19" s="608">
        <v>1136</v>
      </c>
      <c r="N19" s="608">
        <v>1</v>
      </c>
      <c r="O19" s="608" t="s">
        <v>39</v>
      </c>
      <c r="P19" s="608" t="s">
        <v>39</v>
      </c>
      <c r="Q19" s="608">
        <v>7491</v>
      </c>
      <c r="R19" s="608">
        <v>5751</v>
      </c>
      <c r="S19" s="608">
        <v>1740</v>
      </c>
    </row>
    <row r="20" spans="1:19">
      <c r="A20" s="634" t="s">
        <v>389</v>
      </c>
      <c r="B20" s="604">
        <v>144402</v>
      </c>
      <c r="C20" s="604">
        <v>142955</v>
      </c>
      <c r="D20" s="604">
        <v>141165</v>
      </c>
      <c r="E20" s="604">
        <v>42</v>
      </c>
      <c r="F20" s="604">
        <v>103</v>
      </c>
      <c r="G20" s="604">
        <v>284</v>
      </c>
      <c r="H20" s="604" t="s">
        <v>39</v>
      </c>
      <c r="I20" s="604">
        <v>3</v>
      </c>
      <c r="J20" s="604">
        <v>111</v>
      </c>
      <c r="K20" s="604">
        <v>1244</v>
      </c>
      <c r="L20" s="604" t="s">
        <v>39</v>
      </c>
      <c r="M20" s="604" t="s">
        <v>39</v>
      </c>
      <c r="N20" s="604">
        <v>1</v>
      </c>
      <c r="O20" s="604" t="s">
        <v>39</v>
      </c>
      <c r="P20" s="604">
        <v>2</v>
      </c>
      <c r="Q20" s="604">
        <v>1447</v>
      </c>
      <c r="R20" s="604">
        <v>631</v>
      </c>
      <c r="S20" s="604">
        <v>816</v>
      </c>
    </row>
    <row r="21" spans="1:19">
      <c r="A21" s="633" t="s">
        <v>396</v>
      </c>
      <c r="B21" s="608">
        <v>120089</v>
      </c>
      <c r="C21" s="608">
        <v>77992</v>
      </c>
      <c r="D21" s="608">
        <v>17352</v>
      </c>
      <c r="E21" s="608">
        <v>13137</v>
      </c>
      <c r="F21" s="608">
        <v>1409</v>
      </c>
      <c r="G21" s="608">
        <v>330</v>
      </c>
      <c r="H21" s="608" t="s">
        <v>39</v>
      </c>
      <c r="I21" s="608">
        <v>2741</v>
      </c>
      <c r="J21" s="608">
        <v>2037</v>
      </c>
      <c r="K21" s="608">
        <v>25268</v>
      </c>
      <c r="L21" s="608">
        <v>6267</v>
      </c>
      <c r="M21" s="608">
        <v>9451</v>
      </c>
      <c r="N21" s="608" t="s">
        <v>39</v>
      </c>
      <c r="O21" s="608" t="s">
        <v>39</v>
      </c>
      <c r="P21" s="608" t="s">
        <v>39</v>
      </c>
      <c r="Q21" s="608">
        <v>42097</v>
      </c>
      <c r="R21" s="608">
        <v>22796</v>
      </c>
      <c r="S21" s="608">
        <v>19301</v>
      </c>
    </row>
    <row r="22" spans="1:19">
      <c r="A22" s="634" t="s">
        <v>395</v>
      </c>
      <c r="B22" s="604">
        <v>3067588</v>
      </c>
      <c r="C22" s="604">
        <v>2977437</v>
      </c>
      <c r="D22" s="604">
        <v>2497332</v>
      </c>
      <c r="E22" s="604">
        <v>29864</v>
      </c>
      <c r="F22" s="604">
        <v>39480</v>
      </c>
      <c r="G22" s="604">
        <v>91166</v>
      </c>
      <c r="H22" s="604">
        <v>8516</v>
      </c>
      <c r="I22" s="604">
        <v>15209</v>
      </c>
      <c r="J22" s="604">
        <v>15908</v>
      </c>
      <c r="K22" s="604">
        <v>266437</v>
      </c>
      <c r="L22" s="604">
        <v>12442</v>
      </c>
      <c r="M22" s="604">
        <v>1000</v>
      </c>
      <c r="N22" s="604">
        <v>16</v>
      </c>
      <c r="O22" s="604" t="s">
        <v>39</v>
      </c>
      <c r="P22" s="604">
        <v>67</v>
      </c>
      <c r="Q22" s="604">
        <v>90151</v>
      </c>
      <c r="R22" s="604">
        <v>46564</v>
      </c>
      <c r="S22" s="604">
        <v>43587</v>
      </c>
    </row>
    <row r="23" spans="1:19">
      <c r="A23" s="633" t="s">
        <v>329</v>
      </c>
      <c r="B23" s="608">
        <v>790357</v>
      </c>
      <c r="C23" s="608">
        <v>775367</v>
      </c>
      <c r="D23" s="608">
        <v>732306</v>
      </c>
      <c r="E23" s="608">
        <v>572</v>
      </c>
      <c r="F23" s="608">
        <v>2975</v>
      </c>
      <c r="G23" s="608">
        <v>8346</v>
      </c>
      <c r="H23" s="608">
        <v>1514</v>
      </c>
      <c r="I23" s="608">
        <v>156</v>
      </c>
      <c r="J23" s="608">
        <v>1526</v>
      </c>
      <c r="K23" s="608">
        <v>27891</v>
      </c>
      <c r="L23" s="608">
        <v>76</v>
      </c>
      <c r="M23" s="608" t="s">
        <v>39</v>
      </c>
      <c r="N23" s="608">
        <v>2</v>
      </c>
      <c r="O23" s="608" t="s">
        <v>39</v>
      </c>
      <c r="P23" s="608">
        <v>3</v>
      </c>
      <c r="Q23" s="608">
        <v>14990</v>
      </c>
      <c r="R23" s="608">
        <v>5661</v>
      </c>
      <c r="S23" s="608">
        <v>9329</v>
      </c>
    </row>
    <row r="24" spans="1:19">
      <c r="A24" s="958" t="s">
        <v>315</v>
      </c>
      <c r="B24" s="604">
        <v>34563</v>
      </c>
      <c r="C24" s="604">
        <v>33880</v>
      </c>
      <c r="D24" s="604">
        <v>32798</v>
      </c>
      <c r="E24" s="604" t="s">
        <v>39</v>
      </c>
      <c r="F24" s="604">
        <v>19</v>
      </c>
      <c r="G24" s="604" t="s">
        <v>39</v>
      </c>
      <c r="H24" s="604" t="s">
        <v>39</v>
      </c>
      <c r="I24" s="604" t="s">
        <v>39</v>
      </c>
      <c r="J24" s="604">
        <v>19</v>
      </c>
      <c r="K24" s="604">
        <v>1044</v>
      </c>
      <c r="L24" s="604" t="s">
        <v>39</v>
      </c>
      <c r="M24" s="604" t="s">
        <v>39</v>
      </c>
      <c r="N24" s="604" t="s">
        <v>39</v>
      </c>
      <c r="O24" s="604" t="s">
        <v>39</v>
      </c>
      <c r="P24" s="604" t="s">
        <v>39</v>
      </c>
      <c r="Q24" s="604">
        <v>683</v>
      </c>
      <c r="R24" s="604">
        <v>81</v>
      </c>
      <c r="S24" s="604">
        <v>602</v>
      </c>
    </row>
    <row r="25" spans="1:19">
      <c r="A25" s="632" t="s">
        <v>394</v>
      </c>
      <c r="B25" s="608">
        <v>379254</v>
      </c>
      <c r="C25" s="608">
        <v>374711</v>
      </c>
      <c r="D25" s="608">
        <v>358959</v>
      </c>
      <c r="E25" s="608">
        <v>225</v>
      </c>
      <c r="F25" s="608">
        <v>658</v>
      </c>
      <c r="G25" s="608">
        <v>1712</v>
      </c>
      <c r="H25" s="608">
        <v>1068</v>
      </c>
      <c r="I25" s="608">
        <v>53</v>
      </c>
      <c r="J25" s="608">
        <v>967</v>
      </c>
      <c r="K25" s="608">
        <v>11045</v>
      </c>
      <c r="L25" s="608">
        <v>19</v>
      </c>
      <c r="M25" s="608" t="s">
        <v>39</v>
      </c>
      <c r="N25" s="608">
        <v>2</v>
      </c>
      <c r="O25" s="608" t="s">
        <v>39</v>
      </c>
      <c r="P25" s="608">
        <v>3</v>
      </c>
      <c r="Q25" s="608">
        <v>4543</v>
      </c>
      <c r="R25" s="608">
        <v>1112</v>
      </c>
      <c r="S25" s="608">
        <v>3431</v>
      </c>
    </row>
    <row r="26" spans="1:19">
      <c r="A26" s="958" t="s">
        <v>393</v>
      </c>
      <c r="B26" s="604">
        <v>376540</v>
      </c>
      <c r="C26" s="604">
        <v>366776</v>
      </c>
      <c r="D26" s="604">
        <v>340549</v>
      </c>
      <c r="E26" s="604">
        <v>347</v>
      </c>
      <c r="F26" s="604">
        <v>2298</v>
      </c>
      <c r="G26" s="604">
        <v>6634</v>
      </c>
      <c r="H26" s="604">
        <v>446</v>
      </c>
      <c r="I26" s="604">
        <v>103</v>
      </c>
      <c r="J26" s="604">
        <v>540</v>
      </c>
      <c r="K26" s="604">
        <v>15802</v>
      </c>
      <c r="L26" s="604">
        <v>57</v>
      </c>
      <c r="M26" s="604" t="s">
        <v>39</v>
      </c>
      <c r="N26" s="604" t="s">
        <v>39</v>
      </c>
      <c r="O26" s="604" t="s">
        <v>39</v>
      </c>
      <c r="P26" s="604" t="s">
        <v>39</v>
      </c>
      <c r="Q26" s="604">
        <v>9764</v>
      </c>
      <c r="R26" s="604">
        <v>4468</v>
      </c>
      <c r="S26" s="604">
        <v>5296</v>
      </c>
    </row>
    <row r="27" spans="1:19">
      <c r="A27" s="633" t="s">
        <v>333</v>
      </c>
      <c r="B27" s="608">
        <v>529606</v>
      </c>
      <c r="C27" s="608">
        <v>511273</v>
      </c>
      <c r="D27" s="608">
        <v>374791</v>
      </c>
      <c r="E27" s="608">
        <v>1147</v>
      </c>
      <c r="F27" s="608">
        <v>6881</v>
      </c>
      <c r="G27" s="608">
        <v>64042</v>
      </c>
      <c r="H27" s="608">
        <v>1951</v>
      </c>
      <c r="I27" s="608">
        <v>1245</v>
      </c>
      <c r="J27" s="608">
        <v>2834</v>
      </c>
      <c r="K27" s="608">
        <v>55456</v>
      </c>
      <c r="L27" s="608">
        <v>2920</v>
      </c>
      <c r="M27" s="608" t="s">
        <v>39</v>
      </c>
      <c r="N27" s="608">
        <v>2</v>
      </c>
      <c r="O27" s="608" t="s">
        <v>39</v>
      </c>
      <c r="P27" s="608">
        <v>4</v>
      </c>
      <c r="Q27" s="608">
        <v>18333</v>
      </c>
      <c r="R27" s="608">
        <v>8558</v>
      </c>
      <c r="S27" s="608">
        <v>9775</v>
      </c>
    </row>
    <row r="28" spans="1:19">
      <c r="A28" s="958" t="s">
        <v>392</v>
      </c>
      <c r="B28" s="604">
        <v>254717</v>
      </c>
      <c r="C28" s="604">
        <v>246642</v>
      </c>
      <c r="D28" s="604">
        <v>190450</v>
      </c>
      <c r="E28" s="604">
        <v>62</v>
      </c>
      <c r="F28" s="604">
        <v>1203</v>
      </c>
      <c r="G28" s="604">
        <v>33240</v>
      </c>
      <c r="H28" s="604">
        <v>628</v>
      </c>
      <c r="I28" s="604">
        <v>55</v>
      </c>
      <c r="J28" s="604">
        <v>448</v>
      </c>
      <c r="K28" s="604">
        <v>20533</v>
      </c>
      <c r="L28" s="604">
        <v>23</v>
      </c>
      <c r="M28" s="604" t="s">
        <v>39</v>
      </c>
      <c r="N28" s="604" t="s">
        <v>39</v>
      </c>
      <c r="O28" s="604" t="s">
        <v>39</v>
      </c>
      <c r="P28" s="604" t="s">
        <v>39</v>
      </c>
      <c r="Q28" s="604">
        <v>8075</v>
      </c>
      <c r="R28" s="604">
        <v>3800</v>
      </c>
      <c r="S28" s="604">
        <v>4275</v>
      </c>
    </row>
    <row r="29" spans="1:19">
      <c r="A29" s="632" t="s">
        <v>391</v>
      </c>
      <c r="B29" s="608">
        <v>274889</v>
      </c>
      <c r="C29" s="608">
        <v>264631</v>
      </c>
      <c r="D29" s="608">
        <v>184341</v>
      </c>
      <c r="E29" s="608">
        <v>1085</v>
      </c>
      <c r="F29" s="608">
        <v>5678</v>
      </c>
      <c r="G29" s="608">
        <v>30802</v>
      </c>
      <c r="H29" s="608">
        <v>1323</v>
      </c>
      <c r="I29" s="608">
        <v>1190</v>
      </c>
      <c r="J29" s="608">
        <v>2386</v>
      </c>
      <c r="K29" s="608">
        <v>34923</v>
      </c>
      <c r="L29" s="608">
        <v>2897</v>
      </c>
      <c r="M29" s="608" t="s">
        <v>39</v>
      </c>
      <c r="N29" s="608">
        <v>2</v>
      </c>
      <c r="O29" s="608" t="s">
        <v>39</v>
      </c>
      <c r="P29" s="608">
        <v>4</v>
      </c>
      <c r="Q29" s="608">
        <v>10258</v>
      </c>
      <c r="R29" s="608">
        <v>4758</v>
      </c>
      <c r="S29" s="608">
        <v>5500</v>
      </c>
    </row>
    <row r="30" spans="1:19">
      <c r="A30" s="634" t="s">
        <v>390</v>
      </c>
      <c r="B30" s="604">
        <v>664836</v>
      </c>
      <c r="C30" s="604">
        <v>658077</v>
      </c>
      <c r="D30" s="604">
        <v>597611</v>
      </c>
      <c r="E30" s="604">
        <v>624</v>
      </c>
      <c r="F30" s="604">
        <v>561</v>
      </c>
      <c r="G30" s="604">
        <v>14028</v>
      </c>
      <c r="H30" s="604">
        <v>676</v>
      </c>
      <c r="I30" s="604">
        <v>953</v>
      </c>
      <c r="J30" s="604">
        <v>3007</v>
      </c>
      <c r="K30" s="604">
        <v>40590</v>
      </c>
      <c r="L30" s="604">
        <v>13</v>
      </c>
      <c r="M30" s="604" t="s">
        <v>39</v>
      </c>
      <c r="N30" s="604">
        <v>2</v>
      </c>
      <c r="O30" s="604" t="s">
        <v>39</v>
      </c>
      <c r="P30" s="604">
        <v>12</v>
      </c>
      <c r="Q30" s="604">
        <v>6759</v>
      </c>
      <c r="R30" s="604">
        <v>3273</v>
      </c>
      <c r="S30" s="604">
        <v>3486</v>
      </c>
    </row>
    <row r="31" spans="1:19">
      <c r="A31" s="633" t="s">
        <v>332</v>
      </c>
      <c r="B31" s="608">
        <v>871996</v>
      </c>
      <c r="C31" s="608">
        <v>833046</v>
      </c>
      <c r="D31" s="608">
        <v>628033</v>
      </c>
      <c r="E31" s="608">
        <v>16960</v>
      </c>
      <c r="F31" s="608">
        <v>28114</v>
      </c>
      <c r="G31" s="608">
        <v>3637</v>
      </c>
      <c r="H31" s="608">
        <v>4373</v>
      </c>
      <c r="I31" s="608">
        <v>10062</v>
      </c>
      <c r="J31" s="608">
        <v>8100</v>
      </c>
      <c r="K31" s="608">
        <v>124099</v>
      </c>
      <c r="L31" s="608">
        <v>8616</v>
      </c>
      <c r="M31" s="608">
        <v>1000</v>
      </c>
      <c r="N31" s="608">
        <v>8</v>
      </c>
      <c r="O31" s="608" t="s">
        <v>39</v>
      </c>
      <c r="P31" s="608">
        <v>44</v>
      </c>
      <c r="Q31" s="608">
        <v>38950</v>
      </c>
      <c r="R31" s="608">
        <v>21056</v>
      </c>
      <c r="S31" s="608">
        <v>17894</v>
      </c>
    </row>
    <row r="32" spans="1:19">
      <c r="A32" s="958" t="s">
        <v>1087</v>
      </c>
      <c r="B32" s="604">
        <v>514014</v>
      </c>
      <c r="C32" s="604">
        <v>494418</v>
      </c>
      <c r="D32" s="604">
        <v>385431</v>
      </c>
      <c r="E32" s="604">
        <v>8790</v>
      </c>
      <c r="F32" s="604">
        <v>17991</v>
      </c>
      <c r="G32" s="604">
        <v>2994</v>
      </c>
      <c r="H32" s="604">
        <v>1641</v>
      </c>
      <c r="I32" s="604">
        <v>4204</v>
      </c>
      <c r="J32" s="604">
        <v>5095</v>
      </c>
      <c r="K32" s="604">
        <v>59999</v>
      </c>
      <c r="L32" s="604">
        <v>8271</v>
      </c>
      <c r="M32" s="604" t="s">
        <v>39</v>
      </c>
      <c r="N32" s="604">
        <v>2</v>
      </c>
      <c r="O32" s="604" t="s">
        <v>39</v>
      </c>
      <c r="P32" s="604" t="s">
        <v>39</v>
      </c>
      <c r="Q32" s="604">
        <v>19596</v>
      </c>
      <c r="R32" s="604">
        <v>12448</v>
      </c>
      <c r="S32" s="604">
        <v>7148</v>
      </c>
    </row>
    <row r="33" spans="1:19">
      <c r="A33" s="632" t="s">
        <v>1088</v>
      </c>
      <c r="B33" s="608">
        <v>214229</v>
      </c>
      <c r="C33" s="608">
        <v>205176</v>
      </c>
      <c r="D33" s="608">
        <v>140013</v>
      </c>
      <c r="E33" s="608">
        <v>4123</v>
      </c>
      <c r="F33" s="608">
        <v>5949</v>
      </c>
      <c r="G33" s="608">
        <v>463</v>
      </c>
      <c r="H33" s="608">
        <v>2102</v>
      </c>
      <c r="I33" s="608">
        <v>3005</v>
      </c>
      <c r="J33" s="608">
        <v>1766</v>
      </c>
      <c r="K33" s="608">
        <v>47482</v>
      </c>
      <c r="L33" s="608">
        <v>227</v>
      </c>
      <c r="M33" s="608" t="s">
        <v>39</v>
      </c>
      <c r="N33" s="608">
        <v>2</v>
      </c>
      <c r="O33" s="608" t="s">
        <v>39</v>
      </c>
      <c r="P33" s="608">
        <v>44</v>
      </c>
      <c r="Q33" s="608">
        <v>9053</v>
      </c>
      <c r="R33" s="608">
        <v>3975</v>
      </c>
      <c r="S33" s="608">
        <v>5078</v>
      </c>
    </row>
    <row r="34" spans="1:19">
      <c r="A34" s="958" t="s">
        <v>1089</v>
      </c>
      <c r="B34" s="604">
        <v>89491</v>
      </c>
      <c r="C34" s="604">
        <v>83481</v>
      </c>
      <c r="D34" s="604">
        <v>64043</v>
      </c>
      <c r="E34" s="604">
        <v>2577</v>
      </c>
      <c r="F34" s="604">
        <v>3687</v>
      </c>
      <c r="G34" s="604">
        <v>176</v>
      </c>
      <c r="H34" s="604">
        <v>479</v>
      </c>
      <c r="I34" s="604">
        <v>1965</v>
      </c>
      <c r="J34" s="604">
        <v>832</v>
      </c>
      <c r="K34" s="604">
        <v>9604</v>
      </c>
      <c r="L34" s="604">
        <v>116</v>
      </c>
      <c r="M34" s="604" t="s">
        <v>39</v>
      </c>
      <c r="N34" s="604">
        <v>2</v>
      </c>
      <c r="O34" s="604" t="s">
        <v>39</v>
      </c>
      <c r="P34" s="604" t="s">
        <v>39</v>
      </c>
      <c r="Q34" s="604">
        <v>6010</v>
      </c>
      <c r="R34" s="604">
        <v>2782</v>
      </c>
      <c r="S34" s="604">
        <v>3228</v>
      </c>
    </row>
    <row r="35" spans="1:19">
      <c r="A35" s="632" t="s">
        <v>1098</v>
      </c>
      <c r="B35" s="608">
        <v>54262</v>
      </c>
      <c r="C35" s="608">
        <v>49971</v>
      </c>
      <c r="D35" s="608">
        <v>38546</v>
      </c>
      <c r="E35" s="608">
        <v>1470</v>
      </c>
      <c r="F35" s="608">
        <v>487</v>
      </c>
      <c r="G35" s="608">
        <v>4</v>
      </c>
      <c r="H35" s="608">
        <v>151</v>
      </c>
      <c r="I35" s="608">
        <v>888</v>
      </c>
      <c r="J35" s="608">
        <v>407</v>
      </c>
      <c r="K35" s="608">
        <v>7014</v>
      </c>
      <c r="L35" s="608">
        <v>2</v>
      </c>
      <c r="M35" s="608">
        <v>1000</v>
      </c>
      <c r="N35" s="608">
        <v>2</v>
      </c>
      <c r="O35" s="608" t="s">
        <v>39</v>
      </c>
      <c r="P35" s="608" t="s">
        <v>39</v>
      </c>
      <c r="Q35" s="608">
        <v>4291</v>
      </c>
      <c r="R35" s="608">
        <v>1851</v>
      </c>
      <c r="S35" s="608">
        <v>2440</v>
      </c>
    </row>
    <row r="36" spans="1:19">
      <c r="A36" s="634" t="s">
        <v>389</v>
      </c>
      <c r="B36" s="604">
        <v>158056</v>
      </c>
      <c r="C36" s="604">
        <v>155391</v>
      </c>
      <c r="D36" s="604">
        <v>152766</v>
      </c>
      <c r="E36" s="604">
        <v>78</v>
      </c>
      <c r="F36" s="604">
        <v>68</v>
      </c>
      <c r="G36" s="604">
        <v>106</v>
      </c>
      <c r="H36" s="604">
        <v>2</v>
      </c>
      <c r="I36" s="604">
        <v>12</v>
      </c>
      <c r="J36" s="604">
        <v>185</v>
      </c>
      <c r="K36" s="604">
        <v>2168</v>
      </c>
      <c r="L36" s="604" t="s">
        <v>39</v>
      </c>
      <c r="M36" s="604" t="s">
        <v>39</v>
      </c>
      <c r="N36" s="604">
        <v>2</v>
      </c>
      <c r="O36" s="604" t="s">
        <v>39</v>
      </c>
      <c r="P36" s="604">
        <v>4</v>
      </c>
      <c r="Q36" s="604">
        <v>2665</v>
      </c>
      <c r="R36" s="604">
        <v>322</v>
      </c>
      <c r="S36" s="604">
        <v>2343</v>
      </c>
    </row>
    <row r="37" spans="1:19">
      <c r="A37" s="633" t="s">
        <v>388</v>
      </c>
      <c r="B37" s="608">
        <v>52737</v>
      </c>
      <c r="C37" s="608">
        <v>44283</v>
      </c>
      <c r="D37" s="608">
        <v>11825</v>
      </c>
      <c r="E37" s="608">
        <v>10483</v>
      </c>
      <c r="F37" s="608">
        <v>881</v>
      </c>
      <c r="G37" s="608">
        <v>1007</v>
      </c>
      <c r="H37" s="608" t="s">
        <v>39</v>
      </c>
      <c r="I37" s="608">
        <v>2781</v>
      </c>
      <c r="J37" s="608">
        <v>256</v>
      </c>
      <c r="K37" s="608">
        <v>16233</v>
      </c>
      <c r="L37" s="608">
        <v>817</v>
      </c>
      <c r="M37" s="608" t="s">
        <v>39</v>
      </c>
      <c r="N37" s="608" t="s">
        <v>39</v>
      </c>
      <c r="O37" s="608" t="s">
        <v>39</v>
      </c>
      <c r="P37" s="608" t="s">
        <v>39</v>
      </c>
      <c r="Q37" s="608">
        <v>8454</v>
      </c>
      <c r="R37" s="608">
        <v>7694</v>
      </c>
      <c r="S37" s="608">
        <v>760</v>
      </c>
    </row>
    <row r="38" spans="1:19">
      <c r="A38" s="754"/>
      <c r="B38" s="689"/>
      <c r="C38" s="689"/>
      <c r="D38" s="689"/>
      <c r="E38" s="689"/>
      <c r="F38" s="689"/>
      <c r="G38" s="689"/>
      <c r="H38" s="689"/>
      <c r="I38" s="689"/>
      <c r="J38" s="689"/>
      <c r="K38" s="689"/>
      <c r="L38" s="689"/>
      <c r="M38" s="689"/>
      <c r="N38" s="689"/>
      <c r="O38" s="689"/>
      <c r="P38" s="689"/>
      <c r="Q38" s="689"/>
      <c r="R38" s="689"/>
      <c r="S38" s="689"/>
    </row>
    <row r="39" spans="1:19" ht="109.5" customHeight="1">
      <c r="A39" s="1158" t="s">
        <v>1134</v>
      </c>
      <c r="B39" s="1159"/>
      <c r="C39" s="1159"/>
      <c r="D39" s="1159"/>
      <c r="E39" s="1159"/>
      <c r="F39" s="1159"/>
      <c r="G39" s="1159"/>
      <c r="H39" s="1159"/>
      <c r="I39" s="1159"/>
      <c r="J39" s="1159"/>
      <c r="K39" s="1159"/>
      <c r="L39" s="1159"/>
      <c r="M39" s="1159"/>
      <c r="N39" s="1159"/>
      <c r="O39" s="1159"/>
      <c r="P39" s="1159"/>
      <c r="Q39" s="1159"/>
      <c r="R39" s="1159"/>
      <c r="S39" s="1159"/>
    </row>
  </sheetData>
  <mergeCells count="6">
    <mergeCell ref="A39:S39"/>
    <mergeCell ref="A1:S1"/>
    <mergeCell ref="A2:A4"/>
    <mergeCell ref="B2:B4"/>
    <mergeCell ref="C2:P3"/>
    <mergeCell ref="Q2:S3"/>
  </mergeCells>
  <hyperlinks>
    <hyperlink ref="T1" location="INDICE!A32" display="INDICE"/>
  </hyperlinks>
  <printOptions horizontalCentered="1"/>
  <pageMargins left="0.51181102362204722" right="0.51181102362204722" top="1.1023622047244095" bottom="0.51181102362204722" header="0.11811023622047245" footer="0.23622047244094491"/>
  <pageSetup paperSize="9" scale="56" firstPageNumber="116" orientation="landscape" useFirstPageNumber="1" r:id="rId1"/>
  <headerFooter scaleWithDoc="0">
    <oddHeader>&amp;C&amp;G</oddHeader>
    <oddFooter>&amp;C&amp;12 &amp;P</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90" zoomScaleNormal="90" zoomScalePageLayoutView="90" workbookViewId="0">
      <selection sqref="A1:Q1"/>
    </sheetView>
  </sheetViews>
  <sheetFormatPr baseColWidth="10" defaultColWidth="9.140625" defaultRowHeight="12.75"/>
  <cols>
    <col min="1" max="1" width="30.85546875" style="647" customWidth="1"/>
    <col min="2" max="3" width="10.5703125" style="647" customWidth="1"/>
    <col min="4" max="4" width="11" style="647" customWidth="1"/>
    <col min="5" max="5" width="10.5703125" style="647" customWidth="1"/>
    <col min="6" max="6" width="11.42578125" style="647" bestFit="1" customWidth="1"/>
    <col min="7" max="7" width="10.5703125" style="647" customWidth="1"/>
    <col min="8" max="8" width="11.42578125" style="647" bestFit="1" customWidth="1"/>
    <col min="9" max="9" width="10.5703125" style="647" customWidth="1"/>
    <col min="10" max="10" width="14" style="647" customWidth="1"/>
    <col min="11" max="11" width="13.28515625" style="647" customWidth="1"/>
    <col min="12" max="13" width="11.5703125" style="647" customWidth="1"/>
    <col min="14" max="17" width="11.5703125" style="653" customWidth="1"/>
    <col min="18" max="16384" width="9.140625" style="653"/>
  </cols>
  <sheetData>
    <row r="1" spans="1:18" ht="47.25" customHeight="1">
      <c r="A1" s="1129" t="s">
        <v>1523</v>
      </c>
      <c r="B1" s="1129"/>
      <c r="C1" s="1129"/>
      <c r="D1" s="1129"/>
      <c r="E1" s="1129"/>
      <c r="F1" s="1129"/>
      <c r="G1" s="1129"/>
      <c r="H1" s="1129"/>
      <c r="I1" s="1129"/>
      <c r="J1" s="1129"/>
      <c r="K1" s="1129"/>
      <c r="L1" s="1129"/>
      <c r="M1" s="1129"/>
      <c r="N1" s="1129"/>
      <c r="O1" s="1129"/>
      <c r="P1" s="1129"/>
      <c r="Q1" s="1129"/>
      <c r="R1" s="264" t="s">
        <v>577</v>
      </c>
    </row>
    <row r="2" spans="1:18" ht="5.25" customHeight="1">
      <c r="A2" s="664"/>
      <c r="B2" s="664"/>
      <c r="C2" s="664"/>
      <c r="D2" s="664"/>
      <c r="E2" s="664"/>
      <c r="F2" s="664"/>
      <c r="G2" s="664"/>
      <c r="H2" s="664"/>
      <c r="I2" s="664"/>
      <c r="J2" s="664"/>
      <c r="K2" s="664"/>
      <c r="L2" s="665"/>
      <c r="M2" s="665"/>
    </row>
    <row r="3" spans="1:18" s="755" customFormat="1" ht="13.5" customHeight="1">
      <c r="A3" s="1222" t="s">
        <v>81</v>
      </c>
      <c r="B3" s="1200" t="s">
        <v>679</v>
      </c>
      <c r="C3" s="1200" t="s">
        <v>329</v>
      </c>
      <c r="D3" s="1201"/>
      <c r="E3" s="1201"/>
      <c r="F3" s="1201"/>
      <c r="G3" s="1206" t="s">
        <v>333</v>
      </c>
      <c r="H3" s="1206"/>
      <c r="I3" s="1206"/>
      <c r="J3" s="972" t="s">
        <v>333</v>
      </c>
      <c r="K3" s="1200" t="s">
        <v>332</v>
      </c>
      <c r="L3" s="1201"/>
      <c r="M3" s="1201"/>
      <c r="N3" s="1201"/>
      <c r="O3" s="1201"/>
      <c r="P3" s="1200" t="s">
        <v>389</v>
      </c>
      <c r="Q3" s="1200" t="s">
        <v>400</v>
      </c>
    </row>
    <row r="4" spans="1:18" s="755" customFormat="1" ht="33.75" customHeight="1">
      <c r="A4" s="1238"/>
      <c r="B4" s="1205"/>
      <c r="C4" s="974" t="s">
        <v>66</v>
      </c>
      <c r="D4" s="974" t="s">
        <v>315</v>
      </c>
      <c r="E4" s="974" t="s">
        <v>394</v>
      </c>
      <c r="F4" s="974" t="s">
        <v>393</v>
      </c>
      <c r="G4" s="974" t="s">
        <v>66</v>
      </c>
      <c r="H4" s="974" t="s">
        <v>392</v>
      </c>
      <c r="I4" s="974" t="s">
        <v>391</v>
      </c>
      <c r="J4" s="974" t="s">
        <v>390</v>
      </c>
      <c r="K4" s="974" t="s">
        <v>66</v>
      </c>
      <c r="L4" s="974" t="s">
        <v>1087</v>
      </c>
      <c r="M4" s="974" t="s">
        <v>1088</v>
      </c>
      <c r="N4" s="974" t="s">
        <v>1089</v>
      </c>
      <c r="O4" s="974" t="s">
        <v>1098</v>
      </c>
      <c r="P4" s="1205"/>
      <c r="Q4" s="1205"/>
    </row>
    <row r="5" spans="1:18">
      <c r="A5" s="709" t="s">
        <v>11</v>
      </c>
      <c r="B5" s="608">
        <v>4588719</v>
      </c>
      <c r="C5" s="608">
        <v>467159</v>
      </c>
      <c r="D5" s="608">
        <v>14883</v>
      </c>
      <c r="E5" s="608">
        <v>278245</v>
      </c>
      <c r="F5" s="608">
        <v>174031</v>
      </c>
      <c r="G5" s="608">
        <v>598649</v>
      </c>
      <c r="H5" s="608">
        <v>128518</v>
      </c>
      <c r="I5" s="608">
        <v>470131</v>
      </c>
      <c r="J5" s="608">
        <v>1195837</v>
      </c>
      <c r="K5" s="608">
        <v>2062583</v>
      </c>
      <c r="L5" s="608">
        <v>1179382</v>
      </c>
      <c r="M5" s="608">
        <v>545188</v>
      </c>
      <c r="N5" s="608">
        <v>234471</v>
      </c>
      <c r="O5" s="608">
        <v>103542</v>
      </c>
      <c r="P5" s="608">
        <v>144402</v>
      </c>
      <c r="Q5" s="608">
        <v>120089</v>
      </c>
    </row>
    <row r="6" spans="1:18">
      <c r="A6" s="710" t="s">
        <v>114</v>
      </c>
      <c r="B6" s="604">
        <v>2180427</v>
      </c>
      <c r="C6" s="604">
        <v>259621</v>
      </c>
      <c r="D6" s="604">
        <v>7865</v>
      </c>
      <c r="E6" s="604">
        <v>159413</v>
      </c>
      <c r="F6" s="604">
        <v>92343</v>
      </c>
      <c r="G6" s="604">
        <v>295292</v>
      </c>
      <c r="H6" s="604">
        <v>70913</v>
      </c>
      <c r="I6" s="604">
        <v>224379</v>
      </c>
      <c r="J6" s="604">
        <v>540466</v>
      </c>
      <c r="K6" s="604">
        <v>973366</v>
      </c>
      <c r="L6" s="604">
        <v>573584</v>
      </c>
      <c r="M6" s="604">
        <v>246139</v>
      </c>
      <c r="N6" s="604">
        <v>106538</v>
      </c>
      <c r="O6" s="604">
        <v>47105</v>
      </c>
      <c r="P6" s="604">
        <v>64424</v>
      </c>
      <c r="Q6" s="604">
        <v>47258</v>
      </c>
    </row>
    <row r="7" spans="1:18">
      <c r="A7" s="968" t="s">
        <v>13</v>
      </c>
      <c r="B7" s="608">
        <v>250445</v>
      </c>
      <c r="C7" s="608">
        <v>32196</v>
      </c>
      <c r="D7" s="608">
        <v>736</v>
      </c>
      <c r="E7" s="608">
        <v>18955</v>
      </c>
      <c r="F7" s="608">
        <v>12505</v>
      </c>
      <c r="G7" s="608">
        <v>37976</v>
      </c>
      <c r="H7" s="608">
        <v>10439</v>
      </c>
      <c r="I7" s="608">
        <v>27537</v>
      </c>
      <c r="J7" s="608">
        <v>59878</v>
      </c>
      <c r="K7" s="608">
        <v>109340</v>
      </c>
      <c r="L7" s="608">
        <v>73807</v>
      </c>
      <c r="M7" s="608">
        <v>24974</v>
      </c>
      <c r="N7" s="608">
        <v>8075</v>
      </c>
      <c r="O7" s="608">
        <v>2484</v>
      </c>
      <c r="P7" s="608">
        <v>8825</v>
      </c>
      <c r="Q7" s="608">
        <v>2230</v>
      </c>
    </row>
    <row r="8" spans="1:18">
      <c r="A8" s="666" t="s">
        <v>14</v>
      </c>
      <c r="B8" s="604">
        <v>102731</v>
      </c>
      <c r="C8" s="604">
        <v>10324</v>
      </c>
      <c r="D8" s="604">
        <v>272</v>
      </c>
      <c r="E8" s="604">
        <v>5684</v>
      </c>
      <c r="F8" s="604">
        <v>4368</v>
      </c>
      <c r="G8" s="604">
        <v>16741</v>
      </c>
      <c r="H8" s="604">
        <v>2702</v>
      </c>
      <c r="I8" s="604">
        <v>14039</v>
      </c>
      <c r="J8" s="604">
        <v>26115</v>
      </c>
      <c r="K8" s="604">
        <v>47687</v>
      </c>
      <c r="L8" s="604">
        <v>28170</v>
      </c>
      <c r="M8" s="604">
        <v>12366</v>
      </c>
      <c r="N8" s="604">
        <v>5088</v>
      </c>
      <c r="O8" s="604">
        <v>2063</v>
      </c>
      <c r="P8" s="604">
        <v>1504</v>
      </c>
      <c r="Q8" s="604">
        <v>360</v>
      </c>
    </row>
    <row r="9" spans="1:18">
      <c r="A9" s="968" t="s">
        <v>15</v>
      </c>
      <c r="B9" s="608">
        <v>105660</v>
      </c>
      <c r="C9" s="608">
        <v>14870</v>
      </c>
      <c r="D9" s="608">
        <v>295</v>
      </c>
      <c r="E9" s="608">
        <v>7154</v>
      </c>
      <c r="F9" s="608">
        <v>7421</v>
      </c>
      <c r="G9" s="608">
        <v>16090</v>
      </c>
      <c r="H9" s="608">
        <v>4593</v>
      </c>
      <c r="I9" s="608">
        <v>11497</v>
      </c>
      <c r="J9" s="608">
        <v>23564</v>
      </c>
      <c r="K9" s="608">
        <v>47256</v>
      </c>
      <c r="L9" s="608">
        <v>29145</v>
      </c>
      <c r="M9" s="608">
        <v>11483</v>
      </c>
      <c r="N9" s="608">
        <v>4532</v>
      </c>
      <c r="O9" s="608">
        <v>2096</v>
      </c>
      <c r="P9" s="608">
        <v>3156</v>
      </c>
      <c r="Q9" s="608">
        <v>724</v>
      </c>
    </row>
    <row r="10" spans="1:18">
      <c r="A10" s="666" t="s">
        <v>16</v>
      </c>
      <c r="B10" s="604">
        <v>77219</v>
      </c>
      <c r="C10" s="604">
        <v>6737</v>
      </c>
      <c r="D10" s="604">
        <v>271</v>
      </c>
      <c r="E10" s="604">
        <v>5692</v>
      </c>
      <c r="F10" s="604">
        <v>774</v>
      </c>
      <c r="G10" s="604">
        <v>7156</v>
      </c>
      <c r="H10" s="604">
        <v>283</v>
      </c>
      <c r="I10" s="604">
        <v>6873</v>
      </c>
      <c r="J10" s="604">
        <v>24560</v>
      </c>
      <c r="K10" s="604">
        <v>37217</v>
      </c>
      <c r="L10" s="604">
        <v>21856</v>
      </c>
      <c r="M10" s="604">
        <v>10470</v>
      </c>
      <c r="N10" s="604">
        <v>3574</v>
      </c>
      <c r="O10" s="604">
        <v>1317</v>
      </c>
      <c r="P10" s="604">
        <v>1312</v>
      </c>
      <c r="Q10" s="604">
        <v>237</v>
      </c>
    </row>
    <row r="11" spans="1:18">
      <c r="A11" s="968" t="s">
        <v>17</v>
      </c>
      <c r="B11" s="608">
        <v>158116</v>
      </c>
      <c r="C11" s="608">
        <v>16511</v>
      </c>
      <c r="D11" s="608">
        <v>432</v>
      </c>
      <c r="E11" s="608">
        <v>11624</v>
      </c>
      <c r="F11" s="608">
        <v>4455</v>
      </c>
      <c r="G11" s="608">
        <v>22124</v>
      </c>
      <c r="H11" s="608">
        <v>4437</v>
      </c>
      <c r="I11" s="608">
        <v>17687</v>
      </c>
      <c r="J11" s="608">
        <v>44931</v>
      </c>
      <c r="K11" s="608">
        <v>69559</v>
      </c>
      <c r="L11" s="608">
        <v>41184</v>
      </c>
      <c r="M11" s="608">
        <v>16936</v>
      </c>
      <c r="N11" s="608">
        <v>7821</v>
      </c>
      <c r="O11" s="608">
        <v>3618</v>
      </c>
      <c r="P11" s="608">
        <v>4657</v>
      </c>
      <c r="Q11" s="608">
        <v>334</v>
      </c>
    </row>
    <row r="12" spans="1:18">
      <c r="A12" s="666" t="s">
        <v>18</v>
      </c>
      <c r="B12" s="604">
        <v>149910</v>
      </c>
      <c r="C12" s="604">
        <v>19137</v>
      </c>
      <c r="D12" s="604">
        <v>591</v>
      </c>
      <c r="E12" s="604">
        <v>10775</v>
      </c>
      <c r="F12" s="604">
        <v>7771</v>
      </c>
      <c r="G12" s="604">
        <v>18152</v>
      </c>
      <c r="H12" s="604">
        <v>4043</v>
      </c>
      <c r="I12" s="604">
        <v>14109</v>
      </c>
      <c r="J12" s="604">
        <v>36993</v>
      </c>
      <c r="K12" s="604">
        <v>71603</v>
      </c>
      <c r="L12" s="604">
        <v>37256</v>
      </c>
      <c r="M12" s="604">
        <v>18235</v>
      </c>
      <c r="N12" s="604">
        <v>10303</v>
      </c>
      <c r="O12" s="604">
        <v>5809</v>
      </c>
      <c r="P12" s="604">
        <v>3588</v>
      </c>
      <c r="Q12" s="604">
        <v>437</v>
      </c>
    </row>
    <row r="13" spans="1:18">
      <c r="A13" s="968" t="s">
        <v>19</v>
      </c>
      <c r="B13" s="608">
        <v>123689</v>
      </c>
      <c r="C13" s="608">
        <v>11210</v>
      </c>
      <c r="D13" s="608">
        <v>190</v>
      </c>
      <c r="E13" s="608">
        <v>8092</v>
      </c>
      <c r="F13" s="608">
        <v>2928</v>
      </c>
      <c r="G13" s="608">
        <v>13426</v>
      </c>
      <c r="H13" s="608">
        <v>2441</v>
      </c>
      <c r="I13" s="608">
        <v>10985</v>
      </c>
      <c r="J13" s="608">
        <v>40104</v>
      </c>
      <c r="K13" s="608">
        <v>54563</v>
      </c>
      <c r="L13" s="608">
        <v>31438</v>
      </c>
      <c r="M13" s="608">
        <v>15861</v>
      </c>
      <c r="N13" s="608">
        <v>5678</v>
      </c>
      <c r="O13" s="608">
        <v>1586</v>
      </c>
      <c r="P13" s="608">
        <v>4113</v>
      </c>
      <c r="Q13" s="608">
        <v>273</v>
      </c>
    </row>
    <row r="14" spans="1:18">
      <c r="A14" s="666" t="s">
        <v>20</v>
      </c>
      <c r="B14" s="604">
        <v>128917</v>
      </c>
      <c r="C14" s="604">
        <v>11370</v>
      </c>
      <c r="D14" s="604">
        <v>577</v>
      </c>
      <c r="E14" s="604">
        <v>6877</v>
      </c>
      <c r="F14" s="604">
        <v>3916</v>
      </c>
      <c r="G14" s="604">
        <v>18021</v>
      </c>
      <c r="H14" s="604">
        <v>2207</v>
      </c>
      <c r="I14" s="604">
        <v>15814</v>
      </c>
      <c r="J14" s="604">
        <v>38600</v>
      </c>
      <c r="K14" s="604">
        <v>55330</v>
      </c>
      <c r="L14" s="604">
        <v>36960</v>
      </c>
      <c r="M14" s="604">
        <v>12721</v>
      </c>
      <c r="N14" s="604">
        <v>4139</v>
      </c>
      <c r="O14" s="604">
        <v>1510</v>
      </c>
      <c r="P14" s="604">
        <v>3479</v>
      </c>
      <c r="Q14" s="604">
        <v>2117</v>
      </c>
    </row>
    <row r="15" spans="1:18">
      <c r="A15" s="968" t="s">
        <v>21</v>
      </c>
      <c r="B15" s="608">
        <v>837508</v>
      </c>
      <c r="C15" s="608">
        <v>113000</v>
      </c>
      <c r="D15" s="608">
        <v>3411</v>
      </c>
      <c r="E15" s="608">
        <v>68137</v>
      </c>
      <c r="F15" s="608">
        <v>41452</v>
      </c>
      <c r="G15" s="608">
        <v>114120</v>
      </c>
      <c r="H15" s="608">
        <v>35881</v>
      </c>
      <c r="I15" s="608">
        <v>78239</v>
      </c>
      <c r="J15" s="608">
        <v>178262</v>
      </c>
      <c r="K15" s="608">
        <v>367205</v>
      </c>
      <c r="L15" s="608">
        <v>205319</v>
      </c>
      <c r="M15" s="608">
        <v>94716</v>
      </c>
      <c r="N15" s="608">
        <v>45321</v>
      </c>
      <c r="O15" s="608">
        <v>21849</v>
      </c>
      <c r="P15" s="608">
        <v>26449</v>
      </c>
      <c r="Q15" s="608">
        <v>38472</v>
      </c>
    </row>
    <row r="16" spans="1:18">
      <c r="A16" s="666" t="s">
        <v>22</v>
      </c>
      <c r="B16" s="604">
        <v>169965</v>
      </c>
      <c r="C16" s="604">
        <v>17942</v>
      </c>
      <c r="D16" s="604">
        <v>960</v>
      </c>
      <c r="E16" s="604">
        <v>11539</v>
      </c>
      <c r="F16" s="604">
        <v>5443</v>
      </c>
      <c r="G16" s="604">
        <v>23087</v>
      </c>
      <c r="H16" s="604">
        <v>2854</v>
      </c>
      <c r="I16" s="604">
        <v>20233</v>
      </c>
      <c r="J16" s="604">
        <v>44397</v>
      </c>
      <c r="K16" s="604">
        <v>80572</v>
      </c>
      <c r="L16" s="604">
        <v>47908</v>
      </c>
      <c r="M16" s="604">
        <v>20569</v>
      </c>
      <c r="N16" s="604">
        <v>8866</v>
      </c>
      <c r="O16" s="604">
        <v>3229</v>
      </c>
      <c r="P16" s="604">
        <v>3400</v>
      </c>
      <c r="Q16" s="604">
        <v>567</v>
      </c>
    </row>
    <row r="17" spans="1:17">
      <c r="A17" s="968" t="s">
        <v>23</v>
      </c>
      <c r="B17" s="608">
        <v>76267</v>
      </c>
      <c r="C17" s="608">
        <v>6324</v>
      </c>
      <c r="D17" s="608">
        <v>130</v>
      </c>
      <c r="E17" s="608">
        <v>4884</v>
      </c>
      <c r="F17" s="608">
        <v>1310</v>
      </c>
      <c r="G17" s="608">
        <v>8399</v>
      </c>
      <c r="H17" s="608">
        <v>1033</v>
      </c>
      <c r="I17" s="608">
        <v>7366</v>
      </c>
      <c r="J17" s="608">
        <v>23062</v>
      </c>
      <c r="K17" s="608">
        <v>33034</v>
      </c>
      <c r="L17" s="608">
        <v>20541</v>
      </c>
      <c r="M17" s="608">
        <v>7808</v>
      </c>
      <c r="N17" s="608">
        <v>3141</v>
      </c>
      <c r="O17" s="608">
        <v>1544</v>
      </c>
      <c r="P17" s="608">
        <v>3941</v>
      </c>
      <c r="Q17" s="608">
        <v>1507</v>
      </c>
    </row>
    <row r="18" spans="1:17">
      <c r="A18" s="710" t="s">
        <v>113</v>
      </c>
      <c r="B18" s="604">
        <v>1931266</v>
      </c>
      <c r="C18" s="604">
        <v>139127</v>
      </c>
      <c r="D18" s="604">
        <v>5428</v>
      </c>
      <c r="E18" s="604">
        <v>85254</v>
      </c>
      <c r="F18" s="604">
        <v>48445</v>
      </c>
      <c r="G18" s="604">
        <v>231042</v>
      </c>
      <c r="H18" s="604">
        <v>38657</v>
      </c>
      <c r="I18" s="604">
        <v>192385</v>
      </c>
      <c r="J18" s="604">
        <v>536951</v>
      </c>
      <c r="K18" s="604">
        <v>883141</v>
      </c>
      <c r="L18" s="604">
        <v>474398</v>
      </c>
      <c r="M18" s="604">
        <v>249859</v>
      </c>
      <c r="N18" s="604">
        <v>108539</v>
      </c>
      <c r="O18" s="604">
        <v>50345</v>
      </c>
      <c r="P18" s="604">
        <v>69796</v>
      </c>
      <c r="Q18" s="604">
        <v>71209</v>
      </c>
    </row>
    <row r="19" spans="1:17">
      <c r="A19" s="968" t="s">
        <v>25</v>
      </c>
      <c r="B19" s="608">
        <v>242679</v>
      </c>
      <c r="C19" s="608">
        <v>22919</v>
      </c>
      <c r="D19" s="608">
        <v>721</v>
      </c>
      <c r="E19" s="608">
        <v>11843</v>
      </c>
      <c r="F19" s="608">
        <v>10355</v>
      </c>
      <c r="G19" s="608">
        <v>32943</v>
      </c>
      <c r="H19" s="608">
        <v>4837</v>
      </c>
      <c r="I19" s="608">
        <v>28106</v>
      </c>
      <c r="J19" s="608">
        <v>61760</v>
      </c>
      <c r="K19" s="608">
        <v>109712</v>
      </c>
      <c r="L19" s="608">
        <v>67685</v>
      </c>
      <c r="M19" s="608">
        <v>28821</v>
      </c>
      <c r="N19" s="608">
        <v>9891</v>
      </c>
      <c r="O19" s="608">
        <v>3315</v>
      </c>
      <c r="P19" s="608">
        <v>11765</v>
      </c>
      <c r="Q19" s="608">
        <v>3580</v>
      </c>
    </row>
    <row r="20" spans="1:17">
      <c r="A20" s="666" t="s">
        <v>26</v>
      </c>
      <c r="B20" s="604">
        <v>103800</v>
      </c>
      <c r="C20" s="604">
        <v>6128</v>
      </c>
      <c r="D20" s="604">
        <v>316</v>
      </c>
      <c r="E20" s="604">
        <v>4770</v>
      </c>
      <c r="F20" s="604">
        <v>1042</v>
      </c>
      <c r="G20" s="604">
        <v>12258</v>
      </c>
      <c r="H20" s="604">
        <v>797</v>
      </c>
      <c r="I20" s="604">
        <v>11461</v>
      </c>
      <c r="J20" s="604">
        <v>29029</v>
      </c>
      <c r="K20" s="604">
        <v>49865</v>
      </c>
      <c r="L20" s="604">
        <v>29913</v>
      </c>
      <c r="M20" s="604">
        <v>10772</v>
      </c>
      <c r="N20" s="604">
        <v>5996</v>
      </c>
      <c r="O20" s="604">
        <v>3184</v>
      </c>
      <c r="P20" s="604">
        <v>6094</v>
      </c>
      <c r="Q20" s="604">
        <v>426</v>
      </c>
    </row>
    <row r="21" spans="1:17">
      <c r="A21" s="968" t="s">
        <v>27</v>
      </c>
      <c r="B21" s="608">
        <v>957879</v>
      </c>
      <c r="C21" s="608">
        <v>67400</v>
      </c>
      <c r="D21" s="608">
        <v>2727</v>
      </c>
      <c r="E21" s="608">
        <v>38890</v>
      </c>
      <c r="F21" s="608">
        <v>25783</v>
      </c>
      <c r="G21" s="608">
        <v>117667</v>
      </c>
      <c r="H21" s="608">
        <v>25650</v>
      </c>
      <c r="I21" s="608">
        <v>92017</v>
      </c>
      <c r="J21" s="608">
        <v>257879</v>
      </c>
      <c r="K21" s="608">
        <v>435864</v>
      </c>
      <c r="L21" s="608">
        <v>216732</v>
      </c>
      <c r="M21" s="608">
        <v>135219</v>
      </c>
      <c r="N21" s="608">
        <v>56671</v>
      </c>
      <c r="O21" s="608">
        <v>27242</v>
      </c>
      <c r="P21" s="608">
        <v>25252</v>
      </c>
      <c r="Q21" s="608">
        <v>53817</v>
      </c>
    </row>
    <row r="22" spans="1:17">
      <c r="A22" s="666" t="s">
        <v>28</v>
      </c>
      <c r="B22" s="604">
        <v>188413</v>
      </c>
      <c r="C22" s="604">
        <v>13706</v>
      </c>
      <c r="D22" s="604">
        <v>700</v>
      </c>
      <c r="E22" s="604">
        <v>9714</v>
      </c>
      <c r="F22" s="604">
        <v>3292</v>
      </c>
      <c r="G22" s="604">
        <v>22396</v>
      </c>
      <c r="H22" s="604">
        <v>2093</v>
      </c>
      <c r="I22" s="604">
        <v>20303</v>
      </c>
      <c r="J22" s="604">
        <v>59379</v>
      </c>
      <c r="K22" s="604">
        <v>85700</v>
      </c>
      <c r="L22" s="604">
        <v>49060</v>
      </c>
      <c r="M22" s="604">
        <v>22952</v>
      </c>
      <c r="N22" s="604">
        <v>9182</v>
      </c>
      <c r="O22" s="604">
        <v>4506</v>
      </c>
      <c r="P22" s="604">
        <v>6526</v>
      </c>
      <c r="Q22" s="604">
        <v>706</v>
      </c>
    </row>
    <row r="23" spans="1:17">
      <c r="A23" s="968" t="s">
        <v>29</v>
      </c>
      <c r="B23" s="608">
        <v>334229</v>
      </c>
      <c r="C23" s="608">
        <v>19013</v>
      </c>
      <c r="D23" s="608">
        <v>862</v>
      </c>
      <c r="E23" s="608">
        <v>14365</v>
      </c>
      <c r="F23" s="608">
        <v>3786</v>
      </c>
      <c r="G23" s="608">
        <v>33079</v>
      </c>
      <c r="H23" s="608">
        <v>2184</v>
      </c>
      <c r="I23" s="608">
        <v>30895</v>
      </c>
      <c r="J23" s="608">
        <v>100343</v>
      </c>
      <c r="K23" s="608">
        <v>157113</v>
      </c>
      <c r="L23" s="608">
        <v>83555</v>
      </c>
      <c r="M23" s="608">
        <v>41080</v>
      </c>
      <c r="N23" s="608">
        <v>22175</v>
      </c>
      <c r="O23" s="608">
        <v>10303</v>
      </c>
      <c r="P23" s="608">
        <v>12277</v>
      </c>
      <c r="Q23" s="608">
        <v>12404</v>
      </c>
    </row>
    <row r="24" spans="1:17">
      <c r="A24" s="666" t="s">
        <v>30</v>
      </c>
      <c r="B24" s="604">
        <v>104266</v>
      </c>
      <c r="C24" s="604">
        <v>9961</v>
      </c>
      <c r="D24" s="604">
        <v>102</v>
      </c>
      <c r="E24" s="604">
        <v>5672</v>
      </c>
      <c r="F24" s="604">
        <v>4187</v>
      </c>
      <c r="G24" s="604">
        <v>12699</v>
      </c>
      <c r="H24" s="604">
        <v>3096</v>
      </c>
      <c r="I24" s="604">
        <v>9603</v>
      </c>
      <c r="J24" s="604">
        <v>28561</v>
      </c>
      <c r="K24" s="604">
        <v>44887</v>
      </c>
      <c r="L24" s="604">
        <v>27453</v>
      </c>
      <c r="M24" s="604">
        <v>11015</v>
      </c>
      <c r="N24" s="604">
        <v>4624</v>
      </c>
      <c r="O24" s="604">
        <v>1795</v>
      </c>
      <c r="P24" s="604">
        <v>7882</v>
      </c>
      <c r="Q24" s="604">
        <v>276</v>
      </c>
    </row>
    <row r="25" spans="1:17">
      <c r="A25" s="709" t="s">
        <v>112</v>
      </c>
      <c r="B25" s="608">
        <v>453533</v>
      </c>
      <c r="C25" s="608">
        <v>65603</v>
      </c>
      <c r="D25" s="608">
        <v>1470</v>
      </c>
      <c r="E25" s="608">
        <v>32049</v>
      </c>
      <c r="F25" s="608">
        <v>32084</v>
      </c>
      <c r="G25" s="608">
        <v>70060</v>
      </c>
      <c r="H25" s="608">
        <v>18263</v>
      </c>
      <c r="I25" s="608">
        <v>51797</v>
      </c>
      <c r="J25" s="608">
        <v>112507</v>
      </c>
      <c r="K25" s="608">
        <v>194007</v>
      </c>
      <c r="L25" s="608">
        <v>124995</v>
      </c>
      <c r="M25" s="608">
        <v>45657</v>
      </c>
      <c r="N25" s="608">
        <v>17707</v>
      </c>
      <c r="O25" s="608">
        <v>5648</v>
      </c>
      <c r="P25" s="608">
        <v>9884</v>
      </c>
      <c r="Q25" s="608">
        <v>1472</v>
      </c>
    </row>
    <row r="26" spans="1:17">
      <c r="A26" s="666" t="s">
        <v>78</v>
      </c>
      <c r="B26" s="604">
        <v>81986</v>
      </c>
      <c r="C26" s="604">
        <v>12514</v>
      </c>
      <c r="D26" s="604">
        <v>137</v>
      </c>
      <c r="E26" s="604">
        <v>4346</v>
      </c>
      <c r="F26" s="604">
        <v>8031</v>
      </c>
      <c r="G26" s="604">
        <v>14019</v>
      </c>
      <c r="H26" s="604">
        <v>4717</v>
      </c>
      <c r="I26" s="604">
        <v>9302</v>
      </c>
      <c r="J26" s="604">
        <v>19474</v>
      </c>
      <c r="K26" s="604">
        <v>33704</v>
      </c>
      <c r="L26" s="604">
        <v>21598</v>
      </c>
      <c r="M26" s="604">
        <v>8118</v>
      </c>
      <c r="N26" s="604">
        <v>3029</v>
      </c>
      <c r="O26" s="604">
        <v>959</v>
      </c>
      <c r="P26" s="604">
        <v>2136</v>
      </c>
      <c r="Q26" s="604">
        <v>139</v>
      </c>
    </row>
    <row r="27" spans="1:17">
      <c r="A27" s="968" t="s">
        <v>84</v>
      </c>
      <c r="B27" s="608">
        <v>108695</v>
      </c>
      <c r="C27" s="608">
        <v>20079</v>
      </c>
      <c r="D27" s="608">
        <v>440</v>
      </c>
      <c r="E27" s="608">
        <v>9444</v>
      </c>
      <c r="F27" s="608">
        <v>10195</v>
      </c>
      <c r="G27" s="608">
        <v>16585</v>
      </c>
      <c r="H27" s="608">
        <v>5659</v>
      </c>
      <c r="I27" s="608">
        <v>10926</v>
      </c>
      <c r="J27" s="608">
        <v>26150</v>
      </c>
      <c r="K27" s="608">
        <v>43613</v>
      </c>
      <c r="L27" s="608">
        <v>25990</v>
      </c>
      <c r="M27" s="608">
        <v>11343</v>
      </c>
      <c r="N27" s="608">
        <v>4795</v>
      </c>
      <c r="O27" s="608">
        <v>1485</v>
      </c>
      <c r="P27" s="608">
        <v>1799</v>
      </c>
      <c r="Q27" s="608">
        <v>469</v>
      </c>
    </row>
    <row r="28" spans="1:17">
      <c r="A28" s="666" t="s">
        <v>77</v>
      </c>
      <c r="B28" s="604">
        <v>68168</v>
      </c>
      <c r="C28" s="604">
        <v>9905</v>
      </c>
      <c r="D28" s="604">
        <v>330</v>
      </c>
      <c r="E28" s="604">
        <v>5743</v>
      </c>
      <c r="F28" s="604">
        <v>3832</v>
      </c>
      <c r="G28" s="604">
        <v>8333</v>
      </c>
      <c r="H28" s="604">
        <v>1653</v>
      </c>
      <c r="I28" s="604">
        <v>6680</v>
      </c>
      <c r="J28" s="604">
        <v>17272</v>
      </c>
      <c r="K28" s="604">
        <v>31311</v>
      </c>
      <c r="L28" s="604">
        <v>18936</v>
      </c>
      <c r="M28" s="604">
        <v>7645</v>
      </c>
      <c r="N28" s="604">
        <v>3604</v>
      </c>
      <c r="O28" s="604">
        <v>1126</v>
      </c>
      <c r="P28" s="604">
        <v>1163</v>
      </c>
      <c r="Q28" s="604">
        <v>184</v>
      </c>
    </row>
    <row r="29" spans="1:17">
      <c r="A29" s="968" t="s">
        <v>83</v>
      </c>
      <c r="B29" s="608">
        <v>66321</v>
      </c>
      <c r="C29" s="608">
        <v>9321</v>
      </c>
      <c r="D29" s="608">
        <v>64</v>
      </c>
      <c r="E29" s="608">
        <v>4478</v>
      </c>
      <c r="F29" s="608">
        <v>4779</v>
      </c>
      <c r="G29" s="608">
        <v>12004</v>
      </c>
      <c r="H29" s="608">
        <v>2521</v>
      </c>
      <c r="I29" s="608">
        <v>9483</v>
      </c>
      <c r="J29" s="608">
        <v>16542</v>
      </c>
      <c r="K29" s="608">
        <v>26932</v>
      </c>
      <c r="L29" s="608">
        <v>19157</v>
      </c>
      <c r="M29" s="608">
        <v>5607</v>
      </c>
      <c r="N29" s="608">
        <v>1680</v>
      </c>
      <c r="O29" s="608">
        <v>488</v>
      </c>
      <c r="P29" s="608">
        <v>1474</v>
      </c>
      <c r="Q29" s="608">
        <v>48</v>
      </c>
    </row>
    <row r="30" spans="1:17">
      <c r="A30" s="666" t="s">
        <v>76</v>
      </c>
      <c r="B30" s="604">
        <v>56683</v>
      </c>
      <c r="C30" s="604">
        <v>4859</v>
      </c>
      <c r="D30" s="604">
        <v>177</v>
      </c>
      <c r="E30" s="604">
        <v>3323</v>
      </c>
      <c r="F30" s="604">
        <v>1359</v>
      </c>
      <c r="G30" s="604">
        <v>7948</v>
      </c>
      <c r="H30" s="604">
        <v>791</v>
      </c>
      <c r="I30" s="604">
        <v>7157</v>
      </c>
      <c r="J30" s="604">
        <v>15302</v>
      </c>
      <c r="K30" s="604">
        <v>27182</v>
      </c>
      <c r="L30" s="604">
        <v>18136</v>
      </c>
      <c r="M30" s="604">
        <v>6134</v>
      </c>
      <c r="N30" s="604">
        <v>2205</v>
      </c>
      <c r="O30" s="604">
        <v>707</v>
      </c>
      <c r="P30" s="604">
        <v>1186</v>
      </c>
      <c r="Q30" s="604">
        <v>206</v>
      </c>
    </row>
    <row r="31" spans="1:17">
      <c r="A31" s="968" t="s">
        <v>75</v>
      </c>
      <c r="B31" s="608">
        <v>71680</v>
      </c>
      <c r="C31" s="608">
        <v>8925</v>
      </c>
      <c r="D31" s="608">
        <v>322</v>
      </c>
      <c r="E31" s="608">
        <v>4715</v>
      </c>
      <c r="F31" s="608">
        <v>3888</v>
      </c>
      <c r="G31" s="608">
        <v>11171</v>
      </c>
      <c r="H31" s="608">
        <v>2922</v>
      </c>
      <c r="I31" s="608">
        <v>8249</v>
      </c>
      <c r="J31" s="608">
        <v>17767</v>
      </c>
      <c r="K31" s="608">
        <v>31265</v>
      </c>
      <c r="L31" s="608">
        <v>21178</v>
      </c>
      <c r="M31" s="608">
        <v>6810</v>
      </c>
      <c r="N31" s="608">
        <v>2394</v>
      </c>
      <c r="O31" s="608">
        <v>883</v>
      </c>
      <c r="P31" s="608">
        <v>2126</v>
      </c>
      <c r="Q31" s="608">
        <v>426</v>
      </c>
    </row>
    <row r="32" spans="1:17">
      <c r="A32" s="710" t="s">
        <v>111</v>
      </c>
      <c r="B32" s="604">
        <v>23493</v>
      </c>
      <c r="C32" s="604">
        <v>2808</v>
      </c>
      <c r="D32" s="604">
        <v>120</v>
      </c>
      <c r="E32" s="604">
        <v>1529</v>
      </c>
      <c r="F32" s="604">
        <v>1159</v>
      </c>
      <c r="G32" s="604">
        <v>2255</v>
      </c>
      <c r="H32" s="604">
        <v>685</v>
      </c>
      <c r="I32" s="604">
        <v>1570</v>
      </c>
      <c r="J32" s="604">
        <v>5913</v>
      </c>
      <c r="K32" s="604">
        <v>12069</v>
      </c>
      <c r="L32" s="604">
        <v>6405</v>
      </c>
      <c r="M32" s="604">
        <v>3533</v>
      </c>
      <c r="N32" s="604">
        <v>1687</v>
      </c>
      <c r="O32" s="604">
        <v>444</v>
      </c>
      <c r="P32" s="604">
        <v>298</v>
      </c>
      <c r="Q32" s="604">
        <v>150</v>
      </c>
    </row>
    <row r="33" spans="1:17" ht="11.25" customHeight="1">
      <c r="A33" s="968" t="s">
        <v>82</v>
      </c>
      <c r="B33" s="608">
        <v>23493</v>
      </c>
      <c r="C33" s="608">
        <v>2808</v>
      </c>
      <c r="D33" s="608">
        <v>120</v>
      </c>
      <c r="E33" s="608">
        <v>1529</v>
      </c>
      <c r="F33" s="608">
        <v>1159</v>
      </c>
      <c r="G33" s="608">
        <v>2255</v>
      </c>
      <c r="H33" s="608">
        <v>685</v>
      </c>
      <c r="I33" s="608">
        <v>1570</v>
      </c>
      <c r="J33" s="608">
        <v>5913</v>
      </c>
      <c r="K33" s="608">
        <v>12069</v>
      </c>
      <c r="L33" s="608">
        <v>6405</v>
      </c>
      <c r="M33" s="608">
        <v>3533</v>
      </c>
      <c r="N33" s="608">
        <v>1687</v>
      </c>
      <c r="O33" s="608">
        <v>444</v>
      </c>
      <c r="P33" s="608">
        <v>298</v>
      </c>
      <c r="Q33" s="608">
        <v>150</v>
      </c>
    </row>
    <row r="34" spans="1:17" ht="11.25" customHeight="1">
      <c r="A34" s="970"/>
      <c r="B34" s="714"/>
      <c r="C34" s="714"/>
      <c r="D34" s="714"/>
      <c r="E34" s="714"/>
      <c r="F34" s="714"/>
      <c r="G34" s="714"/>
      <c r="H34" s="714"/>
      <c r="I34" s="714"/>
      <c r="J34" s="714"/>
      <c r="K34" s="714"/>
      <c r="L34" s="714"/>
      <c r="M34" s="714"/>
    </row>
    <row r="35" spans="1:17" ht="25.5" customHeight="1">
      <c r="A35" s="1130" t="s">
        <v>399</v>
      </c>
      <c r="B35" s="1130"/>
      <c r="C35" s="1130"/>
      <c r="D35" s="1130"/>
      <c r="E35" s="1130"/>
      <c r="F35" s="1130"/>
      <c r="G35" s="1130"/>
      <c r="H35" s="1130"/>
      <c r="I35" s="1130"/>
      <c r="J35" s="1130"/>
      <c r="K35" s="1130"/>
      <c r="L35" s="1130"/>
      <c r="M35" s="1130"/>
    </row>
  </sheetData>
  <mergeCells count="9">
    <mergeCell ref="A35:M35"/>
    <mergeCell ref="A1:Q1"/>
    <mergeCell ref="A3:A4"/>
    <mergeCell ref="B3:B4"/>
    <mergeCell ref="C3:F3"/>
    <mergeCell ref="G3:I3"/>
    <mergeCell ref="K3:O3"/>
    <mergeCell ref="P3:P4"/>
    <mergeCell ref="Q3:Q4"/>
  </mergeCells>
  <hyperlinks>
    <hyperlink ref="R1" location="INDICE!A32" display="INDICE"/>
  </hyperlinks>
  <printOptions horizontalCentered="1"/>
  <pageMargins left="0.51181102362204722" right="0.51181102362204722" top="1.1023622047244095" bottom="0.51181102362204722" header="0.11811023622047245" footer="0.23622047244094491"/>
  <pageSetup paperSize="9" scale="63" firstPageNumber="117" orientation="landscape" useFirstPageNumber="1" r:id="rId1"/>
  <headerFooter scaleWithDoc="0">
    <oddHeader>&amp;C&amp;G</oddHeader>
    <oddFooter>&amp;C&amp;12&amp;P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6"/>
  <sheetViews>
    <sheetView showGridLines="0" topLeftCell="A2" zoomScale="90" zoomScaleNormal="90" zoomScalePageLayoutView="81" workbookViewId="0">
      <selection activeCell="A2" sqref="A2:N2"/>
    </sheetView>
  </sheetViews>
  <sheetFormatPr baseColWidth="10" defaultRowHeight="12"/>
  <cols>
    <col min="1" max="1" width="26.140625" style="162" customWidth="1"/>
    <col min="2" max="2" width="10.28515625" style="162" customWidth="1"/>
    <col min="3" max="3" width="10.85546875" style="162" customWidth="1"/>
    <col min="4" max="4" width="9.140625" style="162" customWidth="1"/>
    <col min="5" max="5" width="11.5703125" style="163" customWidth="1"/>
    <col min="6" max="6" width="10" style="162" customWidth="1"/>
    <col min="7" max="7" width="14.28515625" style="162" customWidth="1"/>
    <col min="8" max="8" width="9.42578125" style="162" customWidth="1"/>
    <col min="9" max="9" width="14.85546875" style="162" customWidth="1"/>
    <col min="10" max="10" width="11.42578125" style="162"/>
    <col min="11" max="11" width="9.140625" style="162" customWidth="1"/>
    <col min="12" max="23" width="11.42578125" style="162"/>
    <col min="24" max="25" width="5.85546875" style="162" customWidth="1"/>
    <col min="26" max="16384" width="11.42578125" style="162"/>
  </cols>
  <sheetData>
    <row r="2" spans="1:15" ht="54.75" customHeight="1">
      <c r="A2" s="1051" t="s">
        <v>1452</v>
      </c>
      <c r="B2" s="1051"/>
      <c r="C2" s="1051"/>
      <c r="D2" s="1051"/>
      <c r="E2" s="1051"/>
      <c r="F2" s="1051"/>
      <c r="G2" s="1051"/>
      <c r="H2" s="1051"/>
      <c r="I2" s="1051"/>
      <c r="J2" s="1051"/>
      <c r="K2" s="1051"/>
      <c r="L2" s="1051"/>
      <c r="M2" s="1051"/>
      <c r="N2" s="1051"/>
      <c r="O2" s="262" t="s">
        <v>577</v>
      </c>
    </row>
    <row r="3" spans="1:15" ht="27.75" customHeight="1">
      <c r="A3" s="439" t="s">
        <v>513</v>
      </c>
      <c r="B3" s="439" t="s">
        <v>66</v>
      </c>
      <c r="C3" s="439" t="s">
        <v>491</v>
      </c>
      <c r="D3" s="439" t="s">
        <v>490</v>
      </c>
      <c r="E3" s="439" t="s">
        <v>489</v>
      </c>
      <c r="F3" s="439" t="s">
        <v>488</v>
      </c>
      <c r="G3" s="759" t="s">
        <v>512</v>
      </c>
    </row>
    <row r="4" spans="1:15" ht="12" customHeight="1">
      <c r="A4" s="416" t="s">
        <v>79</v>
      </c>
      <c r="B4" s="350">
        <f t="shared" ref="B4:G4" si="0">SUM(B6:B14)</f>
        <v>3458</v>
      </c>
      <c r="C4" s="350">
        <f>SUM(C6:C14)</f>
        <v>1803</v>
      </c>
      <c r="D4" s="350">
        <f t="shared" si="0"/>
        <v>1255</v>
      </c>
      <c r="E4" s="350">
        <f t="shared" si="0"/>
        <v>392</v>
      </c>
      <c r="F4" s="350">
        <f t="shared" si="0"/>
        <v>8</v>
      </c>
      <c r="G4" s="428">
        <f t="shared" si="0"/>
        <v>0</v>
      </c>
      <c r="H4" s="168"/>
    </row>
    <row r="5" spans="1:15" ht="2.25" customHeight="1">
      <c r="A5" s="421"/>
      <c r="B5" s="214"/>
      <c r="C5" s="214"/>
      <c r="D5" s="214"/>
      <c r="E5" s="214"/>
      <c r="F5" s="214"/>
      <c r="G5" s="429"/>
    </row>
    <row r="6" spans="1:15">
      <c r="A6" s="430" t="s">
        <v>632</v>
      </c>
      <c r="B6" s="296">
        <f t="shared" ref="B6:B13" si="1">SUM(C6:G6)</f>
        <v>506</v>
      </c>
      <c r="C6" s="296">
        <v>257</v>
      </c>
      <c r="D6" s="296">
        <v>211</v>
      </c>
      <c r="E6" s="296">
        <v>37</v>
      </c>
      <c r="F6" s="296">
        <v>1</v>
      </c>
      <c r="G6" s="431">
        <f>SUM(G16,G26)</f>
        <v>0</v>
      </c>
    </row>
    <row r="7" spans="1:15">
      <c r="A7" s="432" t="s">
        <v>633</v>
      </c>
      <c r="B7" s="292">
        <f t="shared" si="1"/>
        <v>1366</v>
      </c>
      <c r="C7" s="292">
        <v>646</v>
      </c>
      <c r="D7" s="292">
        <v>544</v>
      </c>
      <c r="E7" s="292">
        <v>173</v>
      </c>
      <c r="F7" s="292">
        <f>SUM(F17,F27)</f>
        <v>3</v>
      </c>
      <c r="G7" s="433" t="s">
        <v>39</v>
      </c>
    </row>
    <row r="8" spans="1:15">
      <c r="A8" s="430" t="s">
        <v>634</v>
      </c>
      <c r="B8" s="296">
        <f t="shared" si="1"/>
        <v>377</v>
      </c>
      <c r="C8" s="296">
        <v>203</v>
      </c>
      <c r="D8" s="296">
        <v>60</v>
      </c>
      <c r="E8" s="296">
        <v>111</v>
      </c>
      <c r="F8" s="296">
        <f>SUM(F18,F28)</f>
        <v>3</v>
      </c>
      <c r="G8" s="431">
        <f>SUM(G18,G28)</f>
        <v>0</v>
      </c>
    </row>
    <row r="9" spans="1:15">
      <c r="A9" s="432" t="s">
        <v>635</v>
      </c>
      <c r="B9" s="292">
        <f t="shared" si="1"/>
        <v>1127</v>
      </c>
      <c r="C9" s="292">
        <v>670</v>
      </c>
      <c r="D9" s="292">
        <v>388</v>
      </c>
      <c r="E9" s="292">
        <v>68</v>
      </c>
      <c r="F9" s="292">
        <f>SUM(F19,F29)</f>
        <v>1</v>
      </c>
      <c r="G9" s="433">
        <f>SUM(G19,G29)</f>
        <v>0</v>
      </c>
    </row>
    <row r="10" spans="1:15">
      <c r="A10" s="907" t="s">
        <v>1002</v>
      </c>
      <c r="B10" s="296">
        <f t="shared" si="1"/>
        <v>5</v>
      </c>
      <c r="C10" s="296">
        <v>3</v>
      </c>
      <c r="D10" s="296">
        <v>2</v>
      </c>
      <c r="E10" s="296" t="s">
        <v>39</v>
      </c>
      <c r="F10" s="296" t="s">
        <v>39</v>
      </c>
      <c r="G10" s="431" t="s">
        <v>39</v>
      </c>
    </row>
    <row r="11" spans="1:15">
      <c r="A11" s="906" t="s">
        <v>751</v>
      </c>
      <c r="B11" s="292">
        <f t="shared" si="1"/>
        <v>1</v>
      </c>
      <c r="C11" s="292">
        <v>1</v>
      </c>
      <c r="D11" s="292" t="s">
        <v>39</v>
      </c>
      <c r="E11" s="292" t="s">
        <v>39</v>
      </c>
      <c r="F11" s="292" t="s">
        <v>39</v>
      </c>
      <c r="G11" s="433" t="s">
        <v>39</v>
      </c>
    </row>
    <row r="12" spans="1:15" ht="28.5" customHeight="1">
      <c r="A12" s="908" t="s">
        <v>1538</v>
      </c>
      <c r="B12" s="296">
        <f t="shared" si="1"/>
        <v>8</v>
      </c>
      <c r="C12" s="296" t="s">
        <v>39</v>
      </c>
      <c r="D12" s="296">
        <v>8</v>
      </c>
      <c r="E12" s="296" t="s">
        <v>39</v>
      </c>
      <c r="F12" s="296" t="s">
        <v>39</v>
      </c>
      <c r="G12" s="431" t="s">
        <v>39</v>
      </c>
    </row>
    <row r="13" spans="1:15">
      <c r="A13" s="432" t="s">
        <v>1539</v>
      </c>
      <c r="B13" s="292">
        <f t="shared" si="1"/>
        <v>2</v>
      </c>
      <c r="C13" s="292">
        <v>1</v>
      </c>
      <c r="D13" s="292">
        <v>1</v>
      </c>
      <c r="E13" s="292" t="s">
        <v>39</v>
      </c>
      <c r="F13" s="292" t="s">
        <v>39</v>
      </c>
      <c r="G13" s="433" t="s">
        <v>39</v>
      </c>
    </row>
    <row r="14" spans="1:15">
      <c r="A14" s="430" t="s">
        <v>60</v>
      </c>
      <c r="B14" s="296">
        <f>SUM(C14:G14)</f>
        <v>66</v>
      </c>
      <c r="C14" s="296">
        <v>22</v>
      </c>
      <c r="D14" s="296">
        <v>41</v>
      </c>
      <c r="E14" s="296">
        <v>3</v>
      </c>
      <c r="F14" s="296">
        <f>SUM(F20,F31)</f>
        <v>0</v>
      </c>
      <c r="G14" s="431">
        <f>SUM(G20,G31)</f>
        <v>0</v>
      </c>
    </row>
    <row r="15" spans="1:15">
      <c r="A15" s="435" t="s">
        <v>511</v>
      </c>
      <c r="B15" s="138">
        <f t="shared" ref="B15:G15" si="2">SUM(B16:B24)</f>
        <v>1899</v>
      </c>
      <c r="C15" s="138">
        <f t="shared" si="2"/>
        <v>977</v>
      </c>
      <c r="D15" s="138">
        <f t="shared" si="2"/>
        <v>786</v>
      </c>
      <c r="E15" s="138">
        <f t="shared" si="2"/>
        <v>134</v>
      </c>
      <c r="F15" s="138">
        <f t="shared" si="2"/>
        <v>2</v>
      </c>
      <c r="G15" s="138">
        <f t="shared" si="2"/>
        <v>0</v>
      </c>
    </row>
    <row r="16" spans="1:15">
      <c r="A16" s="430" t="s">
        <v>632</v>
      </c>
      <c r="B16" s="296">
        <f t="shared" ref="B16:B22" si="3">SUM(C16:G16)</f>
        <v>448</v>
      </c>
      <c r="C16" s="296">
        <v>223</v>
      </c>
      <c r="D16" s="296">
        <v>192</v>
      </c>
      <c r="E16" s="296">
        <v>32</v>
      </c>
      <c r="F16" s="296">
        <v>1</v>
      </c>
      <c r="G16" s="437">
        <v>0</v>
      </c>
    </row>
    <row r="17" spans="1:7">
      <c r="A17" s="432" t="s">
        <v>633</v>
      </c>
      <c r="B17" s="292">
        <f t="shared" si="3"/>
        <v>594</v>
      </c>
      <c r="C17" s="292">
        <v>260</v>
      </c>
      <c r="D17" s="292">
        <v>286</v>
      </c>
      <c r="E17" s="292">
        <v>47</v>
      </c>
      <c r="F17" s="292">
        <v>1</v>
      </c>
      <c r="G17" s="434">
        <v>0</v>
      </c>
    </row>
    <row r="18" spans="1:7">
      <c r="A18" s="430" t="s">
        <v>634</v>
      </c>
      <c r="B18" s="296">
        <f t="shared" si="3"/>
        <v>113</v>
      </c>
      <c r="C18" s="296">
        <v>69</v>
      </c>
      <c r="D18" s="296">
        <v>24</v>
      </c>
      <c r="E18" s="296">
        <v>20</v>
      </c>
      <c r="F18" s="296">
        <v>0</v>
      </c>
      <c r="G18" s="437">
        <v>0</v>
      </c>
    </row>
    <row r="19" spans="1:7">
      <c r="A19" s="432" t="s">
        <v>635</v>
      </c>
      <c r="B19" s="292">
        <f t="shared" si="3"/>
        <v>665</v>
      </c>
      <c r="C19" s="292">
        <v>398</v>
      </c>
      <c r="D19" s="292">
        <v>235</v>
      </c>
      <c r="E19" s="292">
        <v>32</v>
      </c>
      <c r="F19" s="292" t="s">
        <v>39</v>
      </c>
      <c r="G19" s="434">
        <v>0</v>
      </c>
    </row>
    <row r="20" spans="1:7">
      <c r="A20" s="907" t="s">
        <v>1002</v>
      </c>
      <c r="B20" s="296">
        <f t="shared" si="3"/>
        <v>5</v>
      </c>
      <c r="C20" s="296">
        <v>3</v>
      </c>
      <c r="D20" s="296">
        <v>2</v>
      </c>
      <c r="E20" s="296" t="s">
        <v>39</v>
      </c>
      <c r="F20" s="296">
        <v>0</v>
      </c>
      <c r="G20" s="437">
        <v>0</v>
      </c>
    </row>
    <row r="21" spans="1:7">
      <c r="A21" s="906" t="s">
        <v>751</v>
      </c>
      <c r="B21" s="292">
        <f t="shared" si="3"/>
        <v>1</v>
      </c>
      <c r="C21" s="292">
        <v>1</v>
      </c>
      <c r="D21" s="292" t="s">
        <v>39</v>
      </c>
      <c r="E21" s="292" t="s">
        <v>39</v>
      </c>
      <c r="F21" s="292" t="s">
        <v>39</v>
      </c>
      <c r="G21" s="434" t="s">
        <v>39</v>
      </c>
    </row>
    <row r="22" spans="1:7" ht="30.75" customHeight="1">
      <c r="A22" s="908" t="s">
        <v>1538</v>
      </c>
      <c r="B22" s="296">
        <f t="shared" si="3"/>
        <v>7</v>
      </c>
      <c r="C22" s="296" t="s">
        <v>39</v>
      </c>
      <c r="D22" s="296">
        <v>7</v>
      </c>
      <c r="E22" s="296" t="s">
        <v>39</v>
      </c>
      <c r="F22" s="296" t="s">
        <v>39</v>
      </c>
      <c r="G22" s="437" t="s">
        <v>39</v>
      </c>
    </row>
    <row r="23" spans="1:7">
      <c r="A23" s="432" t="s">
        <v>1539</v>
      </c>
      <c r="B23" s="292">
        <f>SUM(C23:G23)</f>
        <v>2</v>
      </c>
      <c r="C23" s="292">
        <v>1</v>
      </c>
      <c r="D23" s="292">
        <v>1</v>
      </c>
      <c r="E23" s="292" t="s">
        <v>39</v>
      </c>
      <c r="F23" s="292" t="s">
        <v>39</v>
      </c>
      <c r="G23" s="434" t="s">
        <v>39</v>
      </c>
    </row>
    <row r="24" spans="1:7">
      <c r="A24" s="430" t="s">
        <v>60</v>
      </c>
      <c r="B24" s="296">
        <f>SUM(C24:G24)</f>
        <v>64</v>
      </c>
      <c r="C24" s="296">
        <v>22</v>
      </c>
      <c r="D24" s="296">
        <v>39</v>
      </c>
      <c r="E24" s="296">
        <v>3</v>
      </c>
      <c r="F24" s="296" t="s">
        <v>39</v>
      </c>
      <c r="G24" s="437" t="s">
        <v>39</v>
      </c>
    </row>
    <row r="25" spans="1:7">
      <c r="A25" s="435" t="s">
        <v>510</v>
      </c>
      <c r="B25" s="138">
        <f t="shared" ref="B25:G25" si="4">SUM(B26:B31)</f>
        <v>1559</v>
      </c>
      <c r="C25" s="138">
        <f t="shared" si="4"/>
        <v>826</v>
      </c>
      <c r="D25" s="138">
        <f t="shared" si="4"/>
        <v>469</v>
      </c>
      <c r="E25" s="138">
        <f t="shared" si="4"/>
        <v>258</v>
      </c>
      <c r="F25" s="138">
        <f t="shared" si="4"/>
        <v>6</v>
      </c>
      <c r="G25" s="436">
        <f t="shared" si="4"/>
        <v>0</v>
      </c>
    </row>
    <row r="26" spans="1:7">
      <c r="A26" s="430" t="s">
        <v>632</v>
      </c>
      <c r="B26" s="438">
        <f t="shared" ref="B26:B31" si="5">SUM(C26:G26)</f>
        <v>58</v>
      </c>
      <c r="C26" s="296">
        <v>34</v>
      </c>
      <c r="D26" s="296">
        <v>19</v>
      </c>
      <c r="E26" s="296">
        <v>5</v>
      </c>
      <c r="F26" s="296">
        <v>0</v>
      </c>
      <c r="G26" s="431">
        <v>0</v>
      </c>
    </row>
    <row r="27" spans="1:7">
      <c r="A27" s="432" t="s">
        <v>633</v>
      </c>
      <c r="B27" s="905">
        <f t="shared" si="5"/>
        <v>772</v>
      </c>
      <c r="C27" s="292">
        <v>386</v>
      </c>
      <c r="D27" s="292">
        <v>258</v>
      </c>
      <c r="E27" s="292">
        <v>126</v>
      </c>
      <c r="F27" s="292">
        <v>2</v>
      </c>
      <c r="G27" s="433" t="s">
        <v>39</v>
      </c>
    </row>
    <row r="28" spans="1:7">
      <c r="A28" s="430" t="s">
        <v>634</v>
      </c>
      <c r="B28" s="438">
        <f t="shared" si="5"/>
        <v>264</v>
      </c>
      <c r="C28" s="296">
        <v>134</v>
      </c>
      <c r="D28" s="296">
        <v>36</v>
      </c>
      <c r="E28" s="296">
        <v>91</v>
      </c>
      <c r="F28" s="296">
        <v>3</v>
      </c>
      <c r="G28" s="431">
        <v>0</v>
      </c>
    </row>
    <row r="29" spans="1:7">
      <c r="A29" s="432" t="s">
        <v>635</v>
      </c>
      <c r="B29" s="905">
        <f t="shared" si="5"/>
        <v>462</v>
      </c>
      <c r="C29" s="292">
        <v>272</v>
      </c>
      <c r="D29" s="292">
        <v>153</v>
      </c>
      <c r="E29" s="292">
        <v>36</v>
      </c>
      <c r="F29" s="292">
        <v>1</v>
      </c>
      <c r="G29" s="433">
        <v>0</v>
      </c>
    </row>
    <row r="30" spans="1:7" ht="30.75" customHeight="1">
      <c r="A30" s="908" t="s">
        <v>1538</v>
      </c>
      <c r="B30" s="438">
        <f t="shared" si="5"/>
        <v>1</v>
      </c>
      <c r="C30" s="296" t="s">
        <v>39</v>
      </c>
      <c r="D30" s="296">
        <v>1</v>
      </c>
      <c r="E30" s="296" t="s">
        <v>39</v>
      </c>
      <c r="F30" s="296" t="s">
        <v>39</v>
      </c>
      <c r="G30" s="431" t="s">
        <v>39</v>
      </c>
    </row>
    <row r="31" spans="1:7">
      <c r="A31" s="432" t="s">
        <v>60</v>
      </c>
      <c r="B31" s="905">
        <f t="shared" si="5"/>
        <v>2</v>
      </c>
      <c r="C31" s="905" t="s">
        <v>39</v>
      </c>
      <c r="D31" s="905">
        <v>2</v>
      </c>
      <c r="E31" s="905">
        <v>0</v>
      </c>
      <c r="F31" s="905">
        <v>0</v>
      </c>
      <c r="G31" s="904">
        <v>0</v>
      </c>
    </row>
    <row r="32" spans="1:7" ht="14.25" customHeight="1">
      <c r="A32" s="167"/>
      <c r="B32" s="166"/>
      <c r="C32" s="166"/>
      <c r="D32" s="166"/>
      <c r="E32" s="166"/>
      <c r="F32" s="166"/>
      <c r="G32" s="166"/>
    </row>
    <row r="33" spans="1:5">
      <c r="A33" s="165" t="s">
        <v>636</v>
      </c>
    </row>
    <row r="34" spans="1:5" ht="15" customHeight="1">
      <c r="A34" s="164"/>
      <c r="E34" s="162"/>
    </row>
    <row r="35" spans="1:5" ht="14.25" customHeight="1">
      <c r="E35" s="162"/>
    </row>
    <row r="37" spans="1:5" ht="15" customHeight="1">
      <c r="E37" s="162"/>
    </row>
    <row r="38" spans="1:5" ht="13.5" customHeight="1">
      <c r="E38" s="162"/>
    </row>
    <row r="39" spans="1:5" ht="15" customHeight="1">
      <c r="A39" s="163"/>
      <c r="E39" s="162"/>
    </row>
    <row r="40" spans="1:5">
      <c r="A40" s="163"/>
      <c r="E40" s="162"/>
    </row>
    <row r="41" spans="1:5" ht="15" customHeight="1">
      <c r="A41" s="163"/>
      <c r="E41" s="162"/>
    </row>
    <row r="42" spans="1:5" ht="15" customHeight="1">
      <c r="E42" s="162"/>
    </row>
    <row r="43" spans="1:5" ht="15" customHeight="1"/>
    <row r="44" spans="1:5" ht="15" customHeight="1">
      <c r="E44" s="162"/>
    </row>
    <row r="45" spans="1:5" ht="15" customHeight="1">
      <c r="E45" s="162"/>
    </row>
    <row r="46" spans="1:5">
      <c r="E46" s="162"/>
    </row>
    <row r="47" spans="1:5">
      <c r="E47" s="162"/>
    </row>
    <row r="48" spans="1:5">
      <c r="E48" s="162"/>
    </row>
    <row r="49" spans="1:9" ht="15.75" customHeight="1"/>
    <row r="52" spans="1:9" ht="18" customHeight="1"/>
    <row r="53" spans="1:9" ht="15">
      <c r="A53" s="163"/>
      <c r="H53" s="896"/>
      <c r="I53" s="896"/>
    </row>
    <row r="54" spans="1:9">
      <c r="A54" s="163"/>
    </row>
    <row r="55" spans="1:9">
      <c r="A55" s="163"/>
    </row>
    <row r="56" spans="1:9" ht="15">
      <c r="A56" s="896"/>
      <c r="B56" s="896"/>
      <c r="C56" s="896"/>
      <c r="D56" s="896"/>
      <c r="E56" s="896"/>
      <c r="F56" s="896"/>
      <c r="G56" s="896"/>
    </row>
  </sheetData>
  <mergeCells count="1">
    <mergeCell ref="A2:N2"/>
  </mergeCells>
  <hyperlinks>
    <hyperlink ref="O2" location="INDICE!A12" display="INDICE"/>
  </hyperlinks>
  <printOptions horizontalCentered="1"/>
  <pageMargins left="0.51181102362204722" right="0.51181102362204722" top="1.1023622047244095" bottom="0.51181102362204722" header="0.11811023622047245" footer="0.23622047244094491"/>
  <pageSetup paperSize="9" scale="73" firstPageNumber="24" orientation="landscape" useFirstPageNumber="1" r:id="rId1"/>
  <headerFooter scaleWithDoc="0">
    <oddHeader>&amp;C&amp;G</oddHeader>
    <oddFooter>&amp;C&amp;12 24</oddFooter>
  </headerFooter>
  <colBreaks count="1" manualBreakCount="1">
    <brk id="14" max="1048575" man="1"/>
  </colBreaks>
  <drawing r:id="rId2"/>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90" zoomScaleNormal="90" zoomScalePageLayoutView="90" workbookViewId="0">
      <selection sqref="A1:Q1"/>
    </sheetView>
  </sheetViews>
  <sheetFormatPr baseColWidth="10" defaultColWidth="9.140625" defaultRowHeight="12.75"/>
  <cols>
    <col min="1" max="1" width="28.42578125" style="647" customWidth="1"/>
    <col min="2" max="2" width="14" style="647" customWidth="1"/>
    <col min="3" max="3" width="10.5703125" style="647" customWidth="1"/>
    <col min="4" max="4" width="11" style="647" customWidth="1"/>
    <col min="5" max="5" width="11.42578125" style="647" customWidth="1"/>
    <col min="6" max="6" width="13.140625" style="647" customWidth="1"/>
    <col min="7" max="7" width="10.5703125" style="647" customWidth="1"/>
    <col min="8" max="8" width="13" style="647" customWidth="1"/>
    <col min="9" max="9" width="10.85546875" style="647" customWidth="1"/>
    <col min="10" max="10" width="13.140625" style="647" customWidth="1"/>
    <col min="11" max="11" width="11.5703125" style="647" customWidth="1"/>
    <col min="12" max="12" width="12.7109375" style="647" customWidth="1"/>
    <col min="13" max="13" width="11.5703125" style="647" customWidth="1"/>
    <col min="14" max="15" width="11.5703125" style="653" customWidth="1"/>
    <col min="16" max="16" width="12.42578125" style="653" customWidth="1"/>
    <col min="17" max="17" width="11.5703125" style="653" customWidth="1"/>
    <col min="18" max="16384" width="9.140625" style="653"/>
  </cols>
  <sheetData>
    <row r="1" spans="1:18" ht="45" customHeight="1">
      <c r="A1" s="1129" t="s">
        <v>1524</v>
      </c>
      <c r="B1" s="1129"/>
      <c r="C1" s="1129"/>
      <c r="D1" s="1129"/>
      <c r="E1" s="1129"/>
      <c r="F1" s="1129"/>
      <c r="G1" s="1129"/>
      <c r="H1" s="1129"/>
      <c r="I1" s="1129"/>
      <c r="J1" s="1129"/>
      <c r="K1" s="1129"/>
      <c r="L1" s="1129"/>
      <c r="M1" s="1129"/>
      <c r="N1" s="1129"/>
      <c r="O1" s="1129"/>
      <c r="P1" s="1129"/>
      <c r="Q1" s="1129"/>
      <c r="R1" s="264" t="s">
        <v>577</v>
      </c>
    </row>
    <row r="2" spans="1:18" ht="3.75" customHeight="1">
      <c r="A2" s="672"/>
      <c r="B2" s="672"/>
      <c r="C2" s="672"/>
      <c r="D2" s="672"/>
      <c r="E2" s="672"/>
      <c r="F2" s="672"/>
      <c r="G2" s="672"/>
      <c r="H2" s="672"/>
      <c r="I2" s="672"/>
      <c r="J2" s="672"/>
      <c r="K2" s="672"/>
      <c r="L2" s="672"/>
      <c r="M2" s="672"/>
    </row>
    <row r="3" spans="1:18" s="701" customFormat="1" ht="13.5" customHeight="1">
      <c r="A3" s="1222" t="s">
        <v>81</v>
      </c>
      <c r="B3" s="1200" t="s">
        <v>679</v>
      </c>
      <c r="C3" s="1200" t="s">
        <v>329</v>
      </c>
      <c r="D3" s="1201"/>
      <c r="E3" s="1201"/>
      <c r="F3" s="1201"/>
      <c r="G3" s="1206" t="s">
        <v>333</v>
      </c>
      <c r="H3" s="1206"/>
      <c r="I3" s="1206"/>
      <c r="J3" s="972" t="s">
        <v>333</v>
      </c>
      <c r="K3" s="1200" t="s">
        <v>332</v>
      </c>
      <c r="L3" s="1201"/>
      <c r="M3" s="1201"/>
      <c r="N3" s="1201"/>
      <c r="O3" s="1201"/>
      <c r="P3" s="1200" t="s">
        <v>389</v>
      </c>
      <c r="Q3" s="1200" t="s">
        <v>400</v>
      </c>
    </row>
    <row r="4" spans="1:18" s="701" customFormat="1" ht="39.75" customHeight="1">
      <c r="A4" s="1238"/>
      <c r="B4" s="1205"/>
      <c r="C4" s="974" t="s">
        <v>66</v>
      </c>
      <c r="D4" s="974" t="s">
        <v>315</v>
      </c>
      <c r="E4" s="974" t="s">
        <v>394</v>
      </c>
      <c r="F4" s="974" t="s">
        <v>393</v>
      </c>
      <c r="G4" s="974" t="s">
        <v>66</v>
      </c>
      <c r="H4" s="974" t="s">
        <v>392</v>
      </c>
      <c r="I4" s="974" t="s">
        <v>391</v>
      </c>
      <c r="J4" s="974" t="s">
        <v>390</v>
      </c>
      <c r="K4" s="974" t="s">
        <v>66</v>
      </c>
      <c r="L4" s="974" t="s">
        <v>1087</v>
      </c>
      <c r="M4" s="974" t="s">
        <v>1088</v>
      </c>
      <c r="N4" s="974" t="s">
        <v>1089</v>
      </c>
      <c r="O4" s="974" t="s">
        <v>1098</v>
      </c>
      <c r="P4" s="1205"/>
      <c r="Q4" s="1205"/>
    </row>
    <row r="5" spans="1:18" ht="15.75" customHeight="1">
      <c r="A5" s="709" t="s">
        <v>11</v>
      </c>
      <c r="B5" s="608">
        <v>2372998</v>
      </c>
      <c r="C5" s="608">
        <v>647202</v>
      </c>
      <c r="D5" s="608">
        <v>30355</v>
      </c>
      <c r="E5" s="608">
        <v>314344</v>
      </c>
      <c r="F5" s="608">
        <v>302503</v>
      </c>
      <c r="G5" s="608">
        <v>402321</v>
      </c>
      <c r="H5" s="608">
        <v>199248</v>
      </c>
      <c r="I5" s="608">
        <v>203073</v>
      </c>
      <c r="J5" s="608">
        <v>526061</v>
      </c>
      <c r="K5" s="608">
        <v>649357</v>
      </c>
      <c r="L5" s="608">
        <v>390791</v>
      </c>
      <c r="M5" s="608">
        <v>151381</v>
      </c>
      <c r="N5" s="608">
        <v>67809</v>
      </c>
      <c r="O5" s="608">
        <v>39376</v>
      </c>
      <c r="P5" s="608">
        <v>124894</v>
      </c>
      <c r="Q5" s="608">
        <v>23163</v>
      </c>
    </row>
    <row r="6" spans="1:18">
      <c r="A6" s="710" t="s">
        <v>114</v>
      </c>
      <c r="B6" s="604">
        <v>965559</v>
      </c>
      <c r="C6" s="604">
        <v>249909</v>
      </c>
      <c r="D6" s="604">
        <v>11536</v>
      </c>
      <c r="E6" s="604">
        <v>118069</v>
      </c>
      <c r="F6" s="604">
        <v>120304</v>
      </c>
      <c r="G6" s="604">
        <v>180403</v>
      </c>
      <c r="H6" s="604">
        <v>91204</v>
      </c>
      <c r="I6" s="604">
        <v>89199</v>
      </c>
      <c r="J6" s="604">
        <v>204070</v>
      </c>
      <c r="K6" s="604">
        <v>273156</v>
      </c>
      <c r="L6" s="604">
        <v>173442</v>
      </c>
      <c r="M6" s="604">
        <v>59163</v>
      </c>
      <c r="N6" s="604">
        <v>26473</v>
      </c>
      <c r="O6" s="604">
        <v>14078</v>
      </c>
      <c r="P6" s="604">
        <v>51287</v>
      </c>
      <c r="Q6" s="604">
        <v>6734</v>
      </c>
    </row>
    <row r="7" spans="1:18">
      <c r="A7" s="968" t="s">
        <v>13</v>
      </c>
      <c r="B7" s="608">
        <v>125007</v>
      </c>
      <c r="C7" s="608">
        <v>39939</v>
      </c>
      <c r="D7" s="608">
        <v>1831</v>
      </c>
      <c r="E7" s="608">
        <v>17604</v>
      </c>
      <c r="F7" s="608">
        <v>20504</v>
      </c>
      <c r="G7" s="608">
        <v>27443</v>
      </c>
      <c r="H7" s="608">
        <v>15313</v>
      </c>
      <c r="I7" s="608">
        <v>12130</v>
      </c>
      <c r="J7" s="608">
        <v>21585</v>
      </c>
      <c r="K7" s="608">
        <v>27112</v>
      </c>
      <c r="L7" s="608">
        <v>18545</v>
      </c>
      <c r="M7" s="608">
        <v>4922</v>
      </c>
      <c r="N7" s="608">
        <v>2124</v>
      </c>
      <c r="O7" s="608">
        <v>1521</v>
      </c>
      <c r="P7" s="608">
        <v>8495</v>
      </c>
      <c r="Q7" s="608">
        <v>433</v>
      </c>
    </row>
    <row r="8" spans="1:18">
      <c r="A8" s="666" t="s">
        <v>14</v>
      </c>
      <c r="B8" s="604">
        <v>55957</v>
      </c>
      <c r="C8" s="604">
        <v>11695</v>
      </c>
      <c r="D8" s="604">
        <v>449</v>
      </c>
      <c r="E8" s="604">
        <v>6785</v>
      </c>
      <c r="F8" s="604">
        <v>4461</v>
      </c>
      <c r="G8" s="604">
        <v>9837</v>
      </c>
      <c r="H8" s="604">
        <v>2809</v>
      </c>
      <c r="I8" s="604">
        <v>7028</v>
      </c>
      <c r="J8" s="604">
        <v>10758</v>
      </c>
      <c r="K8" s="604">
        <v>21368</v>
      </c>
      <c r="L8" s="604">
        <v>13855</v>
      </c>
      <c r="M8" s="604">
        <v>4440</v>
      </c>
      <c r="N8" s="604">
        <v>2156</v>
      </c>
      <c r="O8" s="604">
        <v>917</v>
      </c>
      <c r="P8" s="604">
        <v>2171</v>
      </c>
      <c r="Q8" s="604">
        <v>128</v>
      </c>
    </row>
    <row r="9" spans="1:18">
      <c r="A9" s="968" t="s">
        <v>15</v>
      </c>
      <c r="B9" s="608">
        <v>47358</v>
      </c>
      <c r="C9" s="608">
        <v>17738</v>
      </c>
      <c r="D9" s="608">
        <v>472</v>
      </c>
      <c r="E9" s="608">
        <v>7752</v>
      </c>
      <c r="F9" s="608">
        <v>9514</v>
      </c>
      <c r="G9" s="608">
        <v>10079</v>
      </c>
      <c r="H9" s="608">
        <v>6663</v>
      </c>
      <c r="I9" s="608">
        <v>3416</v>
      </c>
      <c r="J9" s="608">
        <v>7350</v>
      </c>
      <c r="K9" s="608">
        <v>9586</v>
      </c>
      <c r="L9" s="608">
        <v>6131</v>
      </c>
      <c r="M9" s="608">
        <v>1993</v>
      </c>
      <c r="N9" s="608">
        <v>865</v>
      </c>
      <c r="O9" s="608">
        <v>597</v>
      </c>
      <c r="P9" s="608">
        <v>2526</v>
      </c>
      <c r="Q9" s="608">
        <v>79</v>
      </c>
    </row>
    <row r="10" spans="1:18">
      <c r="A10" s="666" t="s">
        <v>16</v>
      </c>
      <c r="B10" s="604">
        <v>37187</v>
      </c>
      <c r="C10" s="604">
        <v>5890</v>
      </c>
      <c r="D10" s="604">
        <v>315</v>
      </c>
      <c r="E10" s="604">
        <v>4442</v>
      </c>
      <c r="F10" s="604">
        <v>1133</v>
      </c>
      <c r="G10" s="604">
        <v>4194</v>
      </c>
      <c r="H10" s="604">
        <v>896</v>
      </c>
      <c r="I10" s="604">
        <v>3298</v>
      </c>
      <c r="J10" s="604">
        <v>12934</v>
      </c>
      <c r="K10" s="604">
        <v>13193</v>
      </c>
      <c r="L10" s="604">
        <v>7678</v>
      </c>
      <c r="M10" s="604">
        <v>3442</v>
      </c>
      <c r="N10" s="604">
        <v>1416</v>
      </c>
      <c r="O10" s="604">
        <v>657</v>
      </c>
      <c r="P10" s="604">
        <v>844</v>
      </c>
      <c r="Q10" s="604">
        <v>132</v>
      </c>
    </row>
    <row r="11" spans="1:18">
      <c r="A11" s="968" t="s">
        <v>17</v>
      </c>
      <c r="B11" s="608">
        <v>63825</v>
      </c>
      <c r="C11" s="608">
        <v>11791</v>
      </c>
      <c r="D11" s="608">
        <v>578</v>
      </c>
      <c r="E11" s="608">
        <v>5981</v>
      </c>
      <c r="F11" s="608">
        <v>5232</v>
      </c>
      <c r="G11" s="608">
        <v>11059</v>
      </c>
      <c r="H11" s="608">
        <v>3897</v>
      </c>
      <c r="I11" s="608">
        <v>7162</v>
      </c>
      <c r="J11" s="608">
        <v>15313</v>
      </c>
      <c r="K11" s="608">
        <v>21307</v>
      </c>
      <c r="L11" s="608">
        <v>14592</v>
      </c>
      <c r="M11" s="608">
        <v>4079</v>
      </c>
      <c r="N11" s="608">
        <v>1683</v>
      </c>
      <c r="O11" s="608">
        <v>953</v>
      </c>
      <c r="P11" s="608">
        <v>4234</v>
      </c>
      <c r="Q11" s="608">
        <v>121</v>
      </c>
    </row>
    <row r="12" spans="1:18">
      <c r="A12" s="666" t="s">
        <v>18</v>
      </c>
      <c r="B12" s="604">
        <v>98670</v>
      </c>
      <c r="C12" s="604">
        <v>19165</v>
      </c>
      <c r="D12" s="604">
        <v>1298</v>
      </c>
      <c r="E12" s="604">
        <v>8451</v>
      </c>
      <c r="F12" s="604">
        <v>9416</v>
      </c>
      <c r="G12" s="604">
        <v>18365</v>
      </c>
      <c r="H12" s="604">
        <v>6436</v>
      </c>
      <c r="I12" s="604">
        <v>11929</v>
      </c>
      <c r="J12" s="604">
        <v>19857</v>
      </c>
      <c r="K12" s="604">
        <v>36434</v>
      </c>
      <c r="L12" s="604">
        <v>18831</v>
      </c>
      <c r="M12" s="604">
        <v>8962</v>
      </c>
      <c r="N12" s="604">
        <v>5339</v>
      </c>
      <c r="O12" s="604">
        <v>3302</v>
      </c>
      <c r="P12" s="604">
        <v>4608</v>
      </c>
      <c r="Q12" s="604">
        <v>241</v>
      </c>
    </row>
    <row r="13" spans="1:18">
      <c r="A13" s="968" t="s">
        <v>19</v>
      </c>
      <c r="B13" s="608">
        <v>88384</v>
      </c>
      <c r="C13" s="608">
        <v>17242</v>
      </c>
      <c r="D13" s="608">
        <v>1569</v>
      </c>
      <c r="E13" s="608">
        <v>10020</v>
      </c>
      <c r="F13" s="608">
        <v>5653</v>
      </c>
      <c r="G13" s="608">
        <v>11782</v>
      </c>
      <c r="H13" s="608">
        <v>4490</v>
      </c>
      <c r="I13" s="608">
        <v>7292</v>
      </c>
      <c r="J13" s="608">
        <v>28162</v>
      </c>
      <c r="K13" s="608">
        <v>24625</v>
      </c>
      <c r="L13" s="608">
        <v>15459</v>
      </c>
      <c r="M13" s="608">
        <v>6423</v>
      </c>
      <c r="N13" s="608">
        <v>1995</v>
      </c>
      <c r="O13" s="608">
        <v>748</v>
      </c>
      <c r="P13" s="608">
        <v>6390</v>
      </c>
      <c r="Q13" s="608">
        <v>183</v>
      </c>
    </row>
    <row r="14" spans="1:18">
      <c r="A14" s="666" t="s">
        <v>20</v>
      </c>
      <c r="B14" s="604">
        <v>56599</v>
      </c>
      <c r="C14" s="604">
        <v>19916</v>
      </c>
      <c r="D14" s="604">
        <v>505</v>
      </c>
      <c r="E14" s="604">
        <v>8385</v>
      </c>
      <c r="F14" s="604">
        <v>11026</v>
      </c>
      <c r="G14" s="604">
        <v>11066</v>
      </c>
      <c r="H14" s="604">
        <v>6810</v>
      </c>
      <c r="I14" s="604">
        <v>4256</v>
      </c>
      <c r="J14" s="604">
        <v>11959</v>
      </c>
      <c r="K14" s="604">
        <v>11127</v>
      </c>
      <c r="L14" s="604">
        <v>7841</v>
      </c>
      <c r="M14" s="604">
        <v>1884</v>
      </c>
      <c r="N14" s="604">
        <v>792</v>
      </c>
      <c r="O14" s="604">
        <v>610</v>
      </c>
      <c r="P14" s="604">
        <v>2249</v>
      </c>
      <c r="Q14" s="604">
        <v>282</v>
      </c>
    </row>
    <row r="15" spans="1:18">
      <c r="A15" s="968" t="s">
        <v>21</v>
      </c>
      <c r="B15" s="608">
        <v>268101</v>
      </c>
      <c r="C15" s="608">
        <v>72274</v>
      </c>
      <c r="D15" s="608">
        <v>3498</v>
      </c>
      <c r="E15" s="608">
        <v>33846</v>
      </c>
      <c r="F15" s="608">
        <v>34930</v>
      </c>
      <c r="G15" s="608">
        <v>57642</v>
      </c>
      <c r="H15" s="608">
        <v>34211</v>
      </c>
      <c r="I15" s="608">
        <v>23431</v>
      </c>
      <c r="J15" s="608">
        <v>51603</v>
      </c>
      <c r="K15" s="608">
        <v>68405</v>
      </c>
      <c r="L15" s="608">
        <v>42696</v>
      </c>
      <c r="M15" s="608">
        <v>15127</v>
      </c>
      <c r="N15" s="608">
        <v>7068</v>
      </c>
      <c r="O15" s="608">
        <v>3514</v>
      </c>
      <c r="P15" s="608">
        <v>13626</v>
      </c>
      <c r="Q15" s="608">
        <v>4551</v>
      </c>
    </row>
    <row r="16" spans="1:18">
      <c r="A16" s="666" t="s">
        <v>22</v>
      </c>
      <c r="B16" s="604">
        <v>70247</v>
      </c>
      <c r="C16" s="604">
        <v>11923</v>
      </c>
      <c r="D16" s="604">
        <v>494</v>
      </c>
      <c r="E16" s="604">
        <v>6246</v>
      </c>
      <c r="F16" s="604">
        <v>5183</v>
      </c>
      <c r="G16" s="604">
        <v>8872</v>
      </c>
      <c r="H16" s="604">
        <v>2651</v>
      </c>
      <c r="I16" s="604">
        <v>6221</v>
      </c>
      <c r="J16" s="604">
        <v>15017</v>
      </c>
      <c r="K16" s="604">
        <v>31243</v>
      </c>
      <c r="L16" s="604">
        <v>21990</v>
      </c>
      <c r="M16" s="604">
        <v>6112</v>
      </c>
      <c r="N16" s="604">
        <v>2309</v>
      </c>
      <c r="O16" s="604">
        <v>832</v>
      </c>
      <c r="P16" s="604">
        <v>2971</v>
      </c>
      <c r="Q16" s="604">
        <v>221</v>
      </c>
    </row>
    <row r="17" spans="1:17" ht="15.75" customHeight="1">
      <c r="A17" s="968" t="s">
        <v>23</v>
      </c>
      <c r="B17" s="608">
        <v>54224</v>
      </c>
      <c r="C17" s="608">
        <v>22336</v>
      </c>
      <c r="D17" s="608">
        <v>527</v>
      </c>
      <c r="E17" s="608">
        <v>8557</v>
      </c>
      <c r="F17" s="608">
        <v>13252</v>
      </c>
      <c r="G17" s="608">
        <v>10064</v>
      </c>
      <c r="H17" s="608">
        <v>7028</v>
      </c>
      <c r="I17" s="608">
        <v>3036</v>
      </c>
      <c r="J17" s="608">
        <v>9532</v>
      </c>
      <c r="K17" s="608">
        <v>8756</v>
      </c>
      <c r="L17" s="608">
        <v>5824</v>
      </c>
      <c r="M17" s="608">
        <v>1779</v>
      </c>
      <c r="N17" s="608">
        <v>726</v>
      </c>
      <c r="O17" s="608">
        <v>427</v>
      </c>
      <c r="P17" s="608">
        <v>3173</v>
      </c>
      <c r="Q17" s="608">
        <v>363</v>
      </c>
    </row>
    <row r="18" spans="1:17">
      <c r="A18" s="710" t="s">
        <v>113</v>
      </c>
      <c r="B18" s="604">
        <v>1189143</v>
      </c>
      <c r="C18" s="604">
        <v>326182</v>
      </c>
      <c r="D18" s="604">
        <v>15595</v>
      </c>
      <c r="E18" s="604">
        <v>163741</v>
      </c>
      <c r="F18" s="604">
        <v>146846</v>
      </c>
      <c r="G18" s="604">
        <v>179354</v>
      </c>
      <c r="H18" s="604">
        <v>84943</v>
      </c>
      <c r="I18" s="604">
        <v>94411</v>
      </c>
      <c r="J18" s="604">
        <v>279505</v>
      </c>
      <c r="K18" s="604">
        <v>324663</v>
      </c>
      <c r="L18" s="604">
        <v>184091</v>
      </c>
      <c r="M18" s="604">
        <v>81469</v>
      </c>
      <c r="N18" s="604">
        <v>35891</v>
      </c>
      <c r="O18" s="604">
        <v>23212</v>
      </c>
      <c r="P18" s="604">
        <v>64211</v>
      </c>
      <c r="Q18" s="604">
        <v>15228</v>
      </c>
    </row>
    <row r="19" spans="1:17">
      <c r="A19" s="968" t="s">
        <v>25</v>
      </c>
      <c r="B19" s="608">
        <v>137253</v>
      </c>
      <c r="C19" s="608">
        <v>45746</v>
      </c>
      <c r="D19" s="608">
        <v>2970</v>
      </c>
      <c r="E19" s="608">
        <v>22031</v>
      </c>
      <c r="F19" s="608">
        <v>20745</v>
      </c>
      <c r="G19" s="608">
        <v>20361</v>
      </c>
      <c r="H19" s="608">
        <v>9662</v>
      </c>
      <c r="I19" s="608">
        <v>10699</v>
      </c>
      <c r="J19" s="608">
        <v>27318</v>
      </c>
      <c r="K19" s="608">
        <v>31511</v>
      </c>
      <c r="L19" s="608">
        <v>20705</v>
      </c>
      <c r="M19" s="608">
        <v>6815</v>
      </c>
      <c r="N19" s="608">
        <v>2398</v>
      </c>
      <c r="O19" s="608">
        <v>1593</v>
      </c>
      <c r="P19" s="608">
        <v>11103</v>
      </c>
      <c r="Q19" s="608">
        <v>1214</v>
      </c>
    </row>
    <row r="20" spans="1:17">
      <c r="A20" s="666" t="s">
        <v>26</v>
      </c>
      <c r="B20" s="604">
        <v>104611</v>
      </c>
      <c r="C20" s="604">
        <v>37074</v>
      </c>
      <c r="D20" s="604">
        <v>2070</v>
      </c>
      <c r="E20" s="604">
        <v>16605</v>
      </c>
      <c r="F20" s="604">
        <v>18399</v>
      </c>
      <c r="G20" s="604">
        <v>15975</v>
      </c>
      <c r="H20" s="604">
        <v>8356</v>
      </c>
      <c r="I20" s="604">
        <v>7619</v>
      </c>
      <c r="J20" s="604">
        <v>21333</v>
      </c>
      <c r="K20" s="604">
        <v>23438</v>
      </c>
      <c r="L20" s="604">
        <v>14629</v>
      </c>
      <c r="M20" s="604">
        <v>4476</v>
      </c>
      <c r="N20" s="604">
        <v>2593</v>
      </c>
      <c r="O20" s="604">
        <v>1740</v>
      </c>
      <c r="P20" s="604">
        <v>6365</v>
      </c>
      <c r="Q20" s="604">
        <v>426</v>
      </c>
    </row>
    <row r="21" spans="1:17">
      <c r="A21" s="968" t="s">
        <v>27</v>
      </c>
      <c r="B21" s="608">
        <v>483776</v>
      </c>
      <c r="C21" s="608">
        <v>99940</v>
      </c>
      <c r="D21" s="608">
        <v>3093</v>
      </c>
      <c r="E21" s="608">
        <v>46309</v>
      </c>
      <c r="F21" s="608">
        <v>50538</v>
      </c>
      <c r="G21" s="608">
        <v>75851</v>
      </c>
      <c r="H21" s="608">
        <v>33656</v>
      </c>
      <c r="I21" s="608">
        <v>42195</v>
      </c>
      <c r="J21" s="608">
        <v>124712</v>
      </c>
      <c r="K21" s="608">
        <v>154112</v>
      </c>
      <c r="L21" s="608">
        <v>82058</v>
      </c>
      <c r="M21" s="608">
        <v>44021</v>
      </c>
      <c r="N21" s="608">
        <v>17477</v>
      </c>
      <c r="O21" s="608">
        <v>10556</v>
      </c>
      <c r="P21" s="608">
        <v>17603</v>
      </c>
      <c r="Q21" s="608">
        <v>11558</v>
      </c>
    </row>
    <row r="22" spans="1:17">
      <c r="A22" s="666" t="s">
        <v>28</v>
      </c>
      <c r="B22" s="604">
        <v>172050</v>
      </c>
      <c r="C22" s="604">
        <v>55612</v>
      </c>
      <c r="D22" s="604">
        <v>4379</v>
      </c>
      <c r="E22" s="604">
        <v>29172</v>
      </c>
      <c r="F22" s="604">
        <v>22061</v>
      </c>
      <c r="G22" s="604">
        <v>25426</v>
      </c>
      <c r="H22" s="604">
        <v>11444</v>
      </c>
      <c r="I22" s="604">
        <v>13982</v>
      </c>
      <c r="J22" s="604">
        <v>36492</v>
      </c>
      <c r="K22" s="604">
        <v>41630</v>
      </c>
      <c r="L22" s="604">
        <v>24260</v>
      </c>
      <c r="M22" s="604">
        <v>8962</v>
      </c>
      <c r="N22" s="604">
        <v>4460</v>
      </c>
      <c r="O22" s="604">
        <v>3948</v>
      </c>
      <c r="P22" s="604">
        <v>12262</v>
      </c>
      <c r="Q22" s="604">
        <v>628</v>
      </c>
    </row>
    <row r="23" spans="1:17">
      <c r="A23" s="968" t="s">
        <v>29</v>
      </c>
      <c r="B23" s="608">
        <v>211395</v>
      </c>
      <c r="C23" s="608">
        <v>57498</v>
      </c>
      <c r="D23" s="608">
        <v>2270</v>
      </c>
      <c r="E23" s="608">
        <v>32827</v>
      </c>
      <c r="F23" s="608">
        <v>22401</v>
      </c>
      <c r="G23" s="608">
        <v>29857</v>
      </c>
      <c r="H23" s="608">
        <v>14440</v>
      </c>
      <c r="I23" s="608">
        <v>15417</v>
      </c>
      <c r="J23" s="608">
        <v>54491</v>
      </c>
      <c r="K23" s="608">
        <v>54240</v>
      </c>
      <c r="L23" s="608">
        <v>31596</v>
      </c>
      <c r="M23" s="608">
        <v>12390</v>
      </c>
      <c r="N23" s="608">
        <v>6425</v>
      </c>
      <c r="O23" s="608">
        <v>3829</v>
      </c>
      <c r="P23" s="608">
        <v>14163</v>
      </c>
      <c r="Q23" s="608">
        <v>1146</v>
      </c>
    </row>
    <row r="24" spans="1:17" ht="15" customHeight="1">
      <c r="A24" s="666" t="s">
        <v>30</v>
      </c>
      <c r="B24" s="604">
        <v>80058</v>
      </c>
      <c r="C24" s="604">
        <v>30312</v>
      </c>
      <c r="D24" s="604">
        <v>813</v>
      </c>
      <c r="E24" s="604">
        <v>16797</v>
      </c>
      <c r="F24" s="604">
        <v>12702</v>
      </c>
      <c r="G24" s="604">
        <v>11884</v>
      </c>
      <c r="H24" s="604">
        <v>7385</v>
      </c>
      <c r="I24" s="604">
        <v>4499</v>
      </c>
      <c r="J24" s="604">
        <v>15159</v>
      </c>
      <c r="K24" s="604">
        <v>19732</v>
      </c>
      <c r="L24" s="604">
        <v>10843</v>
      </c>
      <c r="M24" s="604">
        <v>4805</v>
      </c>
      <c r="N24" s="604">
        <v>2538</v>
      </c>
      <c r="O24" s="604">
        <v>1546</v>
      </c>
      <c r="P24" s="604">
        <v>2715</v>
      </c>
      <c r="Q24" s="604">
        <v>256</v>
      </c>
    </row>
    <row r="25" spans="1:17">
      <c r="A25" s="709" t="s">
        <v>112</v>
      </c>
      <c r="B25" s="608">
        <v>210770</v>
      </c>
      <c r="C25" s="608">
        <v>68756</v>
      </c>
      <c r="D25" s="608">
        <v>3114</v>
      </c>
      <c r="E25" s="608">
        <v>31674</v>
      </c>
      <c r="F25" s="608">
        <v>33968</v>
      </c>
      <c r="G25" s="608">
        <v>41110</v>
      </c>
      <c r="H25" s="608">
        <v>22112</v>
      </c>
      <c r="I25" s="608">
        <v>18998</v>
      </c>
      <c r="J25" s="608">
        <v>41110</v>
      </c>
      <c r="K25" s="608">
        <v>49337</v>
      </c>
      <c r="L25" s="608">
        <v>32142</v>
      </c>
      <c r="M25" s="608">
        <v>10098</v>
      </c>
      <c r="N25" s="608">
        <v>5112</v>
      </c>
      <c r="O25" s="608">
        <v>1985</v>
      </c>
      <c r="P25" s="608">
        <v>9299</v>
      </c>
      <c r="Q25" s="608">
        <v>1158</v>
      </c>
    </row>
    <row r="26" spans="1:17">
      <c r="A26" s="666" t="s">
        <v>78</v>
      </c>
      <c r="B26" s="604">
        <v>53711</v>
      </c>
      <c r="C26" s="604">
        <v>17947</v>
      </c>
      <c r="D26" s="604">
        <v>470</v>
      </c>
      <c r="E26" s="604">
        <v>6494</v>
      </c>
      <c r="F26" s="604">
        <v>10983</v>
      </c>
      <c r="G26" s="604">
        <v>11678</v>
      </c>
      <c r="H26" s="604">
        <v>6943</v>
      </c>
      <c r="I26" s="604">
        <v>4735</v>
      </c>
      <c r="J26" s="604">
        <v>8875</v>
      </c>
      <c r="K26" s="604">
        <v>12342</v>
      </c>
      <c r="L26" s="604">
        <v>8300</v>
      </c>
      <c r="M26" s="604">
        <v>2621</v>
      </c>
      <c r="N26" s="604">
        <v>990</v>
      </c>
      <c r="O26" s="604">
        <v>431</v>
      </c>
      <c r="P26" s="604">
        <v>2793</v>
      </c>
      <c r="Q26" s="604">
        <v>76</v>
      </c>
    </row>
    <row r="27" spans="1:17">
      <c r="A27" s="968" t="s">
        <v>84</v>
      </c>
      <c r="B27" s="608">
        <v>37649</v>
      </c>
      <c r="C27" s="608">
        <v>11688</v>
      </c>
      <c r="D27" s="608">
        <v>968</v>
      </c>
      <c r="E27" s="608">
        <v>6490</v>
      </c>
      <c r="F27" s="608">
        <v>4230</v>
      </c>
      <c r="G27" s="608">
        <v>8005</v>
      </c>
      <c r="H27" s="608">
        <v>4049</v>
      </c>
      <c r="I27" s="608">
        <v>3956</v>
      </c>
      <c r="J27" s="608">
        <v>7103</v>
      </c>
      <c r="K27" s="608">
        <v>9052</v>
      </c>
      <c r="L27" s="608">
        <v>5475</v>
      </c>
      <c r="M27" s="608">
        <v>2051</v>
      </c>
      <c r="N27" s="608">
        <v>1056</v>
      </c>
      <c r="O27" s="608">
        <v>470</v>
      </c>
      <c r="P27" s="608">
        <v>1424</v>
      </c>
      <c r="Q27" s="608">
        <v>377</v>
      </c>
    </row>
    <row r="28" spans="1:17">
      <c r="A28" s="666" t="s">
        <v>77</v>
      </c>
      <c r="B28" s="604">
        <v>24950</v>
      </c>
      <c r="C28" s="604">
        <v>8106</v>
      </c>
      <c r="D28" s="604">
        <v>178</v>
      </c>
      <c r="E28" s="604">
        <v>4259</v>
      </c>
      <c r="F28" s="604">
        <v>3669</v>
      </c>
      <c r="G28" s="604">
        <v>4084</v>
      </c>
      <c r="H28" s="604">
        <v>2345</v>
      </c>
      <c r="I28" s="604">
        <v>1739</v>
      </c>
      <c r="J28" s="604">
        <v>6004</v>
      </c>
      <c r="K28" s="604">
        <v>5767</v>
      </c>
      <c r="L28" s="604">
        <v>3050</v>
      </c>
      <c r="M28" s="604">
        <v>1006</v>
      </c>
      <c r="N28" s="604">
        <v>1571</v>
      </c>
      <c r="O28" s="604">
        <v>140</v>
      </c>
      <c r="P28" s="604">
        <v>916</v>
      </c>
      <c r="Q28" s="604">
        <v>73</v>
      </c>
    </row>
    <row r="29" spans="1:17">
      <c r="A29" s="968" t="s">
        <v>83</v>
      </c>
      <c r="B29" s="608">
        <v>31009</v>
      </c>
      <c r="C29" s="608">
        <v>11344</v>
      </c>
      <c r="D29" s="608">
        <v>444</v>
      </c>
      <c r="E29" s="608">
        <v>5003</v>
      </c>
      <c r="F29" s="608">
        <v>5897</v>
      </c>
      <c r="G29" s="608">
        <v>5930</v>
      </c>
      <c r="H29" s="608">
        <v>2949</v>
      </c>
      <c r="I29" s="608">
        <v>2981</v>
      </c>
      <c r="J29" s="608">
        <v>5668</v>
      </c>
      <c r="K29" s="608">
        <v>6859</v>
      </c>
      <c r="L29" s="608">
        <v>4709</v>
      </c>
      <c r="M29" s="608">
        <v>1293</v>
      </c>
      <c r="N29" s="608">
        <v>474</v>
      </c>
      <c r="O29" s="608">
        <v>383</v>
      </c>
      <c r="P29" s="608">
        <v>1192</v>
      </c>
      <c r="Q29" s="608">
        <v>16</v>
      </c>
    </row>
    <row r="30" spans="1:17">
      <c r="A30" s="666" t="s">
        <v>76</v>
      </c>
      <c r="B30" s="604">
        <v>33870</v>
      </c>
      <c r="C30" s="604">
        <v>10444</v>
      </c>
      <c r="D30" s="604">
        <v>428</v>
      </c>
      <c r="E30" s="604">
        <v>5140</v>
      </c>
      <c r="F30" s="604">
        <v>4876</v>
      </c>
      <c r="G30" s="604">
        <v>5871</v>
      </c>
      <c r="H30" s="604">
        <v>2448</v>
      </c>
      <c r="I30" s="604">
        <v>3423</v>
      </c>
      <c r="J30" s="604">
        <v>7102</v>
      </c>
      <c r="K30" s="604">
        <v>8259</v>
      </c>
      <c r="L30" s="604">
        <v>5754</v>
      </c>
      <c r="M30" s="604">
        <v>1760</v>
      </c>
      <c r="N30" s="604">
        <v>545</v>
      </c>
      <c r="O30" s="604">
        <v>200</v>
      </c>
      <c r="P30" s="604">
        <v>1823</v>
      </c>
      <c r="Q30" s="604">
        <v>371</v>
      </c>
    </row>
    <row r="31" spans="1:17" ht="15" customHeight="1">
      <c r="A31" s="968" t="s">
        <v>75</v>
      </c>
      <c r="B31" s="608">
        <v>29581</v>
      </c>
      <c r="C31" s="608">
        <v>9227</v>
      </c>
      <c r="D31" s="608">
        <v>626</v>
      </c>
      <c r="E31" s="608">
        <v>4288</v>
      </c>
      <c r="F31" s="608">
        <v>4313</v>
      </c>
      <c r="G31" s="608">
        <v>5542</v>
      </c>
      <c r="H31" s="608">
        <v>3378</v>
      </c>
      <c r="I31" s="608">
        <v>2164</v>
      </c>
      <c r="J31" s="608">
        <v>6358</v>
      </c>
      <c r="K31" s="608">
        <v>7058</v>
      </c>
      <c r="L31" s="608">
        <v>4854</v>
      </c>
      <c r="M31" s="608">
        <v>1367</v>
      </c>
      <c r="N31" s="608">
        <v>476</v>
      </c>
      <c r="O31" s="608">
        <v>361</v>
      </c>
      <c r="P31" s="608">
        <v>1151</v>
      </c>
      <c r="Q31" s="608">
        <v>245</v>
      </c>
    </row>
    <row r="32" spans="1:17">
      <c r="A32" s="710" t="s">
        <v>111</v>
      </c>
      <c r="B32" s="604">
        <v>7526</v>
      </c>
      <c r="C32" s="604">
        <v>2355</v>
      </c>
      <c r="D32" s="604">
        <v>110</v>
      </c>
      <c r="E32" s="604">
        <v>860</v>
      </c>
      <c r="F32" s="604">
        <v>1385</v>
      </c>
      <c r="G32" s="604">
        <v>1454</v>
      </c>
      <c r="H32" s="604">
        <v>989</v>
      </c>
      <c r="I32" s="604">
        <v>465</v>
      </c>
      <c r="J32" s="604">
        <v>1376</v>
      </c>
      <c r="K32" s="604">
        <v>2201</v>
      </c>
      <c r="L32" s="604">
        <v>1116</v>
      </c>
      <c r="M32" s="604">
        <v>651</v>
      </c>
      <c r="N32" s="604">
        <v>333</v>
      </c>
      <c r="O32" s="604">
        <v>101</v>
      </c>
      <c r="P32" s="604">
        <v>97</v>
      </c>
      <c r="Q32" s="604">
        <v>43</v>
      </c>
    </row>
    <row r="33" spans="1:17" ht="9.75" customHeight="1">
      <c r="A33" s="968" t="s">
        <v>82</v>
      </c>
      <c r="B33" s="608">
        <v>7526</v>
      </c>
      <c r="C33" s="608">
        <v>2355</v>
      </c>
      <c r="D33" s="608">
        <v>110</v>
      </c>
      <c r="E33" s="608">
        <v>860</v>
      </c>
      <c r="F33" s="608">
        <v>1385</v>
      </c>
      <c r="G33" s="608">
        <v>1454</v>
      </c>
      <c r="H33" s="608">
        <v>989</v>
      </c>
      <c r="I33" s="608">
        <v>465</v>
      </c>
      <c r="J33" s="608">
        <v>1376</v>
      </c>
      <c r="K33" s="608">
        <v>2201</v>
      </c>
      <c r="L33" s="608">
        <v>1116</v>
      </c>
      <c r="M33" s="608">
        <v>651</v>
      </c>
      <c r="N33" s="608">
        <v>333</v>
      </c>
      <c r="O33" s="608">
        <v>101</v>
      </c>
      <c r="P33" s="608">
        <v>97</v>
      </c>
      <c r="Q33" s="608">
        <v>43</v>
      </c>
    </row>
    <row r="34" spans="1:17" ht="9.75" customHeight="1">
      <c r="A34" s="970"/>
      <c r="B34" s="711"/>
      <c r="C34" s="711"/>
      <c r="D34" s="711"/>
      <c r="E34" s="711"/>
      <c r="F34" s="711"/>
      <c r="G34" s="711"/>
      <c r="H34" s="711"/>
      <c r="I34" s="711"/>
      <c r="J34" s="711"/>
      <c r="K34" s="711"/>
      <c r="L34" s="711"/>
      <c r="M34" s="711"/>
    </row>
    <row r="35" spans="1:17" ht="27.75" customHeight="1">
      <c r="A35" s="1130" t="s">
        <v>401</v>
      </c>
      <c r="B35" s="1130"/>
      <c r="C35" s="1130"/>
      <c r="D35" s="1130"/>
      <c r="E35" s="1130"/>
      <c r="F35" s="1130"/>
      <c r="G35" s="1130"/>
      <c r="H35" s="1130"/>
      <c r="I35" s="1130"/>
      <c r="J35" s="1130"/>
      <c r="K35" s="1130"/>
      <c r="L35" s="1130"/>
      <c r="M35" s="1130"/>
    </row>
  </sheetData>
  <mergeCells count="9">
    <mergeCell ref="A35:M35"/>
    <mergeCell ref="A1:Q1"/>
    <mergeCell ref="A3:A4"/>
    <mergeCell ref="B3:B4"/>
    <mergeCell ref="C3:F3"/>
    <mergeCell ref="G3:I3"/>
    <mergeCell ref="K3:O3"/>
    <mergeCell ref="P3:P4"/>
    <mergeCell ref="Q3:Q4"/>
  </mergeCells>
  <hyperlinks>
    <hyperlink ref="R1" location="INDICE!A32" display="INDICE"/>
  </hyperlinks>
  <printOptions horizontalCentered="1"/>
  <pageMargins left="0.51181102362204722" right="0.51181102362204722" top="1.1023622047244095" bottom="0.51181102362204722" header="0.11811023622047245" footer="0.23622047244094491"/>
  <pageSetup paperSize="9" scale="62" firstPageNumber="118" orientation="landscape" useFirstPageNumber="1" r:id="rId1"/>
  <headerFooter scaleWithDoc="0">
    <oddHeader>&amp;C&amp;G</oddHeader>
    <oddFooter>&amp;C&amp;12 &amp;P</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90" zoomScaleNormal="90" zoomScalePageLayoutView="90" workbookViewId="0">
      <selection sqref="A1:Q1"/>
    </sheetView>
  </sheetViews>
  <sheetFormatPr baseColWidth="10" defaultColWidth="9.140625" defaultRowHeight="12.75"/>
  <cols>
    <col min="1" max="1" width="26.42578125" style="653" bestFit="1" customWidth="1"/>
    <col min="2" max="2" width="15.5703125" style="653" customWidth="1"/>
    <col min="3" max="3" width="10.5703125" style="653" customWidth="1"/>
    <col min="4" max="4" width="12.7109375" style="653" customWidth="1"/>
    <col min="5" max="5" width="11.5703125" style="653" customWidth="1"/>
    <col min="6" max="6" width="12.42578125" style="653" customWidth="1"/>
    <col min="7" max="7" width="10.5703125" style="653" customWidth="1"/>
    <col min="8" max="8" width="12.42578125" style="653" customWidth="1"/>
    <col min="9" max="9" width="10.5703125" style="653" customWidth="1"/>
    <col min="10" max="10" width="13.140625" style="653" customWidth="1"/>
    <col min="11" max="11" width="11.85546875" style="653" bestFit="1" customWidth="1"/>
    <col min="12" max="12" width="12.85546875" style="653" customWidth="1"/>
    <col min="13" max="17" width="11.5703125" style="653" customWidth="1"/>
    <col min="18" max="16384" width="9.140625" style="653"/>
  </cols>
  <sheetData>
    <row r="1" spans="1:18" ht="49.5" customHeight="1">
      <c r="A1" s="1129" t="s">
        <v>1525</v>
      </c>
      <c r="B1" s="1129"/>
      <c r="C1" s="1129"/>
      <c r="D1" s="1129"/>
      <c r="E1" s="1129"/>
      <c r="F1" s="1129"/>
      <c r="G1" s="1129"/>
      <c r="H1" s="1129"/>
      <c r="I1" s="1129"/>
      <c r="J1" s="1129"/>
      <c r="K1" s="1129"/>
      <c r="L1" s="1129"/>
      <c r="M1" s="1129"/>
      <c r="N1" s="1129"/>
      <c r="O1" s="1129"/>
      <c r="P1" s="1129"/>
      <c r="Q1" s="1129"/>
      <c r="R1" s="264" t="s">
        <v>577</v>
      </c>
    </row>
    <row r="2" spans="1:18" ht="4.5" customHeight="1">
      <c r="A2" s="719"/>
      <c r="B2" s="665"/>
      <c r="C2" s="665"/>
      <c r="D2" s="665"/>
      <c r="E2" s="665"/>
      <c r="F2" s="665"/>
      <c r="G2" s="665"/>
      <c r="H2" s="665"/>
      <c r="I2" s="665"/>
      <c r="J2" s="665"/>
      <c r="K2" s="665"/>
      <c r="L2" s="665"/>
      <c r="M2" s="665"/>
    </row>
    <row r="3" spans="1:18" s="665" customFormat="1" ht="13.5" customHeight="1">
      <c r="A3" s="1182" t="s">
        <v>81</v>
      </c>
      <c r="B3" s="1200" t="s">
        <v>679</v>
      </c>
      <c r="C3" s="1200" t="s">
        <v>329</v>
      </c>
      <c r="D3" s="1201"/>
      <c r="E3" s="1201"/>
      <c r="F3" s="1201"/>
      <c r="G3" s="1206" t="s">
        <v>333</v>
      </c>
      <c r="H3" s="1206"/>
      <c r="I3" s="1206"/>
      <c r="J3" s="761" t="s">
        <v>333</v>
      </c>
      <c r="K3" s="1200" t="s">
        <v>332</v>
      </c>
      <c r="L3" s="1201"/>
      <c r="M3" s="1201"/>
      <c r="N3" s="1201"/>
      <c r="O3" s="1201"/>
      <c r="P3" s="1200" t="s">
        <v>389</v>
      </c>
      <c r="Q3" s="1200" t="s">
        <v>400</v>
      </c>
    </row>
    <row r="4" spans="1:18" s="665" customFormat="1" ht="24">
      <c r="A4" s="1162"/>
      <c r="B4" s="1205"/>
      <c r="C4" s="974" t="s">
        <v>66</v>
      </c>
      <c r="D4" s="974" t="s">
        <v>315</v>
      </c>
      <c r="E4" s="974" t="s">
        <v>394</v>
      </c>
      <c r="F4" s="974" t="s">
        <v>393</v>
      </c>
      <c r="G4" s="760" t="s">
        <v>66</v>
      </c>
      <c r="H4" s="760" t="s">
        <v>392</v>
      </c>
      <c r="I4" s="760" t="s">
        <v>391</v>
      </c>
      <c r="J4" s="760" t="s">
        <v>390</v>
      </c>
      <c r="K4" s="974" t="s">
        <v>66</v>
      </c>
      <c r="L4" s="974" t="s">
        <v>1087</v>
      </c>
      <c r="M4" s="974" t="s">
        <v>1088</v>
      </c>
      <c r="N4" s="974" t="s">
        <v>1089</v>
      </c>
      <c r="O4" s="974" t="s">
        <v>1098</v>
      </c>
      <c r="P4" s="1205"/>
      <c r="Q4" s="1205"/>
    </row>
    <row r="5" spans="1:18" ht="17.25" customHeight="1">
      <c r="A5" s="709" t="s">
        <v>11</v>
      </c>
      <c r="B5" s="608">
        <v>694590</v>
      </c>
      <c r="C5" s="608">
        <v>143155</v>
      </c>
      <c r="D5" s="608">
        <v>4208</v>
      </c>
      <c r="E5" s="608">
        <v>64910</v>
      </c>
      <c r="F5" s="608">
        <v>74037</v>
      </c>
      <c r="G5" s="608">
        <v>127285</v>
      </c>
      <c r="H5" s="608">
        <v>55469</v>
      </c>
      <c r="I5" s="608">
        <v>71816</v>
      </c>
      <c r="J5" s="608">
        <v>138775</v>
      </c>
      <c r="K5" s="608">
        <v>222639</v>
      </c>
      <c r="L5" s="608">
        <v>123223</v>
      </c>
      <c r="M5" s="608">
        <v>62848</v>
      </c>
      <c r="N5" s="608">
        <v>21682</v>
      </c>
      <c r="O5" s="608">
        <v>14886</v>
      </c>
      <c r="P5" s="608">
        <v>33162</v>
      </c>
      <c r="Q5" s="608">
        <v>29574</v>
      </c>
    </row>
    <row r="6" spans="1:18">
      <c r="A6" s="710" t="s">
        <v>114</v>
      </c>
      <c r="B6" s="604">
        <v>267315</v>
      </c>
      <c r="C6" s="604">
        <v>58339</v>
      </c>
      <c r="D6" s="604">
        <v>1982</v>
      </c>
      <c r="E6" s="604">
        <v>25361</v>
      </c>
      <c r="F6" s="604">
        <v>30996</v>
      </c>
      <c r="G6" s="604">
        <v>63061</v>
      </c>
      <c r="H6" s="604">
        <v>29858</v>
      </c>
      <c r="I6" s="604">
        <v>33203</v>
      </c>
      <c r="J6" s="604">
        <v>47808</v>
      </c>
      <c r="K6" s="604">
        <v>74077</v>
      </c>
      <c r="L6" s="604">
        <v>50420</v>
      </c>
      <c r="M6" s="604">
        <v>13389</v>
      </c>
      <c r="N6" s="604">
        <v>6620</v>
      </c>
      <c r="O6" s="604">
        <v>3648</v>
      </c>
      <c r="P6" s="604">
        <v>11276</v>
      </c>
      <c r="Q6" s="604">
        <v>12754</v>
      </c>
    </row>
    <row r="7" spans="1:18">
      <c r="A7" s="968" t="s">
        <v>13</v>
      </c>
      <c r="B7" s="608">
        <v>39214</v>
      </c>
      <c r="C7" s="608">
        <v>9982</v>
      </c>
      <c r="D7" s="608">
        <v>194</v>
      </c>
      <c r="E7" s="608">
        <v>4063</v>
      </c>
      <c r="F7" s="608">
        <v>5725</v>
      </c>
      <c r="G7" s="608">
        <v>10783</v>
      </c>
      <c r="H7" s="608">
        <v>4646</v>
      </c>
      <c r="I7" s="608">
        <v>6137</v>
      </c>
      <c r="J7" s="608">
        <v>6333</v>
      </c>
      <c r="K7" s="608">
        <v>7372</v>
      </c>
      <c r="L7" s="608">
        <v>5774</v>
      </c>
      <c r="M7" s="608">
        <v>919</v>
      </c>
      <c r="N7" s="608">
        <v>382</v>
      </c>
      <c r="O7" s="608">
        <v>297</v>
      </c>
      <c r="P7" s="608">
        <v>3903</v>
      </c>
      <c r="Q7" s="608">
        <v>841</v>
      </c>
    </row>
    <row r="8" spans="1:18">
      <c r="A8" s="666" t="s">
        <v>14</v>
      </c>
      <c r="B8" s="604">
        <v>20276</v>
      </c>
      <c r="C8" s="604">
        <v>4958</v>
      </c>
      <c r="D8" s="604">
        <v>38</v>
      </c>
      <c r="E8" s="604">
        <v>3239</v>
      </c>
      <c r="F8" s="604">
        <v>1681</v>
      </c>
      <c r="G8" s="604">
        <v>4879</v>
      </c>
      <c r="H8" s="604">
        <v>1399</v>
      </c>
      <c r="I8" s="604">
        <v>3480</v>
      </c>
      <c r="J8" s="604">
        <v>3517</v>
      </c>
      <c r="K8" s="604">
        <v>6567</v>
      </c>
      <c r="L8" s="604">
        <v>4394</v>
      </c>
      <c r="M8" s="604">
        <v>1199</v>
      </c>
      <c r="N8" s="604">
        <v>717</v>
      </c>
      <c r="O8" s="604">
        <v>257</v>
      </c>
      <c r="P8" s="604">
        <v>338</v>
      </c>
      <c r="Q8" s="604">
        <v>17</v>
      </c>
    </row>
    <row r="9" spans="1:18">
      <c r="A9" s="968" t="s">
        <v>15</v>
      </c>
      <c r="B9" s="608">
        <v>9358</v>
      </c>
      <c r="C9" s="608">
        <v>3559</v>
      </c>
      <c r="D9" s="608">
        <v>32</v>
      </c>
      <c r="E9" s="608">
        <v>1319</v>
      </c>
      <c r="F9" s="608">
        <v>2208</v>
      </c>
      <c r="G9" s="608">
        <v>2024</v>
      </c>
      <c r="H9" s="608">
        <v>1528</v>
      </c>
      <c r="I9" s="608">
        <v>496</v>
      </c>
      <c r="J9" s="608">
        <v>1273</v>
      </c>
      <c r="K9" s="608">
        <v>2050</v>
      </c>
      <c r="L9" s="608">
        <v>893</v>
      </c>
      <c r="M9" s="608">
        <v>595</v>
      </c>
      <c r="N9" s="608">
        <v>394</v>
      </c>
      <c r="O9" s="608">
        <v>168</v>
      </c>
      <c r="P9" s="608">
        <v>449</v>
      </c>
      <c r="Q9" s="608">
        <v>3</v>
      </c>
    </row>
    <row r="10" spans="1:18">
      <c r="A10" s="666" t="s">
        <v>16</v>
      </c>
      <c r="B10" s="604">
        <v>7686</v>
      </c>
      <c r="C10" s="604">
        <v>1278</v>
      </c>
      <c r="D10" s="604">
        <v>30</v>
      </c>
      <c r="E10" s="604">
        <v>1036</v>
      </c>
      <c r="F10" s="604">
        <v>212</v>
      </c>
      <c r="G10" s="604">
        <v>1136</v>
      </c>
      <c r="H10" s="604">
        <v>319</v>
      </c>
      <c r="I10" s="604">
        <v>817</v>
      </c>
      <c r="J10" s="604">
        <v>2886</v>
      </c>
      <c r="K10" s="604">
        <v>2230</v>
      </c>
      <c r="L10" s="604">
        <v>1293</v>
      </c>
      <c r="M10" s="604">
        <v>609</v>
      </c>
      <c r="N10" s="604">
        <v>214</v>
      </c>
      <c r="O10" s="604">
        <v>114</v>
      </c>
      <c r="P10" s="604">
        <v>134</v>
      </c>
      <c r="Q10" s="604">
        <v>22</v>
      </c>
    </row>
    <row r="11" spans="1:18">
      <c r="A11" s="968" t="s">
        <v>17</v>
      </c>
      <c r="B11" s="608">
        <v>14954</v>
      </c>
      <c r="C11" s="608">
        <v>1523</v>
      </c>
      <c r="D11" s="608">
        <v>546</v>
      </c>
      <c r="E11" s="608">
        <v>822</v>
      </c>
      <c r="F11" s="608">
        <v>155</v>
      </c>
      <c r="G11" s="608">
        <v>2437</v>
      </c>
      <c r="H11" s="608">
        <v>992</v>
      </c>
      <c r="I11" s="608">
        <v>1445</v>
      </c>
      <c r="J11" s="608">
        <v>2561</v>
      </c>
      <c r="K11" s="608">
        <v>8014</v>
      </c>
      <c r="L11" s="608">
        <v>7591</v>
      </c>
      <c r="M11" s="608">
        <v>270</v>
      </c>
      <c r="N11" s="608">
        <v>100</v>
      </c>
      <c r="O11" s="608">
        <v>53</v>
      </c>
      <c r="P11" s="608">
        <v>417</v>
      </c>
      <c r="Q11" s="608">
        <v>2</v>
      </c>
    </row>
    <row r="12" spans="1:18">
      <c r="A12" s="666" t="s">
        <v>18</v>
      </c>
      <c r="B12" s="604">
        <v>16160</v>
      </c>
      <c r="C12" s="604">
        <v>3426</v>
      </c>
      <c r="D12" s="604">
        <v>163</v>
      </c>
      <c r="E12" s="604">
        <v>1191</v>
      </c>
      <c r="F12" s="604">
        <v>2072</v>
      </c>
      <c r="G12" s="604">
        <v>4144</v>
      </c>
      <c r="H12" s="604">
        <v>1943</v>
      </c>
      <c r="I12" s="604">
        <v>2201</v>
      </c>
      <c r="J12" s="604">
        <v>3588</v>
      </c>
      <c r="K12" s="604">
        <v>4459</v>
      </c>
      <c r="L12" s="604">
        <v>2275</v>
      </c>
      <c r="M12" s="604">
        <v>915</v>
      </c>
      <c r="N12" s="604">
        <v>562</v>
      </c>
      <c r="O12" s="604">
        <v>707</v>
      </c>
      <c r="P12" s="604">
        <v>527</v>
      </c>
      <c r="Q12" s="604">
        <v>16</v>
      </c>
    </row>
    <row r="13" spans="1:18">
      <c r="A13" s="968" t="s">
        <v>19</v>
      </c>
      <c r="B13" s="608">
        <v>12965</v>
      </c>
      <c r="C13" s="608">
        <v>2401</v>
      </c>
      <c r="D13" s="608">
        <v>159</v>
      </c>
      <c r="E13" s="608">
        <v>1462</v>
      </c>
      <c r="F13" s="608">
        <v>780</v>
      </c>
      <c r="G13" s="608">
        <v>1996</v>
      </c>
      <c r="H13" s="608">
        <v>1004</v>
      </c>
      <c r="I13" s="608">
        <v>992</v>
      </c>
      <c r="J13" s="608">
        <v>4183</v>
      </c>
      <c r="K13" s="608">
        <v>3224</v>
      </c>
      <c r="L13" s="608">
        <v>1972</v>
      </c>
      <c r="M13" s="608">
        <v>970</v>
      </c>
      <c r="N13" s="608">
        <v>206</v>
      </c>
      <c r="O13" s="608">
        <v>76</v>
      </c>
      <c r="P13" s="608">
        <v>1154</v>
      </c>
      <c r="Q13" s="608">
        <v>7</v>
      </c>
    </row>
    <row r="14" spans="1:18">
      <c r="A14" s="666" t="s">
        <v>20</v>
      </c>
      <c r="B14" s="604">
        <v>13698</v>
      </c>
      <c r="C14" s="604">
        <v>3600</v>
      </c>
      <c r="D14" s="604">
        <v>121</v>
      </c>
      <c r="E14" s="604">
        <v>1468</v>
      </c>
      <c r="F14" s="604">
        <v>2011</v>
      </c>
      <c r="G14" s="604">
        <v>2543</v>
      </c>
      <c r="H14" s="604">
        <v>1203</v>
      </c>
      <c r="I14" s="604">
        <v>1340</v>
      </c>
      <c r="J14" s="604">
        <v>4259</v>
      </c>
      <c r="K14" s="604">
        <v>2799</v>
      </c>
      <c r="L14" s="604">
        <v>1766</v>
      </c>
      <c r="M14" s="604">
        <v>608</v>
      </c>
      <c r="N14" s="604">
        <v>221</v>
      </c>
      <c r="O14" s="604">
        <v>204</v>
      </c>
      <c r="P14" s="604">
        <v>426</v>
      </c>
      <c r="Q14" s="604">
        <v>71</v>
      </c>
    </row>
    <row r="15" spans="1:18">
      <c r="A15" s="968" t="s">
        <v>21</v>
      </c>
      <c r="B15" s="608">
        <v>102843</v>
      </c>
      <c r="C15" s="608">
        <v>18520</v>
      </c>
      <c r="D15" s="608">
        <v>534</v>
      </c>
      <c r="E15" s="608">
        <v>8590</v>
      </c>
      <c r="F15" s="608">
        <v>9396</v>
      </c>
      <c r="G15" s="608">
        <v>25786</v>
      </c>
      <c r="H15" s="608">
        <v>12930</v>
      </c>
      <c r="I15" s="608">
        <v>12856</v>
      </c>
      <c r="J15" s="608">
        <v>15052</v>
      </c>
      <c r="K15" s="608">
        <v>29044</v>
      </c>
      <c r="L15" s="608">
        <v>17665</v>
      </c>
      <c r="M15" s="608">
        <v>6550</v>
      </c>
      <c r="N15" s="608">
        <v>3332</v>
      </c>
      <c r="O15" s="608">
        <v>1497</v>
      </c>
      <c r="P15" s="608">
        <v>3075</v>
      </c>
      <c r="Q15" s="608">
        <v>11366</v>
      </c>
    </row>
    <row r="16" spans="1:18">
      <c r="A16" s="666" t="s">
        <v>22</v>
      </c>
      <c r="B16" s="604">
        <v>14950</v>
      </c>
      <c r="C16" s="604">
        <v>1521</v>
      </c>
      <c r="D16" s="604">
        <v>125</v>
      </c>
      <c r="E16" s="604">
        <v>815</v>
      </c>
      <c r="F16" s="604">
        <v>581</v>
      </c>
      <c r="G16" s="604">
        <v>3324</v>
      </c>
      <c r="H16" s="604">
        <v>406</v>
      </c>
      <c r="I16" s="604">
        <v>2918</v>
      </c>
      <c r="J16" s="604">
        <v>2124</v>
      </c>
      <c r="K16" s="604">
        <v>7395</v>
      </c>
      <c r="L16" s="604">
        <v>6266</v>
      </c>
      <c r="M16" s="604">
        <v>529</v>
      </c>
      <c r="N16" s="604">
        <v>376</v>
      </c>
      <c r="O16" s="604">
        <v>224</v>
      </c>
      <c r="P16" s="604">
        <v>580</v>
      </c>
      <c r="Q16" s="604">
        <v>6</v>
      </c>
    </row>
    <row r="17" spans="1:17" ht="15.75" customHeight="1">
      <c r="A17" s="968" t="s">
        <v>23</v>
      </c>
      <c r="B17" s="608">
        <v>15211</v>
      </c>
      <c r="C17" s="608">
        <v>7571</v>
      </c>
      <c r="D17" s="608">
        <v>40</v>
      </c>
      <c r="E17" s="608">
        <v>1356</v>
      </c>
      <c r="F17" s="608">
        <v>6175</v>
      </c>
      <c r="G17" s="608">
        <v>4009</v>
      </c>
      <c r="H17" s="608">
        <v>3488</v>
      </c>
      <c r="I17" s="608">
        <v>521</v>
      </c>
      <c r="J17" s="608">
        <v>2032</v>
      </c>
      <c r="K17" s="608">
        <v>923</v>
      </c>
      <c r="L17" s="608">
        <v>531</v>
      </c>
      <c r="M17" s="608">
        <v>225</v>
      </c>
      <c r="N17" s="608">
        <v>116</v>
      </c>
      <c r="O17" s="608">
        <v>51</v>
      </c>
      <c r="P17" s="608">
        <v>273</v>
      </c>
      <c r="Q17" s="608">
        <v>403</v>
      </c>
    </row>
    <row r="18" spans="1:17">
      <c r="A18" s="710" t="s">
        <v>113</v>
      </c>
      <c r="B18" s="604">
        <v>377678</v>
      </c>
      <c r="C18" s="604">
        <v>69491</v>
      </c>
      <c r="D18" s="604">
        <v>1793</v>
      </c>
      <c r="E18" s="604">
        <v>32611</v>
      </c>
      <c r="F18" s="604">
        <v>35087</v>
      </c>
      <c r="G18" s="604">
        <v>54764</v>
      </c>
      <c r="H18" s="604">
        <v>20156</v>
      </c>
      <c r="I18" s="604">
        <v>34608</v>
      </c>
      <c r="J18" s="604">
        <v>79651</v>
      </c>
      <c r="K18" s="604">
        <v>137689</v>
      </c>
      <c r="L18" s="604">
        <v>65600</v>
      </c>
      <c r="M18" s="604">
        <v>46976</v>
      </c>
      <c r="N18" s="604">
        <v>14297</v>
      </c>
      <c r="O18" s="604">
        <v>10816</v>
      </c>
      <c r="P18" s="604">
        <v>19540</v>
      </c>
      <c r="Q18" s="604">
        <v>16543</v>
      </c>
    </row>
    <row r="19" spans="1:17">
      <c r="A19" s="968" t="s">
        <v>25</v>
      </c>
      <c r="B19" s="608">
        <v>35072</v>
      </c>
      <c r="C19" s="608">
        <v>6862</v>
      </c>
      <c r="D19" s="608">
        <v>204</v>
      </c>
      <c r="E19" s="608">
        <v>3639</v>
      </c>
      <c r="F19" s="608">
        <v>3019</v>
      </c>
      <c r="G19" s="608">
        <v>4526</v>
      </c>
      <c r="H19" s="608">
        <v>1100</v>
      </c>
      <c r="I19" s="608">
        <v>3426</v>
      </c>
      <c r="J19" s="608">
        <v>9288</v>
      </c>
      <c r="K19" s="608">
        <v>10291</v>
      </c>
      <c r="L19" s="608">
        <v>7144</v>
      </c>
      <c r="M19" s="608">
        <v>2030</v>
      </c>
      <c r="N19" s="608">
        <v>642</v>
      </c>
      <c r="O19" s="608">
        <v>475</v>
      </c>
      <c r="P19" s="608">
        <v>3963</v>
      </c>
      <c r="Q19" s="608">
        <v>142</v>
      </c>
    </row>
    <row r="20" spans="1:17">
      <c r="A20" s="666" t="s">
        <v>26</v>
      </c>
      <c r="B20" s="604">
        <v>47275</v>
      </c>
      <c r="C20" s="604">
        <v>21088</v>
      </c>
      <c r="D20" s="604">
        <v>546</v>
      </c>
      <c r="E20" s="604">
        <v>5607</v>
      </c>
      <c r="F20" s="604">
        <v>14935</v>
      </c>
      <c r="G20" s="604">
        <v>7048</v>
      </c>
      <c r="H20" s="604">
        <v>4416</v>
      </c>
      <c r="I20" s="604">
        <v>2632</v>
      </c>
      <c r="J20" s="604">
        <v>7620</v>
      </c>
      <c r="K20" s="604">
        <v>8483</v>
      </c>
      <c r="L20" s="604">
        <v>4895</v>
      </c>
      <c r="M20" s="604">
        <v>1445</v>
      </c>
      <c r="N20" s="604">
        <v>1158</v>
      </c>
      <c r="O20" s="604">
        <v>985</v>
      </c>
      <c r="P20" s="604">
        <v>2885</v>
      </c>
      <c r="Q20" s="604">
        <v>151</v>
      </c>
    </row>
    <row r="21" spans="1:17">
      <c r="A21" s="968" t="s">
        <v>27</v>
      </c>
      <c r="B21" s="608">
        <v>188502</v>
      </c>
      <c r="C21" s="608">
        <v>16927</v>
      </c>
      <c r="D21" s="608">
        <v>403</v>
      </c>
      <c r="E21" s="608">
        <v>7610</v>
      </c>
      <c r="F21" s="608">
        <v>8914</v>
      </c>
      <c r="G21" s="608">
        <v>30114</v>
      </c>
      <c r="H21" s="608">
        <v>9703</v>
      </c>
      <c r="I21" s="608">
        <v>20411</v>
      </c>
      <c r="J21" s="608">
        <v>33340</v>
      </c>
      <c r="K21" s="608">
        <v>89151</v>
      </c>
      <c r="L21" s="608">
        <v>36326</v>
      </c>
      <c r="M21" s="608">
        <v>36573</v>
      </c>
      <c r="N21" s="608">
        <v>9356</v>
      </c>
      <c r="O21" s="608">
        <v>6896</v>
      </c>
      <c r="P21" s="608">
        <v>3808</v>
      </c>
      <c r="Q21" s="608">
        <v>15162</v>
      </c>
    </row>
    <row r="22" spans="1:17">
      <c r="A22" s="666" t="s">
        <v>28</v>
      </c>
      <c r="B22" s="604">
        <v>35936</v>
      </c>
      <c r="C22" s="604">
        <v>10259</v>
      </c>
      <c r="D22" s="604">
        <v>325</v>
      </c>
      <c r="E22" s="604">
        <v>6339</v>
      </c>
      <c r="F22" s="604">
        <v>3595</v>
      </c>
      <c r="G22" s="604">
        <v>4401</v>
      </c>
      <c r="H22" s="604">
        <v>1526</v>
      </c>
      <c r="I22" s="604">
        <v>2875</v>
      </c>
      <c r="J22" s="604">
        <v>9477</v>
      </c>
      <c r="K22" s="604">
        <v>8132</v>
      </c>
      <c r="L22" s="604">
        <v>4877</v>
      </c>
      <c r="M22" s="604">
        <v>1621</v>
      </c>
      <c r="N22" s="604">
        <v>616</v>
      </c>
      <c r="O22" s="604">
        <v>1018</v>
      </c>
      <c r="P22" s="604">
        <v>3350</v>
      </c>
      <c r="Q22" s="604">
        <v>317</v>
      </c>
    </row>
    <row r="23" spans="1:17">
      <c r="A23" s="968" t="s">
        <v>29</v>
      </c>
      <c r="B23" s="608">
        <v>55601</v>
      </c>
      <c r="C23" s="608">
        <v>11041</v>
      </c>
      <c r="D23" s="608">
        <v>257</v>
      </c>
      <c r="E23" s="608">
        <v>7338</v>
      </c>
      <c r="F23" s="608">
        <v>3446</v>
      </c>
      <c r="G23" s="608">
        <v>6570</v>
      </c>
      <c r="H23" s="608">
        <v>2324</v>
      </c>
      <c r="I23" s="608">
        <v>4246</v>
      </c>
      <c r="J23" s="608">
        <v>16914</v>
      </c>
      <c r="K23" s="608">
        <v>16656</v>
      </c>
      <c r="L23" s="608">
        <v>9508</v>
      </c>
      <c r="M23" s="608">
        <v>3986</v>
      </c>
      <c r="N23" s="608">
        <v>2013</v>
      </c>
      <c r="O23" s="608">
        <v>1149</v>
      </c>
      <c r="P23" s="608">
        <v>3677</v>
      </c>
      <c r="Q23" s="608">
        <v>743</v>
      </c>
    </row>
    <row r="24" spans="1:17" ht="15" customHeight="1">
      <c r="A24" s="666" t="s">
        <v>30</v>
      </c>
      <c r="B24" s="604">
        <v>15292</v>
      </c>
      <c r="C24" s="604">
        <v>3314</v>
      </c>
      <c r="D24" s="604">
        <v>58</v>
      </c>
      <c r="E24" s="604">
        <v>2078</v>
      </c>
      <c r="F24" s="604">
        <v>1178</v>
      </c>
      <c r="G24" s="604">
        <v>2105</v>
      </c>
      <c r="H24" s="604">
        <v>1087</v>
      </c>
      <c r="I24" s="604">
        <v>1018</v>
      </c>
      <c r="J24" s="604">
        <v>3012</v>
      </c>
      <c r="K24" s="604">
        <v>4976</v>
      </c>
      <c r="L24" s="604">
        <v>2850</v>
      </c>
      <c r="M24" s="604">
        <v>1321</v>
      </c>
      <c r="N24" s="604">
        <v>512</v>
      </c>
      <c r="O24" s="604">
        <v>293</v>
      </c>
      <c r="P24" s="604">
        <v>1857</v>
      </c>
      <c r="Q24" s="604">
        <v>28</v>
      </c>
    </row>
    <row r="25" spans="1:17">
      <c r="A25" s="709" t="s">
        <v>112</v>
      </c>
      <c r="B25" s="608">
        <v>46207</v>
      </c>
      <c r="C25" s="608">
        <v>14087</v>
      </c>
      <c r="D25" s="608">
        <v>428</v>
      </c>
      <c r="E25" s="608">
        <v>6474</v>
      </c>
      <c r="F25" s="608">
        <v>7185</v>
      </c>
      <c r="G25" s="608">
        <v>8987</v>
      </c>
      <c r="H25" s="608">
        <v>5085</v>
      </c>
      <c r="I25" s="608">
        <v>3902</v>
      </c>
      <c r="J25" s="608">
        <v>10521</v>
      </c>
      <c r="K25" s="608">
        <v>10120</v>
      </c>
      <c r="L25" s="608">
        <v>6813</v>
      </c>
      <c r="M25" s="608">
        <v>2277</v>
      </c>
      <c r="N25" s="608">
        <v>679</v>
      </c>
      <c r="O25" s="608">
        <v>351</v>
      </c>
      <c r="P25" s="608">
        <v>2279</v>
      </c>
      <c r="Q25" s="608">
        <v>213</v>
      </c>
    </row>
    <row r="26" spans="1:17">
      <c r="A26" s="666" t="s">
        <v>78</v>
      </c>
      <c r="B26" s="604">
        <v>10793</v>
      </c>
      <c r="C26" s="604">
        <v>3560</v>
      </c>
      <c r="D26" s="604">
        <v>44</v>
      </c>
      <c r="E26" s="604">
        <v>1159</v>
      </c>
      <c r="F26" s="604">
        <v>2357</v>
      </c>
      <c r="G26" s="604">
        <v>2593</v>
      </c>
      <c r="H26" s="604">
        <v>1855</v>
      </c>
      <c r="I26" s="604">
        <v>738</v>
      </c>
      <c r="J26" s="604">
        <v>2318</v>
      </c>
      <c r="K26" s="604">
        <v>1690</v>
      </c>
      <c r="L26" s="604">
        <v>1137</v>
      </c>
      <c r="M26" s="604">
        <v>356</v>
      </c>
      <c r="N26" s="604">
        <v>122</v>
      </c>
      <c r="O26" s="604">
        <v>75</v>
      </c>
      <c r="P26" s="604">
        <v>623</v>
      </c>
      <c r="Q26" s="604">
        <v>9</v>
      </c>
    </row>
    <row r="27" spans="1:17">
      <c r="A27" s="968" t="s">
        <v>84</v>
      </c>
      <c r="B27" s="608">
        <v>7604</v>
      </c>
      <c r="C27" s="608">
        <v>1926</v>
      </c>
      <c r="D27" s="608">
        <v>97</v>
      </c>
      <c r="E27" s="608">
        <v>1005</v>
      </c>
      <c r="F27" s="608">
        <v>824</v>
      </c>
      <c r="G27" s="608">
        <v>1093</v>
      </c>
      <c r="H27" s="608">
        <v>462</v>
      </c>
      <c r="I27" s="608">
        <v>631</v>
      </c>
      <c r="J27" s="608">
        <v>1897</v>
      </c>
      <c r="K27" s="608">
        <v>2188</v>
      </c>
      <c r="L27" s="608">
        <v>1426</v>
      </c>
      <c r="M27" s="608">
        <v>518</v>
      </c>
      <c r="N27" s="608">
        <v>186</v>
      </c>
      <c r="O27" s="608">
        <v>58</v>
      </c>
      <c r="P27" s="608">
        <v>472</v>
      </c>
      <c r="Q27" s="608">
        <v>28</v>
      </c>
    </row>
    <row r="28" spans="1:17">
      <c r="A28" s="666" t="s">
        <v>77</v>
      </c>
      <c r="B28" s="604">
        <v>7453</v>
      </c>
      <c r="C28" s="604">
        <v>2915</v>
      </c>
      <c r="D28" s="604">
        <v>34</v>
      </c>
      <c r="E28" s="604">
        <v>1378</v>
      </c>
      <c r="F28" s="604">
        <v>1503</v>
      </c>
      <c r="G28" s="604">
        <v>1397</v>
      </c>
      <c r="H28" s="604">
        <v>1046</v>
      </c>
      <c r="I28" s="604">
        <v>351</v>
      </c>
      <c r="J28" s="604">
        <v>2047</v>
      </c>
      <c r="K28" s="604">
        <v>888</v>
      </c>
      <c r="L28" s="604">
        <v>585</v>
      </c>
      <c r="M28" s="604">
        <v>178</v>
      </c>
      <c r="N28" s="604">
        <v>100</v>
      </c>
      <c r="O28" s="604">
        <v>25</v>
      </c>
      <c r="P28" s="604">
        <v>173</v>
      </c>
      <c r="Q28" s="604">
        <v>33</v>
      </c>
    </row>
    <row r="29" spans="1:17">
      <c r="A29" s="968" t="s">
        <v>83</v>
      </c>
      <c r="B29" s="608">
        <v>8604</v>
      </c>
      <c r="C29" s="608">
        <v>3092</v>
      </c>
      <c r="D29" s="608">
        <v>124</v>
      </c>
      <c r="E29" s="608">
        <v>1493</v>
      </c>
      <c r="F29" s="608">
        <v>1475</v>
      </c>
      <c r="G29" s="608">
        <v>1735</v>
      </c>
      <c r="H29" s="608">
        <v>818</v>
      </c>
      <c r="I29" s="608">
        <v>917</v>
      </c>
      <c r="J29" s="608">
        <v>1717</v>
      </c>
      <c r="K29" s="608">
        <v>1700</v>
      </c>
      <c r="L29" s="608">
        <v>1305</v>
      </c>
      <c r="M29" s="608">
        <v>272</v>
      </c>
      <c r="N29" s="608">
        <v>75</v>
      </c>
      <c r="O29" s="608">
        <v>48</v>
      </c>
      <c r="P29" s="608">
        <v>358</v>
      </c>
      <c r="Q29" s="608">
        <v>2</v>
      </c>
    </row>
    <row r="30" spans="1:17">
      <c r="A30" s="666" t="s">
        <v>76</v>
      </c>
      <c r="B30" s="604">
        <v>5449</v>
      </c>
      <c r="C30" s="604">
        <v>1175</v>
      </c>
      <c r="D30" s="604">
        <v>52</v>
      </c>
      <c r="E30" s="604">
        <v>636</v>
      </c>
      <c r="F30" s="604">
        <v>487</v>
      </c>
      <c r="G30" s="604">
        <v>1029</v>
      </c>
      <c r="H30" s="604">
        <v>371</v>
      </c>
      <c r="I30" s="604">
        <v>658</v>
      </c>
      <c r="J30" s="604">
        <v>1171</v>
      </c>
      <c r="K30" s="604">
        <v>1740</v>
      </c>
      <c r="L30" s="604">
        <v>1154</v>
      </c>
      <c r="M30" s="604">
        <v>417</v>
      </c>
      <c r="N30" s="604">
        <v>114</v>
      </c>
      <c r="O30" s="604">
        <v>55</v>
      </c>
      <c r="P30" s="604">
        <v>239</v>
      </c>
      <c r="Q30" s="604">
        <v>95</v>
      </c>
    </row>
    <row r="31" spans="1:17" ht="13.5" customHeight="1">
      <c r="A31" s="968" t="s">
        <v>75</v>
      </c>
      <c r="B31" s="608">
        <v>6304</v>
      </c>
      <c r="C31" s="608">
        <v>1419</v>
      </c>
      <c r="D31" s="608">
        <v>77</v>
      </c>
      <c r="E31" s="608">
        <v>803</v>
      </c>
      <c r="F31" s="608">
        <v>539</v>
      </c>
      <c r="G31" s="608">
        <v>1140</v>
      </c>
      <c r="H31" s="608">
        <v>533</v>
      </c>
      <c r="I31" s="608">
        <v>607</v>
      </c>
      <c r="J31" s="608">
        <v>1371</v>
      </c>
      <c r="K31" s="608">
        <v>1914</v>
      </c>
      <c r="L31" s="608">
        <v>1206</v>
      </c>
      <c r="M31" s="608">
        <v>536</v>
      </c>
      <c r="N31" s="608">
        <v>82</v>
      </c>
      <c r="O31" s="608">
        <v>90</v>
      </c>
      <c r="P31" s="608">
        <v>414</v>
      </c>
      <c r="Q31" s="608">
        <v>46</v>
      </c>
    </row>
    <row r="32" spans="1:17">
      <c r="A32" s="710" t="s">
        <v>111</v>
      </c>
      <c r="B32" s="604">
        <v>3390</v>
      </c>
      <c r="C32" s="604">
        <v>1238</v>
      </c>
      <c r="D32" s="604">
        <v>5</v>
      </c>
      <c r="E32" s="604">
        <v>464</v>
      </c>
      <c r="F32" s="604">
        <v>769</v>
      </c>
      <c r="G32" s="604">
        <v>473</v>
      </c>
      <c r="H32" s="604">
        <v>370</v>
      </c>
      <c r="I32" s="604">
        <v>103</v>
      </c>
      <c r="J32" s="604">
        <v>795</v>
      </c>
      <c r="K32" s="604">
        <v>753</v>
      </c>
      <c r="L32" s="604">
        <v>390</v>
      </c>
      <c r="M32" s="604">
        <v>206</v>
      </c>
      <c r="N32" s="604">
        <v>86</v>
      </c>
      <c r="O32" s="604">
        <v>71</v>
      </c>
      <c r="P32" s="604">
        <v>67</v>
      </c>
      <c r="Q32" s="604">
        <v>64</v>
      </c>
    </row>
    <row r="33" spans="1:17">
      <c r="A33" s="968" t="s">
        <v>82</v>
      </c>
      <c r="B33" s="608">
        <v>3390</v>
      </c>
      <c r="C33" s="608">
        <v>1238</v>
      </c>
      <c r="D33" s="608">
        <v>5</v>
      </c>
      <c r="E33" s="608">
        <v>464</v>
      </c>
      <c r="F33" s="608">
        <v>769</v>
      </c>
      <c r="G33" s="608">
        <v>473</v>
      </c>
      <c r="H33" s="608">
        <v>370</v>
      </c>
      <c r="I33" s="608">
        <v>103</v>
      </c>
      <c r="J33" s="608">
        <v>795</v>
      </c>
      <c r="K33" s="608">
        <v>753</v>
      </c>
      <c r="L33" s="608">
        <v>390</v>
      </c>
      <c r="M33" s="608">
        <v>206</v>
      </c>
      <c r="N33" s="608">
        <v>86</v>
      </c>
      <c r="O33" s="608">
        <v>71</v>
      </c>
      <c r="P33" s="608">
        <v>67</v>
      </c>
      <c r="Q33" s="608">
        <v>64</v>
      </c>
    </row>
    <row r="34" spans="1:17">
      <c r="A34" s="970"/>
      <c r="B34" s="657"/>
      <c r="C34" s="657"/>
      <c r="D34" s="657"/>
      <c r="E34" s="657"/>
      <c r="F34" s="657"/>
      <c r="G34" s="657"/>
      <c r="H34" s="657"/>
      <c r="I34" s="657"/>
      <c r="J34" s="657"/>
      <c r="K34" s="657"/>
      <c r="L34" s="657"/>
      <c r="M34" s="657"/>
    </row>
    <row r="35" spans="1:17" ht="27" customHeight="1">
      <c r="A35" s="1130" t="s">
        <v>402</v>
      </c>
      <c r="B35" s="1130"/>
      <c r="C35" s="1130"/>
      <c r="D35" s="1130"/>
      <c r="E35" s="1130"/>
      <c r="F35" s="1130"/>
      <c r="G35" s="1130"/>
      <c r="H35" s="1130"/>
      <c r="I35" s="1130"/>
      <c r="J35" s="1130"/>
      <c r="K35" s="1130"/>
      <c r="L35" s="1130"/>
      <c r="M35" s="1130"/>
    </row>
  </sheetData>
  <mergeCells count="9">
    <mergeCell ref="A35:M35"/>
    <mergeCell ref="A1:Q1"/>
    <mergeCell ref="A3:A4"/>
    <mergeCell ref="B3:B4"/>
    <mergeCell ref="C3:F3"/>
    <mergeCell ref="G3:I3"/>
    <mergeCell ref="K3:O3"/>
    <mergeCell ref="P3:P4"/>
    <mergeCell ref="Q3:Q4"/>
  </mergeCells>
  <hyperlinks>
    <hyperlink ref="R1" location="INDICE!A32" display="INDICE"/>
  </hyperlinks>
  <printOptions horizontalCentered="1"/>
  <pageMargins left="0.51181102362204722" right="0.51181102362204722" top="1.1023622047244095" bottom="0.51181102362204722" header="0.11811023622047245" footer="0.23622047244094491"/>
  <pageSetup paperSize="9" scale="62" firstPageNumber="119" orientation="landscape" useFirstPageNumber="1" r:id="rId1"/>
  <headerFooter scaleWithDoc="0">
    <oddHeader>&amp;C&amp;G</oddHeader>
    <oddFooter>&amp;C&amp;12 &amp;P</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zoomScale="90" zoomScaleNormal="90" workbookViewId="0">
      <selection sqref="A1:M1"/>
    </sheetView>
  </sheetViews>
  <sheetFormatPr baseColWidth="10" defaultColWidth="20.28515625" defaultRowHeight="12.75"/>
  <cols>
    <col min="1" max="1" width="26.42578125" style="653" bestFit="1" customWidth="1"/>
    <col min="2" max="2" width="10.5703125" style="653" customWidth="1"/>
    <col min="3" max="3" width="11.42578125" style="653" bestFit="1" customWidth="1"/>
    <col min="4" max="4" width="11.140625" style="653" bestFit="1" customWidth="1"/>
    <col min="5" max="5" width="10.5703125" style="653" customWidth="1"/>
    <col min="6" max="6" width="11.28515625" style="653" bestFit="1" customWidth="1"/>
    <col min="7" max="7" width="10.5703125" style="653" customWidth="1"/>
    <col min="8" max="8" width="10.85546875" style="653" bestFit="1" customWidth="1"/>
    <col min="9" max="9" width="10.5703125" style="653" customWidth="1"/>
    <col min="10" max="12" width="11.5703125" style="653" customWidth="1"/>
    <col min="13" max="13" width="11.7109375" style="653" customWidth="1"/>
    <col min="14" max="14" width="12.7109375" style="653" customWidth="1"/>
    <col min="15" max="16384" width="20.28515625" style="653"/>
  </cols>
  <sheetData>
    <row r="1" spans="1:14" ht="50.25" customHeight="1">
      <c r="A1" s="1129" t="s">
        <v>1526</v>
      </c>
      <c r="B1" s="1129"/>
      <c r="C1" s="1129"/>
      <c r="D1" s="1129"/>
      <c r="E1" s="1129"/>
      <c r="F1" s="1129"/>
      <c r="G1" s="1129"/>
      <c r="H1" s="1129"/>
      <c r="I1" s="1129"/>
      <c r="J1" s="1129"/>
      <c r="K1" s="1129"/>
      <c r="L1" s="1129"/>
      <c r="M1" s="1129"/>
      <c r="N1" s="264" t="s">
        <v>577</v>
      </c>
    </row>
    <row r="2" spans="1:14" ht="4.5" customHeight="1">
      <c r="A2" s="665"/>
      <c r="B2" s="664"/>
      <c r="C2" s="664"/>
      <c r="D2" s="664"/>
      <c r="E2" s="664"/>
      <c r="F2" s="664"/>
      <c r="G2" s="664"/>
      <c r="H2" s="664"/>
      <c r="I2" s="664"/>
      <c r="J2" s="664"/>
      <c r="K2" s="664"/>
      <c r="L2" s="664"/>
      <c r="M2" s="664"/>
    </row>
    <row r="3" spans="1:14" s="665" customFormat="1" ht="16.5" customHeight="1">
      <c r="A3" s="1143" t="s">
        <v>81</v>
      </c>
      <c r="B3" s="1143" t="s">
        <v>684</v>
      </c>
      <c r="C3" s="1134"/>
      <c r="D3" s="1134"/>
      <c r="E3" s="1134"/>
      <c r="F3" s="1134"/>
      <c r="G3" s="1134"/>
      <c r="H3" s="1134"/>
      <c r="I3" s="1143" t="s">
        <v>685</v>
      </c>
      <c r="J3" s="1134"/>
      <c r="K3" s="1134"/>
      <c r="L3" s="1143" t="s">
        <v>686</v>
      </c>
      <c r="M3" s="1143" t="s">
        <v>687</v>
      </c>
    </row>
    <row r="4" spans="1:14" s="665" customFormat="1" ht="25.5">
      <c r="A4" s="1145"/>
      <c r="B4" s="962" t="s">
        <v>410</v>
      </c>
      <c r="C4" s="962" t="s">
        <v>409</v>
      </c>
      <c r="D4" s="962" t="s">
        <v>408</v>
      </c>
      <c r="E4" s="962" t="s">
        <v>407</v>
      </c>
      <c r="F4" s="962" t="s">
        <v>406</v>
      </c>
      <c r="G4" s="962" t="s">
        <v>1135</v>
      </c>
      <c r="H4" s="962" t="s">
        <v>1136</v>
      </c>
      <c r="I4" s="962" t="s">
        <v>405</v>
      </c>
      <c r="J4" s="962" t="s">
        <v>1137</v>
      </c>
      <c r="K4" s="962" t="s">
        <v>404</v>
      </c>
      <c r="L4" s="1133"/>
      <c r="M4" s="1133"/>
    </row>
    <row r="5" spans="1:14">
      <c r="A5" s="709" t="s">
        <v>11</v>
      </c>
      <c r="B5" s="608">
        <v>1372400</v>
      </c>
      <c r="C5" s="608">
        <v>1666995</v>
      </c>
      <c r="D5" s="608">
        <v>136240</v>
      </c>
      <c r="E5" s="608">
        <v>804222</v>
      </c>
      <c r="F5" s="608">
        <v>83999</v>
      </c>
      <c r="G5" s="608">
        <v>31321</v>
      </c>
      <c r="H5" s="608">
        <v>76580</v>
      </c>
      <c r="I5" s="608">
        <v>232545</v>
      </c>
      <c r="J5" s="608">
        <v>1480393</v>
      </c>
      <c r="K5" s="608">
        <v>802646</v>
      </c>
      <c r="L5" s="608">
        <v>203866</v>
      </c>
      <c r="M5" s="608">
        <v>160847</v>
      </c>
    </row>
    <row r="6" spans="1:14">
      <c r="A6" s="710" t="s">
        <v>114</v>
      </c>
      <c r="B6" s="604">
        <v>705628</v>
      </c>
      <c r="C6" s="604">
        <v>1003126</v>
      </c>
      <c r="D6" s="604">
        <v>103269</v>
      </c>
      <c r="E6" s="604">
        <v>333461</v>
      </c>
      <c r="F6" s="604">
        <v>31553</v>
      </c>
      <c r="G6" s="604">
        <v>20399</v>
      </c>
      <c r="H6" s="604">
        <v>40343</v>
      </c>
      <c r="I6" s="604">
        <v>117121</v>
      </c>
      <c r="J6" s="604">
        <v>570685</v>
      </c>
      <c r="K6" s="604">
        <v>482541</v>
      </c>
      <c r="L6" s="604">
        <v>125423</v>
      </c>
      <c r="M6" s="604">
        <v>103492</v>
      </c>
    </row>
    <row r="7" spans="1:14">
      <c r="A7" s="968" t="s">
        <v>13</v>
      </c>
      <c r="B7" s="608">
        <v>59310</v>
      </c>
      <c r="C7" s="608">
        <v>52912</v>
      </c>
      <c r="D7" s="608">
        <v>3726</v>
      </c>
      <c r="E7" s="608">
        <v>30495</v>
      </c>
      <c r="F7" s="608">
        <v>1455</v>
      </c>
      <c r="G7" s="608">
        <v>700</v>
      </c>
      <c r="H7" s="608">
        <v>1759</v>
      </c>
      <c r="I7" s="608">
        <v>6156</v>
      </c>
      <c r="J7" s="608">
        <v>97403</v>
      </c>
      <c r="K7" s="608">
        <v>60869</v>
      </c>
      <c r="L7" s="608">
        <v>22792</v>
      </c>
      <c r="M7" s="608">
        <v>2520</v>
      </c>
    </row>
    <row r="8" spans="1:14">
      <c r="A8" s="666" t="s">
        <v>14</v>
      </c>
      <c r="B8" s="604">
        <v>41548</v>
      </c>
      <c r="C8" s="604">
        <v>80182</v>
      </c>
      <c r="D8" s="604">
        <v>9557</v>
      </c>
      <c r="E8" s="604">
        <v>30194</v>
      </c>
      <c r="F8" s="604">
        <v>1105</v>
      </c>
      <c r="G8" s="604">
        <v>123</v>
      </c>
      <c r="H8" s="604">
        <v>266</v>
      </c>
      <c r="I8" s="604">
        <v>2486</v>
      </c>
      <c r="J8" s="604">
        <v>34125</v>
      </c>
      <c r="K8" s="604">
        <v>51732</v>
      </c>
      <c r="L8" s="604">
        <v>2474</v>
      </c>
      <c r="M8" s="604">
        <v>4161</v>
      </c>
    </row>
    <row r="9" spans="1:14">
      <c r="A9" s="968" t="s">
        <v>15</v>
      </c>
      <c r="B9" s="608">
        <v>24414</v>
      </c>
      <c r="C9" s="608">
        <v>47837</v>
      </c>
      <c r="D9" s="608">
        <v>810</v>
      </c>
      <c r="E9" s="608">
        <v>20489</v>
      </c>
      <c r="F9" s="608">
        <v>2867</v>
      </c>
      <c r="G9" s="608">
        <v>1384</v>
      </c>
      <c r="H9" s="608">
        <v>46</v>
      </c>
      <c r="I9" s="608">
        <v>2710</v>
      </c>
      <c r="J9" s="608">
        <v>43060</v>
      </c>
      <c r="K9" s="608">
        <v>23624</v>
      </c>
      <c r="L9" s="608">
        <v>2517</v>
      </c>
      <c r="M9" s="608">
        <v>197</v>
      </c>
    </row>
    <row r="10" spans="1:14">
      <c r="A10" s="666" t="s">
        <v>16</v>
      </c>
      <c r="B10" s="604">
        <v>26697</v>
      </c>
      <c r="C10" s="604">
        <v>31839</v>
      </c>
      <c r="D10" s="604">
        <v>2499</v>
      </c>
      <c r="E10" s="604">
        <v>13438</v>
      </c>
      <c r="F10" s="604">
        <v>34</v>
      </c>
      <c r="G10" s="604">
        <v>395</v>
      </c>
      <c r="H10" s="604">
        <v>27</v>
      </c>
      <c r="I10" s="604">
        <v>781</v>
      </c>
      <c r="J10" s="604">
        <v>20385</v>
      </c>
      <c r="K10" s="604">
        <v>21301</v>
      </c>
      <c r="L10" s="604">
        <v>2886</v>
      </c>
      <c r="M10" s="604">
        <v>4447</v>
      </c>
    </row>
    <row r="11" spans="1:14">
      <c r="A11" s="968" t="s">
        <v>17</v>
      </c>
      <c r="B11" s="608">
        <v>59088</v>
      </c>
      <c r="C11" s="608">
        <v>74663</v>
      </c>
      <c r="D11" s="608">
        <v>5384</v>
      </c>
      <c r="E11" s="608">
        <v>28826</v>
      </c>
      <c r="F11" s="608">
        <v>2055</v>
      </c>
      <c r="G11" s="608">
        <v>931</v>
      </c>
      <c r="H11" s="608">
        <v>177</v>
      </c>
      <c r="I11" s="608">
        <v>4083</v>
      </c>
      <c r="J11" s="608">
        <v>7976</v>
      </c>
      <c r="K11" s="608">
        <v>20975</v>
      </c>
      <c r="L11" s="608">
        <v>2342</v>
      </c>
      <c r="M11" s="608">
        <v>10056</v>
      </c>
    </row>
    <row r="12" spans="1:14">
      <c r="A12" s="666" t="s">
        <v>18</v>
      </c>
      <c r="B12" s="604">
        <v>61261</v>
      </c>
      <c r="C12" s="604">
        <v>61038</v>
      </c>
      <c r="D12" s="604">
        <v>4618</v>
      </c>
      <c r="E12" s="604">
        <v>27844</v>
      </c>
      <c r="F12" s="604">
        <v>407</v>
      </c>
      <c r="G12" s="604">
        <v>530</v>
      </c>
      <c r="H12" s="604">
        <v>179</v>
      </c>
      <c r="I12" s="604">
        <v>5337</v>
      </c>
      <c r="J12" s="604">
        <v>21630</v>
      </c>
      <c r="K12" s="604">
        <v>42694</v>
      </c>
      <c r="L12" s="604">
        <v>5101</v>
      </c>
      <c r="M12" s="604">
        <v>21462</v>
      </c>
    </row>
    <row r="13" spans="1:14">
      <c r="A13" s="968" t="s">
        <v>19</v>
      </c>
      <c r="B13" s="608">
        <v>37819</v>
      </c>
      <c r="C13" s="608">
        <v>67606</v>
      </c>
      <c r="D13" s="608">
        <v>5344</v>
      </c>
      <c r="E13" s="608">
        <v>22566</v>
      </c>
      <c r="F13" s="608">
        <v>247</v>
      </c>
      <c r="G13" s="608">
        <v>1056</v>
      </c>
      <c r="H13" s="608">
        <v>193</v>
      </c>
      <c r="I13" s="608">
        <v>4133</v>
      </c>
      <c r="J13" s="608">
        <v>62370</v>
      </c>
      <c r="K13" s="608">
        <v>44410</v>
      </c>
      <c r="L13" s="608">
        <v>1612</v>
      </c>
      <c r="M13" s="608">
        <v>1037</v>
      </c>
    </row>
    <row r="14" spans="1:14">
      <c r="A14" s="666" t="s">
        <v>20</v>
      </c>
      <c r="B14" s="604">
        <v>33954</v>
      </c>
      <c r="C14" s="604">
        <v>24291</v>
      </c>
      <c r="D14" s="604">
        <v>2155</v>
      </c>
      <c r="E14" s="604">
        <v>28901</v>
      </c>
      <c r="F14" s="604">
        <v>742</v>
      </c>
      <c r="G14" s="604">
        <v>142</v>
      </c>
      <c r="H14" s="604">
        <v>309</v>
      </c>
      <c r="I14" s="604">
        <v>2748</v>
      </c>
      <c r="J14" s="604">
        <v>42016</v>
      </c>
      <c r="K14" s="604">
        <v>20442</v>
      </c>
      <c r="L14" s="604">
        <v>8564</v>
      </c>
      <c r="M14" s="604">
        <v>2498</v>
      </c>
    </row>
    <row r="15" spans="1:14">
      <c r="A15" s="968" t="s">
        <v>21</v>
      </c>
      <c r="B15" s="608">
        <v>257718</v>
      </c>
      <c r="C15" s="608">
        <v>462217</v>
      </c>
      <c r="D15" s="608">
        <v>64050</v>
      </c>
      <c r="E15" s="608">
        <v>86435</v>
      </c>
      <c r="F15" s="608">
        <v>20662</v>
      </c>
      <c r="G15" s="608">
        <v>13690</v>
      </c>
      <c r="H15" s="608">
        <v>36690</v>
      </c>
      <c r="I15" s="608">
        <v>85430</v>
      </c>
      <c r="J15" s="608">
        <v>166224</v>
      </c>
      <c r="K15" s="608">
        <v>156682</v>
      </c>
      <c r="L15" s="608">
        <v>72611</v>
      </c>
      <c r="M15" s="608">
        <v>44135</v>
      </c>
    </row>
    <row r="16" spans="1:14">
      <c r="A16" s="666" t="s">
        <v>22</v>
      </c>
      <c r="B16" s="604">
        <v>79717</v>
      </c>
      <c r="C16" s="604">
        <v>86782</v>
      </c>
      <c r="D16" s="604">
        <v>4613</v>
      </c>
      <c r="E16" s="604">
        <v>28580</v>
      </c>
      <c r="F16" s="604">
        <v>832</v>
      </c>
      <c r="G16" s="604">
        <v>1029</v>
      </c>
      <c r="H16" s="604">
        <v>299</v>
      </c>
      <c r="I16" s="604">
        <v>2829</v>
      </c>
      <c r="J16" s="604">
        <v>29581</v>
      </c>
      <c r="K16" s="604">
        <v>31821</v>
      </c>
      <c r="L16" s="604">
        <v>3396</v>
      </c>
      <c r="M16" s="604">
        <v>10369</v>
      </c>
    </row>
    <row r="17" spans="1:13">
      <c r="A17" s="968" t="s">
        <v>23</v>
      </c>
      <c r="B17" s="608">
        <v>24102</v>
      </c>
      <c r="C17" s="608">
        <v>13759</v>
      </c>
      <c r="D17" s="608">
        <v>513</v>
      </c>
      <c r="E17" s="608">
        <v>15693</v>
      </c>
      <c r="F17" s="608">
        <v>1147</v>
      </c>
      <c r="G17" s="608">
        <v>419</v>
      </c>
      <c r="H17" s="608">
        <v>398</v>
      </c>
      <c r="I17" s="608">
        <v>428</v>
      </c>
      <c r="J17" s="608">
        <v>45915</v>
      </c>
      <c r="K17" s="608">
        <v>7991</v>
      </c>
      <c r="L17" s="608">
        <v>1128</v>
      </c>
      <c r="M17" s="608">
        <v>2610</v>
      </c>
    </row>
    <row r="18" spans="1:13">
      <c r="A18" s="710" t="s">
        <v>113</v>
      </c>
      <c r="B18" s="604">
        <v>521202</v>
      </c>
      <c r="C18" s="604">
        <v>493906</v>
      </c>
      <c r="D18" s="604">
        <v>22837</v>
      </c>
      <c r="E18" s="604">
        <v>396909</v>
      </c>
      <c r="F18" s="604">
        <v>44398</v>
      </c>
      <c r="G18" s="604">
        <v>9322</v>
      </c>
      <c r="H18" s="604">
        <v>34451</v>
      </c>
      <c r="I18" s="604">
        <v>106597</v>
      </c>
      <c r="J18" s="604">
        <v>731206</v>
      </c>
      <c r="K18" s="604">
        <v>233605</v>
      </c>
      <c r="L18" s="604">
        <v>51222</v>
      </c>
      <c r="M18" s="604">
        <v>53198</v>
      </c>
    </row>
    <row r="19" spans="1:13">
      <c r="A19" s="968" t="s">
        <v>25</v>
      </c>
      <c r="B19" s="608">
        <v>53786</v>
      </c>
      <c r="C19" s="608">
        <v>74131</v>
      </c>
      <c r="D19" s="608">
        <v>779</v>
      </c>
      <c r="E19" s="608">
        <v>35463</v>
      </c>
      <c r="F19" s="608">
        <v>1208</v>
      </c>
      <c r="G19" s="608">
        <v>486</v>
      </c>
      <c r="H19" s="608">
        <v>223</v>
      </c>
      <c r="I19" s="608">
        <v>3683</v>
      </c>
      <c r="J19" s="608">
        <v>87332</v>
      </c>
      <c r="K19" s="608">
        <v>29969</v>
      </c>
      <c r="L19" s="608">
        <v>3521</v>
      </c>
      <c r="M19" s="608">
        <v>6958</v>
      </c>
    </row>
    <row r="20" spans="1:13">
      <c r="A20" s="666" t="s">
        <v>26</v>
      </c>
      <c r="B20" s="604">
        <v>20383</v>
      </c>
      <c r="C20" s="604">
        <v>16740</v>
      </c>
      <c r="D20" s="604">
        <v>972</v>
      </c>
      <c r="E20" s="604">
        <v>24214</v>
      </c>
      <c r="F20" s="604">
        <v>1134</v>
      </c>
      <c r="G20" s="604">
        <v>245</v>
      </c>
      <c r="H20" s="604">
        <v>1048</v>
      </c>
      <c r="I20" s="604">
        <v>858</v>
      </c>
      <c r="J20" s="604">
        <v>61475</v>
      </c>
      <c r="K20" s="604">
        <v>51661</v>
      </c>
      <c r="L20" s="604">
        <v>3986</v>
      </c>
      <c r="M20" s="604">
        <v>1983</v>
      </c>
    </row>
    <row r="21" spans="1:13">
      <c r="A21" s="968" t="s">
        <v>27</v>
      </c>
      <c r="B21" s="608">
        <v>300360</v>
      </c>
      <c r="C21" s="608">
        <v>300912</v>
      </c>
      <c r="D21" s="608">
        <v>14563</v>
      </c>
      <c r="E21" s="608">
        <v>170129</v>
      </c>
      <c r="F21" s="608">
        <v>29790</v>
      </c>
      <c r="G21" s="608">
        <v>4934</v>
      </c>
      <c r="H21" s="608">
        <v>26309</v>
      </c>
      <c r="I21" s="608">
        <v>80960</v>
      </c>
      <c r="J21" s="608">
        <v>273901</v>
      </c>
      <c r="K21" s="608">
        <v>72082</v>
      </c>
      <c r="L21" s="608">
        <v>29049</v>
      </c>
      <c r="M21" s="608">
        <v>28297</v>
      </c>
    </row>
    <row r="22" spans="1:13">
      <c r="A22" s="666" t="s">
        <v>28</v>
      </c>
      <c r="B22" s="604">
        <v>64788</v>
      </c>
      <c r="C22" s="604">
        <v>31492</v>
      </c>
      <c r="D22" s="604">
        <v>1665</v>
      </c>
      <c r="E22" s="604">
        <v>53622</v>
      </c>
      <c r="F22" s="604">
        <v>2533</v>
      </c>
      <c r="G22" s="604">
        <v>1867</v>
      </c>
      <c r="H22" s="604">
        <v>4290</v>
      </c>
      <c r="I22" s="604">
        <v>1833</v>
      </c>
      <c r="J22" s="604">
        <v>82509</v>
      </c>
      <c r="K22" s="604">
        <v>26501</v>
      </c>
      <c r="L22" s="604">
        <v>6201</v>
      </c>
      <c r="M22" s="604">
        <v>5149</v>
      </c>
    </row>
    <row r="23" spans="1:13">
      <c r="A23" s="968" t="s">
        <v>29</v>
      </c>
      <c r="B23" s="608">
        <v>65846</v>
      </c>
      <c r="C23" s="608">
        <v>50718</v>
      </c>
      <c r="D23" s="608">
        <v>4640</v>
      </c>
      <c r="E23" s="608">
        <v>89317</v>
      </c>
      <c r="F23" s="608">
        <v>8215</v>
      </c>
      <c r="G23" s="608">
        <v>1283</v>
      </c>
      <c r="H23" s="608">
        <v>2452</v>
      </c>
      <c r="I23" s="608">
        <v>7985</v>
      </c>
      <c r="J23" s="608">
        <v>169324</v>
      </c>
      <c r="K23" s="608">
        <v>45832</v>
      </c>
      <c r="L23" s="608">
        <v>6119</v>
      </c>
      <c r="M23" s="608">
        <v>7546</v>
      </c>
    </row>
    <row r="24" spans="1:13">
      <c r="A24" s="666" t="s">
        <v>30</v>
      </c>
      <c r="B24" s="604">
        <v>16039</v>
      </c>
      <c r="C24" s="604">
        <v>19913</v>
      </c>
      <c r="D24" s="604">
        <v>218</v>
      </c>
      <c r="E24" s="604">
        <v>24164</v>
      </c>
      <c r="F24" s="604">
        <v>1518</v>
      </c>
      <c r="G24" s="604">
        <v>507</v>
      </c>
      <c r="H24" s="604">
        <v>129</v>
      </c>
      <c r="I24" s="604">
        <v>11278</v>
      </c>
      <c r="J24" s="604">
        <v>56665</v>
      </c>
      <c r="K24" s="604">
        <v>7560</v>
      </c>
      <c r="L24" s="604">
        <v>2346</v>
      </c>
      <c r="M24" s="604">
        <v>3265</v>
      </c>
    </row>
    <row r="25" spans="1:13">
      <c r="A25" s="709" t="s">
        <v>112</v>
      </c>
      <c r="B25" s="608">
        <v>138932</v>
      </c>
      <c r="C25" s="608">
        <v>163472</v>
      </c>
      <c r="D25" s="608">
        <v>9281</v>
      </c>
      <c r="E25" s="608">
        <v>72421</v>
      </c>
      <c r="F25" s="608">
        <v>7341</v>
      </c>
      <c r="G25" s="608">
        <v>1508</v>
      </c>
      <c r="H25" s="608">
        <v>1634</v>
      </c>
      <c r="I25" s="608">
        <v>8827</v>
      </c>
      <c r="J25" s="608">
        <v>164071</v>
      </c>
      <c r="K25" s="608">
        <v>81242</v>
      </c>
      <c r="L25" s="608">
        <v>26064</v>
      </c>
      <c r="M25" s="608">
        <v>3931</v>
      </c>
    </row>
    <row r="26" spans="1:13">
      <c r="A26" s="666" t="s">
        <v>78</v>
      </c>
      <c r="B26" s="604">
        <v>25711</v>
      </c>
      <c r="C26" s="604">
        <v>30290</v>
      </c>
      <c r="D26" s="604">
        <v>968</v>
      </c>
      <c r="E26" s="604">
        <v>15219</v>
      </c>
      <c r="F26" s="604">
        <v>363</v>
      </c>
      <c r="G26" s="604">
        <v>169</v>
      </c>
      <c r="H26" s="604">
        <v>48</v>
      </c>
      <c r="I26" s="604">
        <v>2424</v>
      </c>
      <c r="J26" s="604">
        <v>44602</v>
      </c>
      <c r="K26" s="604">
        <v>20274</v>
      </c>
      <c r="L26" s="604">
        <v>2150</v>
      </c>
      <c r="M26" s="604">
        <v>375</v>
      </c>
    </row>
    <row r="27" spans="1:13">
      <c r="A27" s="968" t="s">
        <v>84</v>
      </c>
      <c r="B27" s="608">
        <v>25255</v>
      </c>
      <c r="C27" s="608">
        <v>31832</v>
      </c>
      <c r="D27" s="608">
        <v>3676</v>
      </c>
      <c r="E27" s="608">
        <v>13139</v>
      </c>
      <c r="F27" s="608">
        <v>870</v>
      </c>
      <c r="G27" s="608">
        <v>373</v>
      </c>
      <c r="H27" s="608">
        <v>698</v>
      </c>
      <c r="I27" s="608">
        <v>109</v>
      </c>
      <c r="J27" s="608">
        <v>36584</v>
      </c>
      <c r="K27" s="608">
        <v>15525</v>
      </c>
      <c r="L27" s="608">
        <v>2352</v>
      </c>
      <c r="M27" s="608">
        <v>1336</v>
      </c>
    </row>
    <row r="28" spans="1:13">
      <c r="A28" s="666" t="s">
        <v>77</v>
      </c>
      <c r="B28" s="604">
        <v>28633</v>
      </c>
      <c r="C28" s="604">
        <v>48199</v>
      </c>
      <c r="D28" s="604">
        <v>1524</v>
      </c>
      <c r="E28" s="604">
        <v>8950</v>
      </c>
      <c r="F28" s="604">
        <v>1743</v>
      </c>
      <c r="G28" s="604">
        <v>194</v>
      </c>
      <c r="H28" s="604">
        <v>191</v>
      </c>
      <c r="I28" s="604">
        <v>1473</v>
      </c>
      <c r="J28" s="604">
        <v>20629</v>
      </c>
      <c r="K28" s="604">
        <v>23238</v>
      </c>
      <c r="L28" s="604">
        <v>1940</v>
      </c>
      <c r="M28" s="604">
        <v>163</v>
      </c>
    </row>
    <row r="29" spans="1:13">
      <c r="A29" s="968" t="s">
        <v>83</v>
      </c>
      <c r="B29" s="608">
        <v>19582</v>
      </c>
      <c r="C29" s="608">
        <v>24651</v>
      </c>
      <c r="D29" s="608">
        <v>428</v>
      </c>
      <c r="E29" s="608">
        <v>10976</v>
      </c>
      <c r="F29" s="608">
        <v>2877</v>
      </c>
      <c r="G29" s="608">
        <v>397</v>
      </c>
      <c r="H29" s="608">
        <v>30</v>
      </c>
      <c r="I29" s="608">
        <v>655</v>
      </c>
      <c r="J29" s="608">
        <v>25202</v>
      </c>
      <c r="K29" s="608">
        <v>12439</v>
      </c>
      <c r="L29" s="608">
        <v>1310</v>
      </c>
      <c r="M29" s="608">
        <v>139</v>
      </c>
    </row>
    <row r="30" spans="1:13">
      <c r="A30" s="666" t="s">
        <v>76</v>
      </c>
      <c r="B30" s="604">
        <v>16126</v>
      </c>
      <c r="C30" s="604">
        <v>16628</v>
      </c>
      <c r="D30" s="604">
        <v>1117</v>
      </c>
      <c r="E30" s="604">
        <v>13596</v>
      </c>
      <c r="F30" s="604">
        <v>639</v>
      </c>
      <c r="G30" s="604">
        <v>119</v>
      </c>
      <c r="H30" s="604">
        <v>424</v>
      </c>
      <c r="I30" s="604">
        <v>1544</v>
      </c>
      <c r="J30" s="604">
        <v>22634</v>
      </c>
      <c r="K30" s="604">
        <v>4604</v>
      </c>
      <c r="L30" s="604">
        <v>1752</v>
      </c>
      <c r="M30" s="604">
        <v>662</v>
      </c>
    </row>
    <row r="31" spans="1:13">
      <c r="A31" s="968" t="s">
        <v>75</v>
      </c>
      <c r="B31" s="608">
        <v>23625</v>
      </c>
      <c r="C31" s="608">
        <v>11872</v>
      </c>
      <c r="D31" s="608">
        <v>1568</v>
      </c>
      <c r="E31" s="608">
        <v>10541</v>
      </c>
      <c r="F31" s="608">
        <v>849</v>
      </c>
      <c r="G31" s="608">
        <v>256</v>
      </c>
      <c r="H31" s="608">
        <v>243</v>
      </c>
      <c r="I31" s="608">
        <v>2622</v>
      </c>
      <c r="J31" s="608">
        <v>14420</v>
      </c>
      <c r="K31" s="608">
        <v>5162</v>
      </c>
      <c r="L31" s="608">
        <v>16560</v>
      </c>
      <c r="M31" s="608">
        <v>1256</v>
      </c>
    </row>
    <row r="32" spans="1:13">
      <c r="A32" s="710" t="s">
        <v>111</v>
      </c>
      <c r="B32" s="604">
        <v>6638</v>
      </c>
      <c r="C32" s="604">
        <v>6491</v>
      </c>
      <c r="D32" s="604">
        <v>853</v>
      </c>
      <c r="E32" s="604">
        <v>1431</v>
      </c>
      <c r="F32" s="604">
        <v>707</v>
      </c>
      <c r="G32" s="604">
        <v>92</v>
      </c>
      <c r="H32" s="604">
        <v>152</v>
      </c>
      <c r="I32" s="604">
        <v>0</v>
      </c>
      <c r="J32" s="604">
        <v>14431</v>
      </c>
      <c r="K32" s="604">
        <v>5258</v>
      </c>
      <c r="L32" s="604">
        <v>1157</v>
      </c>
      <c r="M32" s="604">
        <v>226</v>
      </c>
    </row>
    <row r="33" spans="1:13">
      <c r="A33" s="968" t="s">
        <v>82</v>
      </c>
      <c r="B33" s="608">
        <v>6638</v>
      </c>
      <c r="C33" s="608">
        <v>6491</v>
      </c>
      <c r="D33" s="608">
        <v>853</v>
      </c>
      <c r="E33" s="608">
        <v>1431</v>
      </c>
      <c r="F33" s="608">
        <v>707</v>
      </c>
      <c r="G33" s="608">
        <v>92</v>
      </c>
      <c r="H33" s="608">
        <v>152</v>
      </c>
      <c r="I33" s="608">
        <v>0</v>
      </c>
      <c r="J33" s="608">
        <v>14431</v>
      </c>
      <c r="K33" s="608">
        <v>5258</v>
      </c>
      <c r="L33" s="608">
        <v>1157</v>
      </c>
      <c r="M33" s="608">
        <v>226</v>
      </c>
    </row>
    <row r="34" spans="1:13">
      <c r="A34" s="970"/>
      <c r="B34" s="711"/>
      <c r="C34" s="711"/>
      <c r="D34" s="711"/>
      <c r="E34" s="711"/>
      <c r="F34" s="711"/>
      <c r="G34" s="711"/>
      <c r="H34" s="711"/>
      <c r="I34" s="711"/>
      <c r="J34" s="711"/>
      <c r="K34" s="711"/>
      <c r="L34" s="711"/>
      <c r="M34" s="711"/>
    </row>
    <row r="35" spans="1:13" ht="12.75" customHeight="1">
      <c r="A35" s="1130" t="s">
        <v>403</v>
      </c>
      <c r="B35" s="1130"/>
      <c r="C35" s="1130"/>
      <c r="D35" s="1130"/>
      <c r="E35" s="1130"/>
      <c r="F35" s="1130"/>
      <c r="G35" s="1130"/>
      <c r="H35" s="1130"/>
      <c r="I35" s="1130"/>
      <c r="J35" s="1130"/>
      <c r="K35" s="1130"/>
      <c r="L35" s="1130"/>
      <c r="M35" s="1130"/>
    </row>
  </sheetData>
  <mergeCells count="7">
    <mergeCell ref="A35:M35"/>
    <mergeCell ref="A1:M1"/>
    <mergeCell ref="A3:A4"/>
    <mergeCell ref="B3:H3"/>
    <mergeCell ref="I3:K3"/>
    <mergeCell ref="L3:L4"/>
    <mergeCell ref="M3:M4"/>
  </mergeCells>
  <hyperlinks>
    <hyperlink ref="N1" location="INDICE!A32" display="INDICE"/>
  </hyperlinks>
  <printOptions horizontalCentered="1"/>
  <pageMargins left="0.51181102362204722" right="0.51181102362204722" top="1.1023622047244095" bottom="0.51181102362204722" header="0.11811023622047245" footer="0.23622047244094491"/>
  <pageSetup paperSize="9" scale="85" firstPageNumber="120" orientation="landscape" useFirstPageNumber="1" r:id="rId1"/>
  <headerFooter scaleWithDoc="0">
    <oddHeader>&amp;C&amp;G</oddHeader>
    <oddFooter>&amp;C&amp;12 &amp;P</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showGridLines="0" zoomScale="90" zoomScaleNormal="90" zoomScalePageLayoutView="90" workbookViewId="0">
      <selection sqref="A1:M1"/>
    </sheetView>
  </sheetViews>
  <sheetFormatPr baseColWidth="10" defaultColWidth="9.140625" defaultRowHeight="12.75"/>
  <cols>
    <col min="1" max="1" width="39.42578125" style="647" bestFit="1" customWidth="1"/>
    <col min="2" max="2" width="12" style="647" customWidth="1"/>
    <col min="3" max="3" width="11.42578125" style="647" bestFit="1" customWidth="1"/>
    <col min="4" max="4" width="11.140625" style="647" bestFit="1" customWidth="1"/>
    <col min="5" max="5" width="11.7109375" style="647" customWidth="1"/>
    <col min="6" max="6" width="11.28515625" style="647" bestFit="1" customWidth="1"/>
    <col min="7" max="7" width="11.28515625" style="647" customWidth="1"/>
    <col min="8" max="8" width="12.85546875" style="647" customWidth="1"/>
    <col min="9" max="9" width="10.5703125" style="647" customWidth="1"/>
    <col min="10" max="12" width="11.5703125" style="647" customWidth="1"/>
    <col min="13" max="13" width="12.28515625" style="647" customWidth="1"/>
    <col min="14" max="16384" width="9.140625" style="653"/>
  </cols>
  <sheetData>
    <row r="1" spans="1:14" ht="48" customHeight="1">
      <c r="A1" s="1129" t="s">
        <v>1527</v>
      </c>
      <c r="B1" s="1129"/>
      <c r="C1" s="1129"/>
      <c r="D1" s="1129"/>
      <c r="E1" s="1129"/>
      <c r="F1" s="1129"/>
      <c r="G1" s="1129"/>
      <c r="H1" s="1129"/>
      <c r="I1" s="1129"/>
      <c r="J1" s="1129"/>
      <c r="K1" s="1129"/>
      <c r="L1" s="1129"/>
      <c r="M1" s="1129"/>
      <c r="N1" s="264" t="s">
        <v>577</v>
      </c>
    </row>
    <row r="2" spans="1:14" s="647" customFormat="1" ht="5.25" customHeight="1">
      <c r="A2" s="727"/>
      <c r="B2" s="727"/>
      <c r="C2" s="727"/>
      <c r="D2" s="727"/>
      <c r="E2" s="727"/>
      <c r="F2" s="727"/>
      <c r="G2" s="727"/>
      <c r="H2" s="727"/>
      <c r="I2" s="727"/>
      <c r="J2" s="727"/>
      <c r="K2" s="727"/>
      <c r="L2" s="659"/>
      <c r="M2" s="659"/>
    </row>
    <row r="3" spans="1:14" s="665" customFormat="1" ht="13.5" customHeight="1">
      <c r="A3" s="1143" t="s">
        <v>1142</v>
      </c>
      <c r="B3" s="1143" t="s">
        <v>684</v>
      </c>
      <c r="C3" s="1143"/>
      <c r="D3" s="1143"/>
      <c r="E3" s="1143"/>
      <c r="F3" s="1143"/>
      <c r="G3" s="1143"/>
      <c r="H3" s="1143"/>
      <c r="I3" s="1143" t="s">
        <v>685</v>
      </c>
      <c r="J3" s="1143"/>
      <c r="K3" s="1143"/>
      <c r="L3" s="1143" t="s">
        <v>686</v>
      </c>
      <c r="M3" s="1143" t="s">
        <v>687</v>
      </c>
    </row>
    <row r="4" spans="1:14" s="665" customFormat="1">
      <c r="A4" s="1134"/>
      <c r="B4" s="1143"/>
      <c r="C4" s="1143"/>
      <c r="D4" s="1143"/>
      <c r="E4" s="1143"/>
      <c r="F4" s="1143"/>
      <c r="G4" s="1143"/>
      <c r="H4" s="1143"/>
      <c r="I4" s="1143"/>
      <c r="J4" s="1143"/>
      <c r="K4" s="1143"/>
      <c r="L4" s="1134"/>
      <c r="M4" s="1134"/>
    </row>
    <row r="5" spans="1:14" s="665" customFormat="1" ht="43.5" customHeight="1">
      <c r="A5" s="1133"/>
      <c r="B5" s="962" t="s">
        <v>410</v>
      </c>
      <c r="C5" s="962" t="s">
        <v>409</v>
      </c>
      <c r="D5" s="962" t="s">
        <v>408</v>
      </c>
      <c r="E5" s="962" t="s">
        <v>407</v>
      </c>
      <c r="F5" s="962" t="s">
        <v>406</v>
      </c>
      <c r="G5" s="962" t="s">
        <v>1135</v>
      </c>
      <c r="H5" s="962" t="s">
        <v>1136</v>
      </c>
      <c r="I5" s="962" t="s">
        <v>405</v>
      </c>
      <c r="J5" s="962" t="s">
        <v>1137</v>
      </c>
      <c r="K5" s="962" t="s">
        <v>421</v>
      </c>
      <c r="L5" s="1133"/>
      <c r="M5" s="1133"/>
    </row>
    <row r="6" spans="1:14" ht="18" customHeight="1">
      <c r="A6" s="628" t="s">
        <v>11</v>
      </c>
      <c r="B6" s="608">
        <v>1372400</v>
      </c>
      <c r="C6" s="608">
        <v>1666995</v>
      </c>
      <c r="D6" s="608">
        <v>136240</v>
      </c>
      <c r="E6" s="608">
        <v>804222</v>
      </c>
      <c r="F6" s="608">
        <v>83999</v>
      </c>
      <c r="G6" s="608">
        <v>31321</v>
      </c>
      <c r="H6" s="608">
        <v>76580</v>
      </c>
      <c r="I6" s="608">
        <v>232545</v>
      </c>
      <c r="J6" s="608">
        <v>1480393</v>
      </c>
      <c r="K6" s="608">
        <v>802646</v>
      </c>
      <c r="L6" s="608">
        <v>203866</v>
      </c>
      <c r="M6" s="608">
        <v>160847</v>
      </c>
    </row>
    <row r="7" spans="1:14" ht="19.5" customHeight="1">
      <c r="A7" s="635" t="s">
        <v>59</v>
      </c>
      <c r="B7" s="604">
        <v>1321652</v>
      </c>
      <c r="C7" s="604">
        <v>1588399</v>
      </c>
      <c r="D7" s="604">
        <v>124736</v>
      </c>
      <c r="E7" s="604">
        <v>777576</v>
      </c>
      <c r="F7" s="604">
        <v>77082</v>
      </c>
      <c r="G7" s="604">
        <v>26060</v>
      </c>
      <c r="H7" s="604">
        <v>71219</v>
      </c>
      <c r="I7" s="604">
        <v>188839</v>
      </c>
      <c r="J7" s="604">
        <v>1459390</v>
      </c>
      <c r="K7" s="604">
        <v>787257</v>
      </c>
      <c r="L7" s="604">
        <v>187716</v>
      </c>
      <c r="M7" s="604">
        <v>136846</v>
      </c>
    </row>
    <row r="8" spans="1:14" ht="27" customHeight="1">
      <c r="A8" s="968" t="s">
        <v>420</v>
      </c>
      <c r="B8" s="608">
        <v>1085481</v>
      </c>
      <c r="C8" s="608">
        <v>1334936</v>
      </c>
      <c r="D8" s="608">
        <v>95115</v>
      </c>
      <c r="E8" s="608">
        <v>711354</v>
      </c>
      <c r="F8" s="608">
        <v>37539</v>
      </c>
      <c r="G8" s="608">
        <v>18042</v>
      </c>
      <c r="H8" s="608">
        <v>48169</v>
      </c>
      <c r="I8" s="608">
        <v>44270</v>
      </c>
      <c r="J8" s="608">
        <v>1380616</v>
      </c>
      <c r="K8" s="608">
        <v>747929</v>
      </c>
      <c r="L8" s="608">
        <v>173109</v>
      </c>
      <c r="M8" s="608">
        <v>106164</v>
      </c>
    </row>
    <row r="9" spans="1:14" ht="18.75" customHeight="1">
      <c r="A9" s="666" t="s">
        <v>688</v>
      </c>
      <c r="B9" s="604">
        <v>15969</v>
      </c>
      <c r="C9" s="604">
        <v>19862</v>
      </c>
      <c r="D9" s="604">
        <v>5263</v>
      </c>
      <c r="E9" s="604">
        <v>5895</v>
      </c>
      <c r="F9" s="604">
        <v>3760</v>
      </c>
      <c r="G9" s="604">
        <v>750</v>
      </c>
      <c r="H9" s="604">
        <v>5852</v>
      </c>
      <c r="I9" s="604">
        <v>17863</v>
      </c>
      <c r="J9" s="604">
        <v>3699</v>
      </c>
      <c r="K9" s="604">
        <v>1048</v>
      </c>
      <c r="L9" s="604">
        <v>1107</v>
      </c>
      <c r="M9" s="604">
        <v>397</v>
      </c>
    </row>
    <row r="10" spans="1:14" ht="19.5" customHeight="1">
      <c r="A10" s="968" t="s">
        <v>419</v>
      </c>
      <c r="B10" s="608">
        <v>19660</v>
      </c>
      <c r="C10" s="608">
        <v>38401</v>
      </c>
      <c r="D10" s="608">
        <v>7984</v>
      </c>
      <c r="E10" s="608">
        <v>6812</v>
      </c>
      <c r="F10" s="608">
        <v>5007</v>
      </c>
      <c r="G10" s="608">
        <v>4682</v>
      </c>
      <c r="H10" s="608">
        <v>11808</v>
      </c>
      <c r="I10" s="608">
        <v>13363</v>
      </c>
      <c r="J10" s="608">
        <v>5410</v>
      </c>
      <c r="K10" s="608">
        <v>3427</v>
      </c>
      <c r="L10" s="608">
        <v>4783</v>
      </c>
      <c r="M10" s="608">
        <v>5307</v>
      </c>
    </row>
    <row r="11" spans="1:14" ht="19.5" customHeight="1">
      <c r="A11" s="666" t="s">
        <v>418</v>
      </c>
      <c r="B11" s="604">
        <v>23054</v>
      </c>
      <c r="C11" s="604">
        <v>27802</v>
      </c>
      <c r="D11" s="604">
        <v>2824</v>
      </c>
      <c r="E11" s="604">
        <v>6248</v>
      </c>
      <c r="F11" s="604">
        <v>3637</v>
      </c>
      <c r="G11" s="604">
        <v>453</v>
      </c>
      <c r="H11" s="604">
        <v>403</v>
      </c>
      <c r="I11" s="604">
        <v>34637</v>
      </c>
      <c r="J11" s="604">
        <v>18955</v>
      </c>
      <c r="K11" s="604">
        <v>10413</v>
      </c>
      <c r="L11" s="604">
        <v>959</v>
      </c>
      <c r="M11" s="604">
        <v>10770</v>
      </c>
    </row>
    <row r="12" spans="1:14" ht="18.75" customHeight="1">
      <c r="A12" s="762" t="s">
        <v>1138</v>
      </c>
      <c r="B12" s="608">
        <v>3781</v>
      </c>
      <c r="C12" s="608">
        <v>3366</v>
      </c>
      <c r="D12" s="608">
        <v>755</v>
      </c>
      <c r="E12" s="608">
        <v>257</v>
      </c>
      <c r="F12" s="608">
        <v>541</v>
      </c>
      <c r="G12" s="608">
        <v>114</v>
      </c>
      <c r="H12" s="608">
        <v>0</v>
      </c>
      <c r="I12" s="608">
        <v>5744</v>
      </c>
      <c r="J12" s="608">
        <v>4335</v>
      </c>
      <c r="K12" s="608">
        <v>900</v>
      </c>
      <c r="L12" s="608">
        <v>520</v>
      </c>
      <c r="M12" s="608">
        <v>57</v>
      </c>
    </row>
    <row r="13" spans="1:14" ht="21.75" customHeight="1">
      <c r="A13" s="763" t="s">
        <v>1139</v>
      </c>
      <c r="B13" s="604">
        <v>2420</v>
      </c>
      <c r="C13" s="604">
        <v>6041</v>
      </c>
      <c r="D13" s="604">
        <v>271</v>
      </c>
      <c r="E13" s="604">
        <v>1074</v>
      </c>
      <c r="F13" s="604">
        <v>87</v>
      </c>
      <c r="G13" s="604">
        <v>204</v>
      </c>
      <c r="H13" s="604">
        <v>1</v>
      </c>
      <c r="I13" s="604">
        <v>5837</v>
      </c>
      <c r="J13" s="604">
        <v>561</v>
      </c>
      <c r="K13" s="604">
        <v>209</v>
      </c>
      <c r="L13" s="604">
        <v>294</v>
      </c>
      <c r="M13" s="604">
        <v>74</v>
      </c>
    </row>
    <row r="14" spans="1:14" ht="17.25" customHeight="1">
      <c r="A14" s="762" t="s">
        <v>1140</v>
      </c>
      <c r="B14" s="608">
        <v>8588</v>
      </c>
      <c r="C14" s="608">
        <v>17917</v>
      </c>
      <c r="D14" s="608">
        <v>624</v>
      </c>
      <c r="E14" s="608">
        <v>2744</v>
      </c>
      <c r="F14" s="608">
        <v>1150</v>
      </c>
      <c r="G14" s="608">
        <v>757</v>
      </c>
      <c r="H14" s="608">
        <v>0</v>
      </c>
      <c r="I14" s="608">
        <v>4498</v>
      </c>
      <c r="J14" s="608">
        <v>2953</v>
      </c>
      <c r="K14" s="608">
        <v>1965</v>
      </c>
      <c r="L14" s="608">
        <v>417</v>
      </c>
      <c r="M14" s="608">
        <v>1179</v>
      </c>
    </row>
    <row r="15" spans="1:14" ht="20.25" customHeight="1">
      <c r="A15" s="666" t="s">
        <v>417</v>
      </c>
      <c r="B15" s="604">
        <v>155743</v>
      </c>
      <c r="C15" s="604">
        <v>128486</v>
      </c>
      <c r="D15" s="604">
        <v>11370</v>
      </c>
      <c r="E15" s="604">
        <v>39715</v>
      </c>
      <c r="F15" s="604">
        <v>24438</v>
      </c>
      <c r="G15" s="604">
        <v>910</v>
      </c>
      <c r="H15" s="604">
        <v>33</v>
      </c>
      <c r="I15" s="604">
        <v>54853</v>
      </c>
      <c r="J15" s="604">
        <v>41213</v>
      </c>
      <c r="K15" s="604">
        <v>20429</v>
      </c>
      <c r="L15" s="604">
        <v>5498</v>
      </c>
      <c r="M15" s="604">
        <v>4223</v>
      </c>
    </row>
    <row r="16" spans="1:14" ht="17.25" customHeight="1">
      <c r="A16" s="762" t="s">
        <v>1141</v>
      </c>
      <c r="B16" s="608">
        <v>6443</v>
      </c>
      <c r="C16" s="608">
        <v>5767</v>
      </c>
      <c r="D16" s="608">
        <v>393</v>
      </c>
      <c r="E16" s="608">
        <v>894</v>
      </c>
      <c r="F16" s="608">
        <v>921</v>
      </c>
      <c r="G16" s="608">
        <v>38</v>
      </c>
      <c r="H16" s="608">
        <v>0</v>
      </c>
      <c r="I16" s="608">
        <v>5871</v>
      </c>
      <c r="J16" s="608">
        <v>168</v>
      </c>
      <c r="K16" s="608">
        <v>884</v>
      </c>
      <c r="L16" s="608">
        <v>739</v>
      </c>
      <c r="M16" s="608">
        <v>8667</v>
      </c>
    </row>
    <row r="17" spans="1:13" ht="17.25" customHeight="1">
      <c r="A17" s="666" t="s">
        <v>416</v>
      </c>
      <c r="B17" s="604">
        <v>411</v>
      </c>
      <c r="C17" s="604">
        <v>4137</v>
      </c>
      <c r="D17" s="604">
        <v>53</v>
      </c>
      <c r="E17" s="604">
        <v>1866</v>
      </c>
      <c r="F17" s="604">
        <v>0</v>
      </c>
      <c r="G17" s="604">
        <v>100</v>
      </c>
      <c r="H17" s="604">
        <v>4953</v>
      </c>
      <c r="I17" s="604">
        <v>1799</v>
      </c>
      <c r="J17" s="604">
        <v>1415</v>
      </c>
      <c r="K17" s="604">
        <v>41</v>
      </c>
      <c r="L17" s="604">
        <v>61</v>
      </c>
      <c r="M17" s="604">
        <v>0</v>
      </c>
    </row>
    <row r="18" spans="1:13" ht="18" customHeight="1">
      <c r="A18" s="968" t="s">
        <v>415</v>
      </c>
      <c r="B18" s="608">
        <v>0</v>
      </c>
      <c r="C18" s="608">
        <v>1407</v>
      </c>
      <c r="D18" s="608">
        <v>0</v>
      </c>
      <c r="E18" s="608">
        <v>680</v>
      </c>
      <c r="F18" s="608">
        <v>0</v>
      </c>
      <c r="G18" s="608">
        <v>0</v>
      </c>
      <c r="H18" s="608">
        <v>0</v>
      </c>
      <c r="I18" s="608">
        <v>12</v>
      </c>
      <c r="J18" s="608">
        <v>60</v>
      </c>
      <c r="K18" s="608">
        <v>0</v>
      </c>
      <c r="L18" s="608">
        <v>0</v>
      </c>
      <c r="M18" s="608">
        <v>0</v>
      </c>
    </row>
    <row r="19" spans="1:13" ht="17.25" customHeight="1">
      <c r="A19" s="666" t="s">
        <v>689</v>
      </c>
      <c r="B19" s="604">
        <v>0</v>
      </c>
      <c r="C19" s="604">
        <v>0</v>
      </c>
      <c r="D19" s="604">
        <v>0</v>
      </c>
      <c r="E19" s="604">
        <v>0</v>
      </c>
      <c r="F19" s="604">
        <v>0</v>
      </c>
      <c r="G19" s="604">
        <v>0</v>
      </c>
      <c r="H19" s="604">
        <v>0</v>
      </c>
      <c r="I19" s="604">
        <v>0</v>
      </c>
      <c r="J19" s="604">
        <v>0</v>
      </c>
      <c r="K19" s="604">
        <v>0</v>
      </c>
      <c r="L19" s="604">
        <v>0</v>
      </c>
      <c r="M19" s="604">
        <v>0</v>
      </c>
    </row>
    <row r="20" spans="1:13" ht="21.75" customHeight="1">
      <c r="A20" s="968" t="s">
        <v>414</v>
      </c>
      <c r="B20" s="608">
        <v>102</v>
      </c>
      <c r="C20" s="608">
        <v>277</v>
      </c>
      <c r="D20" s="608">
        <v>84</v>
      </c>
      <c r="E20" s="608">
        <v>37</v>
      </c>
      <c r="F20" s="608">
        <v>2</v>
      </c>
      <c r="G20" s="608">
        <v>10</v>
      </c>
      <c r="H20" s="608">
        <v>0</v>
      </c>
      <c r="I20" s="608">
        <v>92</v>
      </c>
      <c r="J20" s="608">
        <v>5</v>
      </c>
      <c r="K20" s="608">
        <v>12</v>
      </c>
      <c r="L20" s="608">
        <v>229</v>
      </c>
      <c r="M20" s="608">
        <v>8</v>
      </c>
    </row>
    <row r="21" spans="1:13" ht="19.5" customHeight="1">
      <c r="A21" s="635" t="s">
        <v>44</v>
      </c>
      <c r="B21" s="604">
        <v>50748</v>
      </c>
      <c r="C21" s="604">
        <v>78596</v>
      </c>
      <c r="D21" s="604">
        <v>11504</v>
      </c>
      <c r="E21" s="604">
        <v>26646</v>
      </c>
      <c r="F21" s="604">
        <v>6917</v>
      </c>
      <c r="G21" s="604">
        <v>5261</v>
      </c>
      <c r="H21" s="604">
        <v>5361</v>
      </c>
      <c r="I21" s="604">
        <v>43706</v>
      </c>
      <c r="J21" s="604">
        <v>21003</v>
      </c>
      <c r="K21" s="604">
        <v>15389</v>
      </c>
      <c r="L21" s="604">
        <v>16150</v>
      </c>
      <c r="M21" s="604">
        <v>24001</v>
      </c>
    </row>
    <row r="22" spans="1:13" ht="17.25" customHeight="1">
      <c r="A22" s="968" t="s">
        <v>413</v>
      </c>
      <c r="B22" s="608">
        <v>28892</v>
      </c>
      <c r="C22" s="608">
        <v>37263</v>
      </c>
      <c r="D22" s="608">
        <v>7166</v>
      </c>
      <c r="E22" s="608">
        <v>15493</v>
      </c>
      <c r="F22" s="608">
        <v>3689</v>
      </c>
      <c r="G22" s="608">
        <v>1553</v>
      </c>
      <c r="H22" s="608">
        <v>4299</v>
      </c>
      <c r="I22" s="608">
        <v>14575</v>
      </c>
      <c r="J22" s="608">
        <v>5010</v>
      </c>
      <c r="K22" s="608">
        <v>1922</v>
      </c>
      <c r="L22" s="608">
        <v>6557</v>
      </c>
      <c r="M22" s="608">
        <v>2773</v>
      </c>
    </row>
    <row r="23" spans="1:13" ht="11.25" customHeight="1">
      <c r="A23" s="666" t="s">
        <v>412</v>
      </c>
      <c r="B23" s="604">
        <v>21856</v>
      </c>
      <c r="C23" s="604">
        <v>41333</v>
      </c>
      <c r="D23" s="604">
        <v>4338</v>
      </c>
      <c r="E23" s="604">
        <v>11153</v>
      </c>
      <c r="F23" s="604">
        <v>3228</v>
      </c>
      <c r="G23" s="604">
        <v>3708</v>
      </c>
      <c r="H23" s="604">
        <v>1062</v>
      </c>
      <c r="I23" s="604">
        <v>29131</v>
      </c>
      <c r="J23" s="604">
        <v>15993</v>
      </c>
      <c r="K23" s="604">
        <v>13467</v>
      </c>
      <c r="L23" s="604">
        <v>9593</v>
      </c>
      <c r="M23" s="604">
        <v>21228</v>
      </c>
    </row>
    <row r="24" spans="1:13" ht="11.25" customHeight="1">
      <c r="A24" s="970"/>
      <c r="B24" s="657"/>
      <c r="C24" s="657"/>
      <c r="D24" s="657"/>
      <c r="E24" s="657"/>
      <c r="F24" s="657"/>
      <c r="G24" s="657"/>
      <c r="H24" s="657"/>
      <c r="I24" s="657"/>
      <c r="J24" s="657"/>
      <c r="K24" s="657"/>
      <c r="L24" s="657"/>
      <c r="M24" s="657"/>
    </row>
    <row r="25" spans="1:13" ht="87.75" customHeight="1">
      <c r="A25" s="1130" t="s">
        <v>411</v>
      </c>
      <c r="B25" s="1146"/>
      <c r="C25" s="1146"/>
      <c r="D25" s="1146"/>
      <c r="E25" s="1146"/>
      <c r="F25" s="1146"/>
      <c r="G25" s="1146"/>
      <c r="H25" s="1146"/>
      <c r="I25" s="1146"/>
      <c r="J25" s="1146"/>
      <c r="K25" s="1146"/>
      <c r="L25" s="1146"/>
      <c r="M25" s="1146"/>
    </row>
    <row r="26" spans="1:13" s="515" customFormat="1" ht="15"/>
  </sheetData>
  <mergeCells count="7">
    <mergeCell ref="A25:M25"/>
    <mergeCell ref="A1:M1"/>
    <mergeCell ref="A3:A5"/>
    <mergeCell ref="B3:H4"/>
    <mergeCell ref="I3:K4"/>
    <mergeCell ref="L3:L5"/>
    <mergeCell ref="M3:M5"/>
  </mergeCells>
  <hyperlinks>
    <hyperlink ref="N1" location="INDICE!A32" display="INDICE"/>
  </hyperlinks>
  <printOptions horizontalCentered="1"/>
  <pageMargins left="0.51181102362204722" right="0.51181102362204722" top="1.1023622047244095" bottom="0.51181102362204722" header="0.11811023622047245" footer="0.23622047244094491"/>
  <pageSetup paperSize="9" scale="76" firstPageNumber="121" orientation="landscape" useFirstPageNumber="1" r:id="rId1"/>
  <headerFooter scaleWithDoc="0">
    <oddHeader>&amp;C&amp;G</oddHeader>
    <oddFooter>&amp;C&amp;12 &amp;P</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zoomScale="90" zoomScaleNormal="90" workbookViewId="0">
      <selection sqref="A1:K1"/>
    </sheetView>
  </sheetViews>
  <sheetFormatPr baseColWidth="10" defaultColWidth="9.140625" defaultRowHeight="12.75"/>
  <cols>
    <col min="1" max="1" width="27.85546875" style="55" customWidth="1"/>
    <col min="2" max="3" width="11.7109375" style="55" customWidth="1"/>
    <col min="4" max="4" width="11.7109375" style="55" bestFit="1" customWidth="1"/>
    <col min="5" max="5" width="10.5703125" style="55" customWidth="1"/>
    <col min="6" max="6" width="12.140625" style="55" bestFit="1" customWidth="1"/>
    <col min="7" max="8" width="11.7109375" style="55" customWidth="1"/>
    <col min="9" max="9" width="11.7109375" style="55" bestFit="1" customWidth="1"/>
    <col min="10" max="10" width="11.5703125" style="55" customWidth="1"/>
    <col min="11" max="11" width="12.140625" style="55" bestFit="1" customWidth="1"/>
    <col min="12" max="16384" width="9.140625" style="55"/>
  </cols>
  <sheetData>
    <row r="1" spans="1:12" ht="63.75" customHeight="1">
      <c r="A1" s="1239" t="s">
        <v>1528</v>
      </c>
      <c r="B1" s="1240"/>
      <c r="C1" s="1240"/>
      <c r="D1" s="1240"/>
      <c r="E1" s="1240"/>
      <c r="F1" s="1240"/>
      <c r="G1" s="1240"/>
      <c r="H1" s="1240"/>
      <c r="I1" s="1240"/>
      <c r="J1" s="1240"/>
      <c r="K1" s="1240"/>
      <c r="L1" s="264" t="s">
        <v>577</v>
      </c>
    </row>
    <row r="2" spans="1:12" ht="18" customHeight="1">
      <c r="A2" s="1241" t="s">
        <v>423</v>
      </c>
      <c r="B2" s="1243" t="s">
        <v>373</v>
      </c>
      <c r="C2" s="1243"/>
      <c r="D2" s="1243"/>
      <c r="E2" s="1243"/>
      <c r="F2" s="1243"/>
      <c r="G2" s="1243" t="s">
        <v>372</v>
      </c>
      <c r="H2" s="1243"/>
      <c r="I2" s="1243"/>
      <c r="J2" s="1243"/>
      <c r="K2" s="1243"/>
    </row>
    <row r="3" spans="1:12" ht="15.75" customHeight="1">
      <c r="A3" s="1241"/>
      <c r="B3" s="1241" t="s">
        <v>422</v>
      </c>
      <c r="C3" s="1241"/>
      <c r="D3" s="1241"/>
      <c r="E3" s="1243" t="s">
        <v>690</v>
      </c>
      <c r="F3" s="1243" t="s">
        <v>691</v>
      </c>
      <c r="G3" s="1241" t="s">
        <v>422</v>
      </c>
      <c r="H3" s="1241"/>
      <c r="I3" s="1241"/>
      <c r="J3" s="1243" t="s">
        <v>690</v>
      </c>
      <c r="K3" s="1243" t="s">
        <v>691</v>
      </c>
    </row>
    <row r="4" spans="1:12" ht="36.75" customHeight="1">
      <c r="A4" s="1242"/>
      <c r="B4" s="980" t="s">
        <v>66</v>
      </c>
      <c r="C4" s="980" t="s">
        <v>349</v>
      </c>
      <c r="D4" s="980" t="s">
        <v>348</v>
      </c>
      <c r="E4" s="1244"/>
      <c r="F4" s="1244"/>
      <c r="G4" s="980" t="s">
        <v>66</v>
      </c>
      <c r="H4" s="980" t="s">
        <v>349</v>
      </c>
      <c r="I4" s="980" t="s">
        <v>348</v>
      </c>
      <c r="J4" s="1244"/>
      <c r="K4" s="1244"/>
    </row>
    <row r="5" spans="1:12" s="57" customFormat="1" ht="12.95" customHeight="1">
      <c r="A5" s="332" t="s">
        <v>11</v>
      </c>
      <c r="B5" s="551">
        <f>SUM(B6,B18,B25,B32)</f>
        <v>617886</v>
      </c>
      <c r="C5" s="551">
        <f t="shared" ref="C5:K5" si="0">SUM(C6,C18,C25,C32)</f>
        <v>394228</v>
      </c>
      <c r="D5" s="551">
        <f t="shared" si="0"/>
        <v>223658</v>
      </c>
      <c r="E5" s="551">
        <f t="shared" si="0"/>
        <v>26671</v>
      </c>
      <c r="F5" s="551">
        <f t="shared" si="0"/>
        <v>2901</v>
      </c>
      <c r="G5" s="551">
        <f t="shared" si="0"/>
        <v>6985</v>
      </c>
      <c r="H5" s="551">
        <f t="shared" si="0"/>
        <v>3513</v>
      </c>
      <c r="I5" s="551">
        <f t="shared" si="0"/>
        <v>3472</v>
      </c>
      <c r="J5" s="551">
        <f t="shared" si="0"/>
        <v>3560</v>
      </c>
      <c r="K5" s="551">
        <f t="shared" si="0"/>
        <v>4776</v>
      </c>
    </row>
    <row r="6" spans="1:12" s="57" customFormat="1" ht="12.95" customHeight="1">
      <c r="A6" s="557" t="s">
        <v>12</v>
      </c>
      <c r="B6" s="554">
        <f>SUM(B7:B17)</f>
        <v>299827</v>
      </c>
      <c r="C6" s="554">
        <f t="shared" ref="C6:K6" si="1">SUM(C7:C17)</f>
        <v>195993</v>
      </c>
      <c r="D6" s="554">
        <f t="shared" si="1"/>
        <v>103834</v>
      </c>
      <c r="E6" s="554">
        <f t="shared" si="1"/>
        <v>19287</v>
      </c>
      <c r="F6" s="554">
        <f t="shared" si="1"/>
        <v>1399</v>
      </c>
      <c r="G6" s="554">
        <f t="shared" si="1"/>
        <v>5286</v>
      </c>
      <c r="H6" s="554">
        <f t="shared" si="1"/>
        <v>2425</v>
      </c>
      <c r="I6" s="554">
        <f t="shared" si="1"/>
        <v>2861</v>
      </c>
      <c r="J6" s="554">
        <f t="shared" si="1"/>
        <v>1876</v>
      </c>
      <c r="K6" s="554">
        <f t="shared" si="1"/>
        <v>4500</v>
      </c>
    </row>
    <row r="7" spans="1:12" s="57" customFormat="1" ht="12.95" customHeight="1">
      <c r="A7" s="514" t="s">
        <v>369</v>
      </c>
      <c r="B7" s="551">
        <v>10748</v>
      </c>
      <c r="C7" s="551">
        <v>7983</v>
      </c>
      <c r="D7" s="551">
        <v>2765</v>
      </c>
      <c r="E7" s="538">
        <v>764</v>
      </c>
      <c r="F7" s="538">
        <v>25</v>
      </c>
      <c r="G7" s="552" t="s">
        <v>39</v>
      </c>
      <c r="H7" s="553" t="s">
        <v>39</v>
      </c>
      <c r="I7" s="553" t="s">
        <v>39</v>
      </c>
      <c r="J7" s="538">
        <v>94</v>
      </c>
      <c r="K7" s="538">
        <v>47</v>
      </c>
    </row>
    <row r="8" spans="1:12" s="57" customFormat="1" ht="12.95" customHeight="1">
      <c r="A8" s="550" t="s">
        <v>368</v>
      </c>
      <c r="B8" s="554">
        <v>8680</v>
      </c>
      <c r="C8" s="554">
        <v>5232</v>
      </c>
      <c r="D8" s="554">
        <v>3448</v>
      </c>
      <c r="E8" s="537">
        <v>312</v>
      </c>
      <c r="F8" s="537">
        <v>299</v>
      </c>
      <c r="G8" s="555" t="s">
        <v>39</v>
      </c>
      <c r="H8" s="556" t="s">
        <v>39</v>
      </c>
      <c r="I8" s="556" t="s">
        <v>39</v>
      </c>
      <c r="J8" s="537" t="s">
        <v>39</v>
      </c>
      <c r="K8" s="537" t="s">
        <v>39</v>
      </c>
    </row>
    <row r="9" spans="1:12" s="57" customFormat="1" ht="12.95" customHeight="1">
      <c r="A9" s="514" t="s">
        <v>367</v>
      </c>
      <c r="B9" s="551">
        <v>10442</v>
      </c>
      <c r="C9" s="551">
        <v>4348</v>
      </c>
      <c r="D9" s="551">
        <v>6094</v>
      </c>
      <c r="E9" s="538">
        <v>217</v>
      </c>
      <c r="F9" s="538" t="s">
        <v>39</v>
      </c>
      <c r="G9" s="552">
        <v>272</v>
      </c>
      <c r="H9" s="551">
        <v>220</v>
      </c>
      <c r="I9" s="553">
        <v>52</v>
      </c>
      <c r="J9" s="538">
        <v>2</v>
      </c>
      <c r="K9" s="538" t="s">
        <v>39</v>
      </c>
    </row>
    <row r="10" spans="1:12" s="57" customFormat="1" ht="12.95" customHeight="1">
      <c r="A10" s="550" t="s">
        <v>366</v>
      </c>
      <c r="B10" s="554">
        <v>9515</v>
      </c>
      <c r="C10" s="555">
        <v>5954</v>
      </c>
      <c r="D10" s="555">
        <v>3561</v>
      </c>
      <c r="E10" s="537">
        <v>227</v>
      </c>
      <c r="F10" s="537">
        <v>50</v>
      </c>
      <c r="G10" s="555">
        <v>64</v>
      </c>
      <c r="H10" s="554">
        <v>26</v>
      </c>
      <c r="I10" s="554">
        <v>38</v>
      </c>
      <c r="J10" s="537" t="s">
        <v>39</v>
      </c>
      <c r="K10" s="537" t="s">
        <v>39</v>
      </c>
    </row>
    <row r="11" spans="1:12" s="57" customFormat="1" ht="12.95" customHeight="1">
      <c r="A11" s="514" t="s">
        <v>365</v>
      </c>
      <c r="B11" s="551">
        <v>7830</v>
      </c>
      <c r="C11" s="551">
        <v>2561</v>
      </c>
      <c r="D11" s="551">
        <v>5269</v>
      </c>
      <c r="E11" s="538" t="s">
        <v>39</v>
      </c>
      <c r="F11" s="538" t="s">
        <v>39</v>
      </c>
      <c r="G11" s="552">
        <v>2700</v>
      </c>
      <c r="H11" s="551">
        <v>1512</v>
      </c>
      <c r="I11" s="551">
        <v>1188</v>
      </c>
      <c r="J11" s="538" t="s">
        <v>39</v>
      </c>
      <c r="K11" s="538" t="s">
        <v>39</v>
      </c>
    </row>
    <row r="12" spans="1:12" s="57" customFormat="1" ht="12.95" customHeight="1">
      <c r="A12" s="550" t="s">
        <v>364</v>
      </c>
      <c r="B12" s="554">
        <v>19739</v>
      </c>
      <c r="C12" s="554">
        <v>15418</v>
      </c>
      <c r="D12" s="554">
        <v>4321</v>
      </c>
      <c r="E12" s="537">
        <v>637</v>
      </c>
      <c r="F12" s="537">
        <v>10</v>
      </c>
      <c r="G12" s="555" t="s">
        <v>39</v>
      </c>
      <c r="H12" s="554" t="s">
        <v>39</v>
      </c>
      <c r="I12" s="554" t="s">
        <v>39</v>
      </c>
      <c r="J12" s="537">
        <v>238</v>
      </c>
      <c r="K12" s="537">
        <v>588</v>
      </c>
    </row>
    <row r="13" spans="1:12" s="57" customFormat="1" ht="12.95" customHeight="1">
      <c r="A13" s="514" t="s">
        <v>363</v>
      </c>
      <c r="B13" s="551">
        <v>23108</v>
      </c>
      <c r="C13" s="551">
        <v>13855</v>
      </c>
      <c r="D13" s="551">
        <v>9253</v>
      </c>
      <c r="E13" s="538">
        <v>205</v>
      </c>
      <c r="F13" s="538">
        <v>473</v>
      </c>
      <c r="G13" s="552" t="s">
        <v>39</v>
      </c>
      <c r="H13" s="551" t="s">
        <v>39</v>
      </c>
      <c r="I13" s="551" t="s">
        <v>39</v>
      </c>
      <c r="J13" s="538">
        <v>1</v>
      </c>
      <c r="K13" s="538">
        <v>73</v>
      </c>
    </row>
    <row r="14" spans="1:12" s="57" customFormat="1" ht="12.95" customHeight="1">
      <c r="A14" s="550" t="s">
        <v>362</v>
      </c>
      <c r="B14" s="554">
        <v>43432</v>
      </c>
      <c r="C14" s="554">
        <v>27613</v>
      </c>
      <c r="D14" s="554">
        <v>15819</v>
      </c>
      <c r="E14" s="537">
        <v>1579</v>
      </c>
      <c r="F14" s="537">
        <v>18</v>
      </c>
      <c r="G14" s="555" t="s">
        <v>39</v>
      </c>
      <c r="H14" s="554" t="s">
        <v>39</v>
      </c>
      <c r="I14" s="554" t="s">
        <v>39</v>
      </c>
      <c r="J14" s="537">
        <v>60</v>
      </c>
      <c r="K14" s="537">
        <v>20</v>
      </c>
    </row>
    <row r="15" spans="1:12" s="57" customFormat="1" ht="12.95" customHeight="1">
      <c r="A15" s="514" t="s">
        <v>361</v>
      </c>
      <c r="B15" s="551">
        <v>137352</v>
      </c>
      <c r="C15" s="551">
        <v>94238</v>
      </c>
      <c r="D15" s="551">
        <v>43114</v>
      </c>
      <c r="E15" s="538">
        <v>13613</v>
      </c>
      <c r="F15" s="538">
        <v>462</v>
      </c>
      <c r="G15" s="552" t="s">
        <v>39</v>
      </c>
      <c r="H15" s="551" t="s">
        <v>39</v>
      </c>
      <c r="I15" s="551" t="s">
        <v>39</v>
      </c>
      <c r="J15" s="538">
        <v>1460</v>
      </c>
      <c r="K15" s="538">
        <v>3767</v>
      </c>
    </row>
    <row r="16" spans="1:12" s="58" customFormat="1" ht="27" customHeight="1">
      <c r="A16" s="550" t="s">
        <v>360</v>
      </c>
      <c r="B16" s="554">
        <v>16414</v>
      </c>
      <c r="C16" s="554">
        <v>10730</v>
      </c>
      <c r="D16" s="554">
        <v>5684</v>
      </c>
      <c r="E16" s="537">
        <v>1733</v>
      </c>
      <c r="F16" s="537">
        <v>62</v>
      </c>
      <c r="G16" s="555">
        <v>2250</v>
      </c>
      <c r="H16" s="554">
        <v>667</v>
      </c>
      <c r="I16" s="554">
        <v>1583</v>
      </c>
      <c r="J16" s="537">
        <v>21</v>
      </c>
      <c r="K16" s="537">
        <v>5</v>
      </c>
    </row>
    <row r="17" spans="1:12" s="57" customFormat="1" ht="27.75" customHeight="1">
      <c r="A17" s="514" t="s">
        <v>359</v>
      </c>
      <c r="B17" s="551">
        <v>12567</v>
      </c>
      <c r="C17" s="551">
        <v>8061</v>
      </c>
      <c r="D17" s="551">
        <v>4506</v>
      </c>
      <c r="E17" s="538" t="s">
        <v>39</v>
      </c>
      <c r="F17" s="538" t="s">
        <v>39</v>
      </c>
      <c r="G17" s="552" t="s">
        <v>39</v>
      </c>
      <c r="H17" s="551" t="s">
        <v>39</v>
      </c>
      <c r="I17" s="551" t="s">
        <v>39</v>
      </c>
      <c r="J17" s="538" t="s">
        <v>39</v>
      </c>
      <c r="K17" s="538" t="s">
        <v>39</v>
      </c>
    </row>
    <row r="18" spans="1:12" s="57" customFormat="1" ht="12.95" customHeight="1">
      <c r="A18" s="557" t="s">
        <v>24</v>
      </c>
      <c r="B18" s="554">
        <f>SUM(B19:B24)</f>
        <v>272821</v>
      </c>
      <c r="C18" s="554">
        <f t="shared" ref="C18:K18" si="2">SUM(C19:C24)</f>
        <v>167228</v>
      </c>
      <c r="D18" s="554">
        <f t="shared" si="2"/>
        <v>105593</v>
      </c>
      <c r="E18" s="554">
        <f t="shared" si="2"/>
        <v>6546</v>
      </c>
      <c r="F18" s="554">
        <f t="shared" si="2"/>
        <v>1502</v>
      </c>
      <c r="G18" s="554">
        <f t="shared" si="2"/>
        <v>1578</v>
      </c>
      <c r="H18" s="554">
        <f t="shared" si="2"/>
        <v>1069</v>
      </c>
      <c r="I18" s="554">
        <f t="shared" si="2"/>
        <v>509</v>
      </c>
      <c r="J18" s="554">
        <f t="shared" si="2"/>
        <v>1684</v>
      </c>
      <c r="K18" s="554">
        <f t="shared" si="2"/>
        <v>276</v>
      </c>
    </row>
    <row r="19" spans="1:12" s="57" customFormat="1" ht="12.95" customHeight="1">
      <c r="A19" s="514" t="s">
        <v>104</v>
      </c>
      <c r="B19" s="551">
        <v>27504</v>
      </c>
      <c r="C19" s="551">
        <v>18726</v>
      </c>
      <c r="D19" s="551">
        <v>8778</v>
      </c>
      <c r="E19" s="538">
        <v>764</v>
      </c>
      <c r="F19" s="538">
        <v>10</v>
      </c>
      <c r="G19" s="552" t="s">
        <v>39</v>
      </c>
      <c r="H19" s="551" t="s">
        <v>39</v>
      </c>
      <c r="I19" s="551" t="s">
        <v>39</v>
      </c>
      <c r="J19" s="538" t="s">
        <v>39</v>
      </c>
      <c r="K19" s="538" t="s">
        <v>39</v>
      </c>
    </row>
    <row r="20" spans="1:12" s="57" customFormat="1" ht="12.95" customHeight="1">
      <c r="A20" s="550" t="s">
        <v>357</v>
      </c>
      <c r="B20" s="554">
        <v>11143</v>
      </c>
      <c r="C20" s="554">
        <v>6407</v>
      </c>
      <c r="D20" s="554">
        <v>4736</v>
      </c>
      <c r="E20" s="537">
        <v>77</v>
      </c>
      <c r="F20" s="537" t="s">
        <v>39</v>
      </c>
      <c r="G20" s="555" t="s">
        <v>39</v>
      </c>
      <c r="H20" s="554" t="s">
        <v>39</v>
      </c>
      <c r="I20" s="554" t="s">
        <v>39</v>
      </c>
      <c r="J20" s="537">
        <v>105</v>
      </c>
      <c r="K20" s="537">
        <v>12</v>
      </c>
    </row>
    <row r="21" spans="1:12" s="57" customFormat="1" ht="12.95" customHeight="1">
      <c r="A21" s="514" t="s">
        <v>356</v>
      </c>
      <c r="B21" s="551">
        <v>108760</v>
      </c>
      <c r="C21" s="551">
        <v>67107</v>
      </c>
      <c r="D21" s="551">
        <v>41653</v>
      </c>
      <c r="E21" s="538">
        <v>1593</v>
      </c>
      <c r="F21" s="538">
        <v>261</v>
      </c>
      <c r="G21" s="552">
        <v>1578</v>
      </c>
      <c r="H21" s="551">
        <v>1069</v>
      </c>
      <c r="I21" s="551">
        <v>509</v>
      </c>
      <c r="J21" s="538">
        <v>105</v>
      </c>
      <c r="K21" s="538">
        <v>57</v>
      </c>
    </row>
    <row r="22" spans="1:12" s="57" customFormat="1" ht="12.95" customHeight="1">
      <c r="A22" s="550" t="s">
        <v>355</v>
      </c>
      <c r="B22" s="554">
        <v>23585</v>
      </c>
      <c r="C22" s="554">
        <v>16943</v>
      </c>
      <c r="D22" s="554">
        <v>6642</v>
      </c>
      <c r="E22" s="537">
        <v>68</v>
      </c>
      <c r="F22" s="537" t="s">
        <v>39</v>
      </c>
      <c r="G22" s="555" t="s">
        <v>39</v>
      </c>
      <c r="H22" s="556" t="s">
        <v>39</v>
      </c>
      <c r="I22" s="556" t="s">
        <v>39</v>
      </c>
      <c r="J22" s="537">
        <v>1464</v>
      </c>
      <c r="K22" s="537">
        <v>205</v>
      </c>
    </row>
    <row r="23" spans="1:12" s="57" customFormat="1" ht="12.95" customHeight="1">
      <c r="A23" s="514" t="s">
        <v>354</v>
      </c>
      <c r="B23" s="551">
        <v>90115</v>
      </c>
      <c r="C23" s="551">
        <v>49078</v>
      </c>
      <c r="D23" s="551">
        <v>41037</v>
      </c>
      <c r="E23" s="538">
        <v>2953</v>
      </c>
      <c r="F23" s="538">
        <v>1231</v>
      </c>
      <c r="G23" s="552" t="s">
        <v>39</v>
      </c>
      <c r="H23" s="553" t="s">
        <v>39</v>
      </c>
      <c r="I23" s="553" t="s">
        <v>39</v>
      </c>
      <c r="J23" s="538" t="s">
        <v>39</v>
      </c>
      <c r="K23" s="538" t="s">
        <v>39</v>
      </c>
    </row>
    <row r="24" spans="1:12" s="57" customFormat="1" ht="12.95" customHeight="1">
      <c r="A24" s="550" t="s">
        <v>30</v>
      </c>
      <c r="B24" s="554">
        <v>11714</v>
      </c>
      <c r="C24" s="554">
        <v>8967</v>
      </c>
      <c r="D24" s="554">
        <v>2747</v>
      </c>
      <c r="E24" s="537">
        <v>1091</v>
      </c>
      <c r="F24" s="537" t="s">
        <v>39</v>
      </c>
      <c r="G24" s="555" t="s">
        <v>39</v>
      </c>
      <c r="H24" s="556" t="s">
        <v>39</v>
      </c>
      <c r="I24" s="556" t="s">
        <v>39</v>
      </c>
      <c r="J24" s="537">
        <v>10</v>
      </c>
      <c r="K24" s="537">
        <v>2</v>
      </c>
    </row>
    <row r="25" spans="1:12" s="57" customFormat="1" ht="12.95" customHeight="1">
      <c r="A25" s="332" t="s">
        <v>31</v>
      </c>
      <c r="B25" s="551">
        <f>SUM(B26:B31)</f>
        <v>39384</v>
      </c>
      <c r="C25" s="551">
        <f t="shared" ref="C25:K25" si="3">SUM(C26:C31)</f>
        <v>25300</v>
      </c>
      <c r="D25" s="551">
        <f t="shared" si="3"/>
        <v>14084</v>
      </c>
      <c r="E25" s="551">
        <f t="shared" si="3"/>
        <v>838</v>
      </c>
      <c r="F25" s="551">
        <f t="shared" si="3"/>
        <v>0</v>
      </c>
      <c r="G25" s="551">
        <f t="shared" si="3"/>
        <v>121</v>
      </c>
      <c r="H25" s="551">
        <f t="shared" si="3"/>
        <v>19</v>
      </c>
      <c r="I25" s="551">
        <f t="shared" si="3"/>
        <v>102</v>
      </c>
      <c r="J25" s="551">
        <f t="shared" si="3"/>
        <v>0</v>
      </c>
      <c r="K25" s="551">
        <f t="shared" si="3"/>
        <v>0</v>
      </c>
    </row>
    <row r="26" spans="1:12" s="57" customFormat="1" ht="12.95" customHeight="1">
      <c r="A26" s="550" t="s">
        <v>32</v>
      </c>
      <c r="B26" s="554">
        <v>9018</v>
      </c>
      <c r="C26" s="555">
        <v>6329</v>
      </c>
      <c r="D26" s="554">
        <v>2689</v>
      </c>
      <c r="E26" s="537">
        <v>334</v>
      </c>
      <c r="F26" s="537" t="s">
        <v>39</v>
      </c>
      <c r="G26" s="555" t="s">
        <v>39</v>
      </c>
      <c r="H26" s="556" t="s">
        <v>39</v>
      </c>
      <c r="I26" s="556" t="s">
        <v>39</v>
      </c>
      <c r="J26" s="537" t="s">
        <v>39</v>
      </c>
      <c r="K26" s="537" t="s">
        <v>39</v>
      </c>
    </row>
    <row r="27" spans="1:12" s="57" customFormat="1" ht="12.95" customHeight="1">
      <c r="A27" s="514" t="s">
        <v>33</v>
      </c>
      <c r="B27" s="551">
        <v>4784</v>
      </c>
      <c r="C27" s="551">
        <v>1981</v>
      </c>
      <c r="D27" s="551">
        <v>2803</v>
      </c>
      <c r="E27" s="538">
        <v>5</v>
      </c>
      <c r="F27" s="538" t="s">
        <v>39</v>
      </c>
      <c r="G27" s="552">
        <v>121</v>
      </c>
      <c r="H27" s="553">
        <v>19</v>
      </c>
      <c r="I27" s="553">
        <v>102</v>
      </c>
      <c r="J27" s="538" t="s">
        <v>39</v>
      </c>
      <c r="K27" s="538" t="s">
        <v>39</v>
      </c>
    </row>
    <row r="28" spans="1:12" s="57" customFormat="1" ht="12.95" customHeight="1">
      <c r="A28" s="550" t="s">
        <v>34</v>
      </c>
      <c r="B28" s="554">
        <v>9020</v>
      </c>
      <c r="C28" s="554">
        <v>7765</v>
      </c>
      <c r="D28" s="554">
        <v>1255</v>
      </c>
      <c r="E28" s="537">
        <v>499</v>
      </c>
      <c r="F28" s="537" t="s">
        <v>39</v>
      </c>
      <c r="G28" s="555" t="s">
        <v>39</v>
      </c>
      <c r="H28" s="556" t="s">
        <v>39</v>
      </c>
      <c r="I28" s="556" t="s">
        <v>39</v>
      </c>
      <c r="J28" s="537" t="s">
        <v>39</v>
      </c>
      <c r="K28" s="537" t="s">
        <v>39</v>
      </c>
    </row>
    <row r="29" spans="1:12" s="57" customFormat="1" ht="12.95" customHeight="1">
      <c r="A29" s="514" t="s">
        <v>35</v>
      </c>
      <c r="B29" s="551">
        <v>5293</v>
      </c>
      <c r="C29" s="551">
        <v>3843</v>
      </c>
      <c r="D29" s="552">
        <v>1450</v>
      </c>
      <c r="E29" s="538" t="s">
        <v>39</v>
      </c>
      <c r="F29" s="538" t="s">
        <v>39</v>
      </c>
      <c r="G29" s="552" t="s">
        <v>39</v>
      </c>
      <c r="H29" s="553" t="s">
        <v>39</v>
      </c>
      <c r="I29" s="553" t="s">
        <v>39</v>
      </c>
      <c r="J29" s="538" t="s">
        <v>39</v>
      </c>
      <c r="K29" s="538" t="s">
        <v>39</v>
      </c>
    </row>
    <row r="30" spans="1:12" s="369" customFormat="1" ht="12.95" customHeight="1">
      <c r="A30" s="550" t="s">
        <v>36</v>
      </c>
      <c r="B30" s="554">
        <v>8344</v>
      </c>
      <c r="C30" s="554">
        <v>4231</v>
      </c>
      <c r="D30" s="554">
        <v>4113</v>
      </c>
      <c r="E30" s="556" t="s">
        <v>39</v>
      </c>
      <c r="F30" s="556" t="s">
        <v>39</v>
      </c>
      <c r="G30" s="555" t="s">
        <v>39</v>
      </c>
      <c r="H30" s="556" t="s">
        <v>39</v>
      </c>
      <c r="I30" s="556" t="s">
        <v>39</v>
      </c>
      <c r="J30" s="556" t="s">
        <v>39</v>
      </c>
      <c r="K30" s="556" t="s">
        <v>39</v>
      </c>
      <c r="L30" s="57"/>
    </row>
    <row r="31" spans="1:12" s="57" customFormat="1" ht="12.95" customHeight="1">
      <c r="A31" s="514" t="s">
        <v>37</v>
      </c>
      <c r="B31" s="551">
        <v>2925</v>
      </c>
      <c r="C31" s="551">
        <v>1151</v>
      </c>
      <c r="D31" s="551">
        <v>1774</v>
      </c>
      <c r="E31" s="553" t="s">
        <v>39</v>
      </c>
      <c r="F31" s="553" t="s">
        <v>39</v>
      </c>
      <c r="G31" s="552" t="s">
        <v>39</v>
      </c>
      <c r="H31" s="553" t="s">
        <v>39</v>
      </c>
      <c r="I31" s="553" t="s">
        <v>39</v>
      </c>
      <c r="J31" s="553" t="s">
        <v>39</v>
      </c>
      <c r="K31" s="553" t="s">
        <v>39</v>
      </c>
    </row>
    <row r="32" spans="1:12" s="57" customFormat="1" ht="12.95" customHeight="1">
      <c r="A32" s="557" t="s">
        <v>111</v>
      </c>
      <c r="B32" s="955">
        <f>SUM(B33:B33)</f>
        <v>5854</v>
      </c>
      <c r="C32" s="955">
        <f t="shared" ref="C32:K32" si="4">SUM(C33:C33)</f>
        <v>5707</v>
      </c>
      <c r="D32" s="955">
        <f t="shared" si="4"/>
        <v>147</v>
      </c>
      <c r="E32" s="955">
        <f t="shared" si="4"/>
        <v>0</v>
      </c>
      <c r="F32" s="955">
        <f t="shared" si="4"/>
        <v>0</v>
      </c>
      <c r="G32" s="955">
        <f t="shared" si="4"/>
        <v>0</v>
      </c>
      <c r="H32" s="955">
        <f t="shared" si="4"/>
        <v>0</v>
      </c>
      <c r="I32" s="955">
        <f t="shared" si="4"/>
        <v>0</v>
      </c>
      <c r="J32" s="955">
        <f t="shared" si="4"/>
        <v>0</v>
      </c>
      <c r="K32" s="955">
        <f t="shared" si="4"/>
        <v>0</v>
      </c>
    </row>
    <row r="33" spans="1:11">
      <c r="A33" s="514" t="s">
        <v>40</v>
      </c>
      <c r="B33" s="551">
        <v>5854</v>
      </c>
      <c r="C33" s="552">
        <v>5707</v>
      </c>
      <c r="D33" s="551">
        <v>147</v>
      </c>
      <c r="E33" s="553" t="s">
        <v>39</v>
      </c>
      <c r="F33" s="553" t="s">
        <v>39</v>
      </c>
      <c r="G33" s="552" t="s">
        <v>39</v>
      </c>
      <c r="H33" s="553" t="s">
        <v>39</v>
      </c>
      <c r="I33" s="553" t="s">
        <v>39</v>
      </c>
      <c r="J33" s="553" t="s">
        <v>39</v>
      </c>
      <c r="K33" s="553" t="s">
        <v>39</v>
      </c>
    </row>
    <row r="34" spans="1:11">
      <c r="C34" s="56"/>
      <c r="D34" s="56"/>
      <c r="E34" s="56"/>
      <c r="F34" s="56"/>
    </row>
    <row r="35" spans="1:11">
      <c r="A35" s="379" t="s">
        <v>628</v>
      </c>
      <c r="C35" s="56"/>
      <c r="D35" s="56"/>
      <c r="E35" s="56"/>
      <c r="F35" s="56"/>
    </row>
    <row r="36" spans="1:11">
      <c r="A36" s="379" t="s">
        <v>629</v>
      </c>
      <c r="C36" s="56"/>
      <c r="D36" s="56"/>
      <c r="E36" s="56"/>
      <c r="F36" s="56"/>
    </row>
    <row r="37" spans="1:11">
      <c r="C37" s="56"/>
      <c r="D37" s="56"/>
      <c r="E37" s="56"/>
      <c r="F37" s="56"/>
    </row>
  </sheetData>
  <mergeCells count="10">
    <mergeCell ref="A1:K1"/>
    <mergeCell ref="A2:A4"/>
    <mergeCell ref="B2:F2"/>
    <mergeCell ref="G2:K2"/>
    <mergeCell ref="B3:D3"/>
    <mergeCell ref="E3:E4"/>
    <mergeCell ref="F3:F4"/>
    <mergeCell ref="G3:I3"/>
    <mergeCell ref="J3:J4"/>
    <mergeCell ref="K3:K4"/>
  </mergeCells>
  <hyperlinks>
    <hyperlink ref="L1" location="INDICE!A32" display="INDICE"/>
  </hyperlinks>
  <printOptions horizontalCentered="1"/>
  <pageMargins left="0.51181102362204722" right="0.51181102362204722" top="1.1023622047244095" bottom="0.51181102362204722" header="0.11811023622047245" footer="0.23622047244094491"/>
  <pageSetup paperSize="9" scale="86" firstPageNumber="122" fitToWidth="0" fitToHeight="0" orientation="landscape" useFirstPageNumber="1" r:id="rId1"/>
  <headerFooter scaleWithDoc="0" alignWithMargins="0">
    <oddHeader>&amp;C&amp;G</oddHeader>
    <oddFooter>&amp;C&amp;12 &amp;P</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showGridLines="0" zoomScale="90" zoomScaleNormal="90" zoomScalePageLayoutView="70" workbookViewId="0">
      <selection sqref="A1:X1"/>
    </sheetView>
  </sheetViews>
  <sheetFormatPr baseColWidth="10" defaultColWidth="9.140625" defaultRowHeight="12.75"/>
  <cols>
    <col min="1" max="1" width="26.85546875" style="764" bestFit="1" customWidth="1"/>
    <col min="2" max="9" width="11" style="764" customWidth="1"/>
    <col min="10" max="24" width="11.85546875" style="764" customWidth="1"/>
    <col min="25" max="16384" width="9.140625" style="764"/>
  </cols>
  <sheetData>
    <row r="1" spans="1:25" ht="59.25" customHeight="1">
      <c r="A1" s="1245" t="s">
        <v>1529</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264" t="s">
        <v>577</v>
      </c>
    </row>
    <row r="2" spans="1:25" ht="4.5" customHeight="1">
      <c r="A2" s="765"/>
      <c r="B2" s="765"/>
      <c r="C2" s="765"/>
      <c r="D2" s="765"/>
      <c r="E2" s="765"/>
      <c r="F2" s="765"/>
      <c r="G2" s="765"/>
      <c r="H2" s="765"/>
      <c r="I2" s="765"/>
      <c r="J2" s="765"/>
      <c r="K2" s="765"/>
      <c r="L2" s="765"/>
      <c r="M2" s="765"/>
      <c r="N2" s="765"/>
      <c r="O2" s="765"/>
      <c r="P2" s="765"/>
      <c r="Q2" s="765"/>
      <c r="R2" s="765"/>
      <c r="S2" s="765"/>
      <c r="T2" s="765"/>
      <c r="U2" s="765"/>
      <c r="V2" s="765"/>
      <c r="W2" s="765"/>
      <c r="X2" s="765"/>
    </row>
    <row r="3" spans="1:25" ht="15.75" customHeight="1">
      <c r="A3" s="1246" t="s">
        <v>423</v>
      </c>
      <c r="B3" s="1248" t="s">
        <v>439</v>
      </c>
      <c r="C3" s="1248"/>
      <c r="D3" s="1248"/>
      <c r="E3" s="1248"/>
      <c r="F3" s="1248"/>
      <c r="G3" s="1248"/>
      <c r="H3" s="1248"/>
      <c r="I3" s="1248"/>
      <c r="J3" s="1248"/>
      <c r="K3" s="1248"/>
      <c r="L3" s="1248"/>
      <c r="M3" s="1248"/>
      <c r="N3" s="1248" t="s">
        <v>438</v>
      </c>
      <c r="O3" s="1248"/>
      <c r="P3" s="1248"/>
      <c r="Q3" s="1248"/>
      <c r="R3" s="1248"/>
      <c r="S3" s="1248"/>
      <c r="T3" s="1248"/>
      <c r="U3" s="1248"/>
      <c r="V3" s="1248"/>
      <c r="W3" s="1248"/>
      <c r="X3" s="1248"/>
      <c r="Y3" s="766"/>
    </row>
    <row r="4" spans="1:25" s="379" customFormat="1" ht="15" customHeight="1">
      <c r="A4" s="1246"/>
      <c r="B4" s="1246" t="s">
        <v>692</v>
      </c>
      <c r="C4" s="1246"/>
      <c r="D4" s="1246"/>
      <c r="E4" s="1246"/>
      <c r="F4" s="1246"/>
      <c r="G4" s="1246"/>
      <c r="H4" s="1246"/>
      <c r="I4" s="1246" t="s">
        <v>693</v>
      </c>
      <c r="J4" s="1246"/>
      <c r="K4" s="1246"/>
      <c r="L4" s="1246"/>
      <c r="M4" s="1246"/>
      <c r="N4" s="1246" t="s">
        <v>692</v>
      </c>
      <c r="O4" s="1246"/>
      <c r="P4" s="1246"/>
      <c r="Q4" s="1246"/>
      <c r="R4" s="1246"/>
      <c r="S4" s="1246"/>
      <c r="T4" s="1246"/>
      <c r="U4" s="1246" t="s">
        <v>693</v>
      </c>
      <c r="V4" s="1246"/>
      <c r="W4" s="1246"/>
      <c r="X4" s="1246"/>
      <c r="Y4" s="767"/>
    </row>
    <row r="5" spans="1:25" s="379" customFormat="1" ht="38.25">
      <c r="A5" s="1247"/>
      <c r="B5" s="768" t="s">
        <v>405</v>
      </c>
      <c r="C5" s="768" t="s">
        <v>435</v>
      </c>
      <c r="D5" s="768" t="s">
        <v>434</v>
      </c>
      <c r="E5" s="768" t="s">
        <v>433</v>
      </c>
      <c r="F5" s="768" t="s">
        <v>432</v>
      </c>
      <c r="G5" s="768" t="s">
        <v>437</v>
      </c>
      <c r="H5" s="768" t="s">
        <v>431</v>
      </c>
      <c r="I5" s="768" t="s">
        <v>430</v>
      </c>
      <c r="J5" s="768" t="s">
        <v>429</v>
      </c>
      <c r="K5" s="768" t="s">
        <v>436</v>
      </c>
      <c r="L5" s="768" t="s">
        <v>428</v>
      </c>
      <c r="M5" s="768" t="s">
        <v>427</v>
      </c>
      <c r="N5" s="768" t="s">
        <v>405</v>
      </c>
      <c r="O5" s="768" t="s">
        <v>435</v>
      </c>
      <c r="P5" s="768" t="s">
        <v>434</v>
      </c>
      <c r="Q5" s="768" t="s">
        <v>433</v>
      </c>
      <c r="R5" s="768" t="s">
        <v>432</v>
      </c>
      <c r="S5" s="768" t="s">
        <v>407</v>
      </c>
      <c r="T5" s="768" t="s">
        <v>431</v>
      </c>
      <c r="U5" s="768" t="s">
        <v>430</v>
      </c>
      <c r="V5" s="768" t="s">
        <v>429</v>
      </c>
      <c r="W5" s="768" t="s">
        <v>428</v>
      </c>
      <c r="X5" s="768" t="s">
        <v>427</v>
      </c>
      <c r="Y5" s="767"/>
    </row>
    <row r="6" spans="1:25" s="772" customFormat="1">
      <c r="A6" s="769" t="s">
        <v>11</v>
      </c>
      <c r="B6" s="770">
        <v>104965</v>
      </c>
      <c r="C6" s="770">
        <v>63452</v>
      </c>
      <c r="D6" s="770">
        <v>23578</v>
      </c>
      <c r="E6" s="770">
        <v>305886</v>
      </c>
      <c r="F6" s="770">
        <v>61882</v>
      </c>
      <c r="G6" s="770">
        <v>42213</v>
      </c>
      <c r="H6" s="770">
        <v>343433</v>
      </c>
      <c r="I6" s="770">
        <v>46193</v>
      </c>
      <c r="J6" s="770">
        <v>14610</v>
      </c>
      <c r="K6" s="770">
        <v>17885</v>
      </c>
      <c r="L6" s="770">
        <v>15393</v>
      </c>
      <c r="M6" s="770">
        <v>39084</v>
      </c>
      <c r="N6" s="770">
        <v>2861</v>
      </c>
      <c r="O6" s="770">
        <v>1626</v>
      </c>
      <c r="P6" s="770">
        <v>144</v>
      </c>
      <c r="Q6" s="770">
        <v>3298</v>
      </c>
      <c r="R6" s="770">
        <v>377</v>
      </c>
      <c r="S6" s="770">
        <v>306</v>
      </c>
      <c r="T6" s="770">
        <v>6912</v>
      </c>
      <c r="U6" s="770">
        <v>67</v>
      </c>
      <c r="V6" s="770">
        <v>486</v>
      </c>
      <c r="W6" s="770">
        <v>373</v>
      </c>
      <c r="X6" s="770">
        <v>560</v>
      </c>
      <c r="Y6" s="771"/>
    </row>
    <row r="7" spans="1:25" s="772" customFormat="1">
      <c r="A7" s="773" t="s">
        <v>12</v>
      </c>
      <c r="B7" s="774">
        <v>35165</v>
      </c>
      <c r="C7" s="774">
        <v>21584</v>
      </c>
      <c r="D7" s="774">
        <v>6606</v>
      </c>
      <c r="E7" s="774">
        <v>81040</v>
      </c>
      <c r="F7" s="774">
        <v>12584</v>
      </c>
      <c r="G7" s="774">
        <v>16500</v>
      </c>
      <c r="H7" s="774">
        <v>103720</v>
      </c>
      <c r="I7" s="774">
        <v>27337</v>
      </c>
      <c r="J7" s="774">
        <v>8171</v>
      </c>
      <c r="K7" s="774">
        <v>11821</v>
      </c>
      <c r="L7" s="774">
        <v>3667</v>
      </c>
      <c r="M7" s="774">
        <v>20809</v>
      </c>
      <c r="N7" s="774">
        <v>1777</v>
      </c>
      <c r="O7" s="774">
        <v>953</v>
      </c>
      <c r="P7" s="774">
        <v>139</v>
      </c>
      <c r="Q7" s="774">
        <v>2037</v>
      </c>
      <c r="R7" s="774">
        <v>338</v>
      </c>
      <c r="S7" s="774">
        <v>222</v>
      </c>
      <c r="T7" s="774">
        <v>5165</v>
      </c>
      <c r="U7" s="774">
        <v>61</v>
      </c>
      <c r="V7" s="774">
        <v>427</v>
      </c>
      <c r="W7" s="774">
        <v>333</v>
      </c>
      <c r="X7" s="774">
        <v>540</v>
      </c>
      <c r="Y7" s="771"/>
    </row>
    <row r="8" spans="1:25" s="772" customFormat="1">
      <c r="A8" s="775" t="s">
        <v>369</v>
      </c>
      <c r="B8" s="776">
        <v>2519</v>
      </c>
      <c r="C8" s="776">
        <v>2236</v>
      </c>
      <c r="D8" s="776">
        <v>168</v>
      </c>
      <c r="E8" s="776">
        <v>3628</v>
      </c>
      <c r="F8" s="776">
        <v>245</v>
      </c>
      <c r="G8" s="776">
        <v>407</v>
      </c>
      <c r="H8" s="776">
        <v>1233</v>
      </c>
      <c r="I8" s="776">
        <v>1431</v>
      </c>
      <c r="J8" s="776">
        <v>33</v>
      </c>
      <c r="K8" s="776" t="s">
        <v>39</v>
      </c>
      <c r="L8" s="776">
        <v>119</v>
      </c>
      <c r="M8" s="776">
        <v>499</v>
      </c>
      <c r="N8" s="776" t="s">
        <v>39</v>
      </c>
      <c r="O8" s="776" t="s">
        <v>39</v>
      </c>
      <c r="P8" s="776" t="s">
        <v>39</v>
      </c>
      <c r="Q8" s="776" t="s">
        <v>39</v>
      </c>
      <c r="R8" s="776" t="s">
        <v>39</v>
      </c>
      <c r="S8" s="776" t="s">
        <v>39</v>
      </c>
      <c r="T8" s="776" t="s">
        <v>39</v>
      </c>
      <c r="U8" s="776" t="s">
        <v>39</v>
      </c>
      <c r="V8" s="776" t="s">
        <v>39</v>
      </c>
      <c r="W8" s="776" t="s">
        <v>39</v>
      </c>
      <c r="X8" s="776" t="s">
        <v>39</v>
      </c>
      <c r="Y8" s="771"/>
    </row>
    <row r="9" spans="1:25" s="772" customFormat="1">
      <c r="A9" s="777" t="s">
        <v>368</v>
      </c>
      <c r="B9" s="778">
        <v>1919</v>
      </c>
      <c r="C9" s="778">
        <v>984</v>
      </c>
      <c r="D9" s="778">
        <v>151</v>
      </c>
      <c r="E9" s="778">
        <v>5550</v>
      </c>
      <c r="F9" s="778">
        <v>554</v>
      </c>
      <c r="G9" s="778">
        <v>986</v>
      </c>
      <c r="H9" s="778">
        <v>6104</v>
      </c>
      <c r="I9" s="778" t="s">
        <v>39</v>
      </c>
      <c r="J9" s="778">
        <v>303</v>
      </c>
      <c r="K9" s="778">
        <v>74</v>
      </c>
      <c r="L9" s="778">
        <v>609</v>
      </c>
      <c r="M9" s="778" t="s">
        <v>39</v>
      </c>
      <c r="N9" s="778" t="s">
        <v>39</v>
      </c>
      <c r="O9" s="778" t="s">
        <v>39</v>
      </c>
      <c r="P9" s="778" t="s">
        <v>39</v>
      </c>
      <c r="Q9" s="778" t="s">
        <v>39</v>
      </c>
      <c r="R9" s="778" t="s">
        <v>39</v>
      </c>
      <c r="S9" s="778" t="s">
        <v>39</v>
      </c>
      <c r="T9" s="778" t="s">
        <v>39</v>
      </c>
      <c r="U9" s="778" t="s">
        <v>39</v>
      </c>
      <c r="V9" s="778" t="s">
        <v>39</v>
      </c>
      <c r="W9" s="778" t="s">
        <v>39</v>
      </c>
      <c r="X9" s="778" t="s">
        <v>39</v>
      </c>
      <c r="Y9" s="771"/>
    </row>
    <row r="10" spans="1:25" s="772" customFormat="1">
      <c r="A10" s="775" t="s">
        <v>367</v>
      </c>
      <c r="B10" s="776">
        <v>1130</v>
      </c>
      <c r="C10" s="776">
        <v>561</v>
      </c>
      <c r="D10" s="776">
        <v>115</v>
      </c>
      <c r="E10" s="776">
        <v>4850</v>
      </c>
      <c r="F10" s="776">
        <v>169</v>
      </c>
      <c r="G10" s="776">
        <v>1320</v>
      </c>
      <c r="H10" s="776">
        <v>8534</v>
      </c>
      <c r="I10" s="776">
        <v>54</v>
      </c>
      <c r="J10" s="776">
        <v>159</v>
      </c>
      <c r="K10" s="776">
        <v>71</v>
      </c>
      <c r="L10" s="776">
        <v>283</v>
      </c>
      <c r="M10" s="776">
        <v>1</v>
      </c>
      <c r="N10" s="776">
        <v>123</v>
      </c>
      <c r="O10" s="776">
        <v>82</v>
      </c>
      <c r="P10" s="776" t="s">
        <v>39</v>
      </c>
      <c r="Q10" s="776">
        <v>118</v>
      </c>
      <c r="R10" s="776">
        <v>11</v>
      </c>
      <c r="S10" s="776">
        <v>9</v>
      </c>
      <c r="T10" s="776">
        <v>137</v>
      </c>
      <c r="U10" s="776" t="s">
        <v>39</v>
      </c>
      <c r="V10" s="776">
        <v>23</v>
      </c>
      <c r="W10" s="776" t="s">
        <v>39</v>
      </c>
      <c r="X10" s="776" t="s">
        <v>39</v>
      </c>
      <c r="Y10" s="771"/>
    </row>
    <row r="11" spans="1:25" s="772" customFormat="1">
      <c r="A11" s="777" t="s">
        <v>366</v>
      </c>
      <c r="B11" s="778">
        <v>3434</v>
      </c>
      <c r="C11" s="779">
        <v>2508</v>
      </c>
      <c r="D11" s="778">
        <v>263</v>
      </c>
      <c r="E11" s="778">
        <v>3474</v>
      </c>
      <c r="F11" s="778">
        <v>484</v>
      </c>
      <c r="G11" s="778">
        <v>897</v>
      </c>
      <c r="H11" s="778">
        <v>6178</v>
      </c>
      <c r="I11" s="778">
        <v>7295</v>
      </c>
      <c r="J11" s="778">
        <v>179</v>
      </c>
      <c r="K11" s="778">
        <v>48</v>
      </c>
      <c r="L11" s="778">
        <v>534</v>
      </c>
      <c r="M11" s="778">
        <v>479</v>
      </c>
      <c r="N11" s="778" t="s">
        <v>39</v>
      </c>
      <c r="O11" s="778" t="s">
        <v>39</v>
      </c>
      <c r="P11" s="778">
        <v>8</v>
      </c>
      <c r="Q11" s="778">
        <v>60</v>
      </c>
      <c r="R11" s="778" t="s">
        <v>39</v>
      </c>
      <c r="S11" s="778" t="s">
        <v>39</v>
      </c>
      <c r="T11" s="778">
        <v>51</v>
      </c>
      <c r="U11" s="778" t="s">
        <v>39</v>
      </c>
      <c r="V11" s="778" t="s">
        <v>39</v>
      </c>
      <c r="W11" s="778" t="s">
        <v>39</v>
      </c>
      <c r="X11" s="778" t="s">
        <v>39</v>
      </c>
      <c r="Y11" s="771"/>
    </row>
    <row r="12" spans="1:25" s="772" customFormat="1">
      <c r="A12" s="775" t="s">
        <v>365</v>
      </c>
      <c r="B12" s="776">
        <v>2998</v>
      </c>
      <c r="C12" s="776" t="s">
        <v>39</v>
      </c>
      <c r="D12" s="776" t="s">
        <v>39</v>
      </c>
      <c r="E12" s="776">
        <v>2298</v>
      </c>
      <c r="F12" s="776">
        <v>2791</v>
      </c>
      <c r="G12" s="776">
        <v>597</v>
      </c>
      <c r="H12" s="776">
        <v>5095</v>
      </c>
      <c r="I12" s="776">
        <v>1</v>
      </c>
      <c r="J12" s="776">
        <v>35</v>
      </c>
      <c r="K12" s="776">
        <v>10</v>
      </c>
      <c r="L12" s="776">
        <v>5</v>
      </c>
      <c r="M12" s="776" t="s">
        <v>39</v>
      </c>
      <c r="N12" s="776">
        <v>615</v>
      </c>
      <c r="O12" s="776">
        <v>471</v>
      </c>
      <c r="P12" s="776">
        <v>44</v>
      </c>
      <c r="Q12" s="776">
        <v>531</v>
      </c>
      <c r="R12" s="776">
        <v>145</v>
      </c>
      <c r="S12" s="776">
        <v>112</v>
      </c>
      <c r="T12" s="776">
        <v>2480</v>
      </c>
      <c r="U12" s="776">
        <v>7</v>
      </c>
      <c r="V12" s="776">
        <v>254</v>
      </c>
      <c r="W12" s="776">
        <v>2</v>
      </c>
      <c r="X12" s="776">
        <v>540</v>
      </c>
      <c r="Y12" s="771"/>
    </row>
    <row r="13" spans="1:25" s="772" customFormat="1">
      <c r="A13" s="777" t="s">
        <v>364</v>
      </c>
      <c r="B13" s="778">
        <v>1935</v>
      </c>
      <c r="C13" s="778">
        <v>540</v>
      </c>
      <c r="D13" s="778">
        <v>860</v>
      </c>
      <c r="E13" s="778">
        <v>6799</v>
      </c>
      <c r="F13" s="778">
        <v>3696</v>
      </c>
      <c r="G13" s="778">
        <v>1764</v>
      </c>
      <c r="H13" s="778">
        <v>2490</v>
      </c>
      <c r="I13" s="778">
        <v>107</v>
      </c>
      <c r="J13" s="778">
        <v>301</v>
      </c>
      <c r="K13" s="778">
        <v>494</v>
      </c>
      <c r="L13" s="778">
        <v>436</v>
      </c>
      <c r="M13" s="778" t="s">
        <v>39</v>
      </c>
      <c r="N13" s="778" t="s">
        <v>39</v>
      </c>
      <c r="O13" s="778" t="s">
        <v>39</v>
      </c>
      <c r="P13" s="778" t="s">
        <v>39</v>
      </c>
      <c r="Q13" s="778" t="s">
        <v>39</v>
      </c>
      <c r="R13" s="778" t="s">
        <v>39</v>
      </c>
      <c r="S13" s="778" t="s">
        <v>39</v>
      </c>
      <c r="T13" s="778" t="s">
        <v>39</v>
      </c>
      <c r="U13" s="778" t="s">
        <v>39</v>
      </c>
      <c r="V13" s="778" t="s">
        <v>39</v>
      </c>
      <c r="W13" s="778" t="s">
        <v>39</v>
      </c>
      <c r="X13" s="778" t="s">
        <v>39</v>
      </c>
      <c r="Y13" s="771"/>
    </row>
    <row r="14" spans="1:25" s="772" customFormat="1">
      <c r="A14" s="775" t="s">
        <v>363</v>
      </c>
      <c r="B14" s="776">
        <v>2544</v>
      </c>
      <c r="C14" s="776">
        <v>598</v>
      </c>
      <c r="D14" s="776">
        <v>590</v>
      </c>
      <c r="E14" s="776">
        <v>12429</v>
      </c>
      <c r="F14" s="776">
        <v>10</v>
      </c>
      <c r="G14" s="776">
        <v>2104</v>
      </c>
      <c r="H14" s="776">
        <v>12028</v>
      </c>
      <c r="I14" s="776">
        <v>950</v>
      </c>
      <c r="J14" s="776">
        <v>378</v>
      </c>
      <c r="K14" s="776">
        <v>59</v>
      </c>
      <c r="L14" s="776">
        <v>141</v>
      </c>
      <c r="M14" s="776" t="s">
        <v>39</v>
      </c>
      <c r="N14" s="776" t="s">
        <v>39</v>
      </c>
      <c r="O14" s="776" t="s">
        <v>39</v>
      </c>
      <c r="P14" s="776" t="s">
        <v>39</v>
      </c>
      <c r="Q14" s="776" t="s">
        <v>39</v>
      </c>
      <c r="R14" s="776" t="s">
        <v>39</v>
      </c>
      <c r="S14" s="776" t="s">
        <v>39</v>
      </c>
      <c r="T14" s="776" t="s">
        <v>39</v>
      </c>
      <c r="U14" s="776" t="s">
        <v>39</v>
      </c>
      <c r="V14" s="776" t="s">
        <v>39</v>
      </c>
      <c r="W14" s="776" t="s">
        <v>39</v>
      </c>
      <c r="X14" s="776" t="s">
        <v>39</v>
      </c>
      <c r="Y14" s="771"/>
    </row>
    <row r="15" spans="1:25" s="772" customFormat="1">
      <c r="A15" s="777" t="s">
        <v>362</v>
      </c>
      <c r="B15" s="778">
        <v>8233</v>
      </c>
      <c r="C15" s="778">
        <v>7161</v>
      </c>
      <c r="D15" s="778">
        <v>4351</v>
      </c>
      <c r="E15" s="778">
        <v>29520</v>
      </c>
      <c r="F15" s="778">
        <v>52</v>
      </c>
      <c r="G15" s="778">
        <v>3360</v>
      </c>
      <c r="H15" s="778">
        <v>31216</v>
      </c>
      <c r="I15" s="778">
        <v>2994</v>
      </c>
      <c r="J15" s="778">
        <v>1022</v>
      </c>
      <c r="K15" s="778">
        <v>332</v>
      </c>
      <c r="L15" s="778">
        <v>1021</v>
      </c>
      <c r="M15" s="778">
        <v>862</v>
      </c>
      <c r="N15" s="778" t="s">
        <v>39</v>
      </c>
      <c r="O15" s="778" t="s">
        <v>39</v>
      </c>
      <c r="P15" s="778" t="s">
        <v>39</v>
      </c>
      <c r="Q15" s="778" t="s">
        <v>39</v>
      </c>
      <c r="R15" s="778" t="s">
        <v>39</v>
      </c>
      <c r="S15" s="778" t="s">
        <v>39</v>
      </c>
      <c r="T15" s="778" t="s">
        <v>39</v>
      </c>
      <c r="U15" s="778" t="s">
        <v>39</v>
      </c>
      <c r="V15" s="778" t="s">
        <v>39</v>
      </c>
      <c r="W15" s="778" t="s">
        <v>39</v>
      </c>
      <c r="X15" s="778" t="s">
        <v>39</v>
      </c>
      <c r="Y15" s="771"/>
    </row>
    <row r="16" spans="1:25" s="772" customFormat="1">
      <c r="A16" s="775" t="s">
        <v>361</v>
      </c>
      <c r="B16" s="776">
        <v>1228</v>
      </c>
      <c r="C16" s="776">
        <v>197</v>
      </c>
      <c r="D16" s="776">
        <v>34</v>
      </c>
      <c r="E16" s="776">
        <v>5057</v>
      </c>
      <c r="F16" s="776">
        <v>119</v>
      </c>
      <c r="G16" s="776">
        <v>2583</v>
      </c>
      <c r="H16" s="776">
        <v>15314</v>
      </c>
      <c r="I16" s="776">
        <v>14209</v>
      </c>
      <c r="J16" s="776">
        <v>4628</v>
      </c>
      <c r="K16" s="776">
        <v>10311</v>
      </c>
      <c r="L16" s="776">
        <v>464</v>
      </c>
      <c r="M16" s="776">
        <v>18957</v>
      </c>
      <c r="N16" s="776" t="s">
        <v>39</v>
      </c>
      <c r="O16" s="776" t="s">
        <v>39</v>
      </c>
      <c r="P16" s="776" t="s">
        <v>39</v>
      </c>
      <c r="Q16" s="776" t="s">
        <v>39</v>
      </c>
      <c r="R16" s="776" t="s">
        <v>39</v>
      </c>
      <c r="S16" s="776" t="s">
        <v>39</v>
      </c>
      <c r="T16" s="776" t="s">
        <v>39</v>
      </c>
      <c r="U16" s="776" t="s">
        <v>39</v>
      </c>
      <c r="V16" s="776" t="s">
        <v>39</v>
      </c>
      <c r="W16" s="776" t="s">
        <v>39</v>
      </c>
      <c r="X16" s="776" t="s">
        <v>39</v>
      </c>
      <c r="Y16" s="771"/>
    </row>
    <row r="17" spans="1:25" s="781" customFormat="1" ht="28.5" customHeight="1">
      <c r="A17" s="777" t="s">
        <v>360</v>
      </c>
      <c r="B17" s="778">
        <v>9225</v>
      </c>
      <c r="C17" s="778">
        <v>6799</v>
      </c>
      <c r="D17" s="778">
        <v>74</v>
      </c>
      <c r="E17" s="778">
        <v>7435</v>
      </c>
      <c r="F17" s="778">
        <v>4464</v>
      </c>
      <c r="G17" s="778">
        <v>2482</v>
      </c>
      <c r="H17" s="778">
        <v>15528</v>
      </c>
      <c r="I17" s="778">
        <v>296</v>
      </c>
      <c r="J17" s="778">
        <v>1133</v>
      </c>
      <c r="K17" s="778">
        <v>422</v>
      </c>
      <c r="L17" s="778">
        <v>55</v>
      </c>
      <c r="M17" s="778">
        <v>11</v>
      </c>
      <c r="N17" s="778">
        <v>1039</v>
      </c>
      <c r="O17" s="778">
        <v>400</v>
      </c>
      <c r="P17" s="778">
        <v>87</v>
      </c>
      <c r="Q17" s="778">
        <v>1328</v>
      </c>
      <c r="R17" s="778">
        <v>182</v>
      </c>
      <c r="S17" s="778">
        <v>101</v>
      </c>
      <c r="T17" s="778">
        <v>2497</v>
      </c>
      <c r="U17" s="778">
        <v>54</v>
      </c>
      <c r="V17" s="778">
        <v>150</v>
      </c>
      <c r="W17" s="778">
        <v>331</v>
      </c>
      <c r="X17" s="778" t="s">
        <v>39</v>
      </c>
      <c r="Y17" s="780"/>
    </row>
    <row r="18" spans="1:25" s="772" customFormat="1">
      <c r="A18" s="775" t="s">
        <v>359</v>
      </c>
      <c r="B18" s="776" t="s">
        <v>39</v>
      </c>
      <c r="C18" s="776" t="s">
        <v>39</v>
      </c>
      <c r="D18" s="776" t="s">
        <v>39</v>
      </c>
      <c r="E18" s="776" t="s">
        <v>39</v>
      </c>
      <c r="F18" s="776" t="s">
        <v>39</v>
      </c>
      <c r="G18" s="776" t="s">
        <v>39</v>
      </c>
      <c r="H18" s="776" t="s">
        <v>39</v>
      </c>
      <c r="I18" s="776" t="s">
        <v>39</v>
      </c>
      <c r="J18" s="776" t="s">
        <v>39</v>
      </c>
      <c r="K18" s="776" t="s">
        <v>39</v>
      </c>
      <c r="L18" s="776" t="s">
        <v>39</v>
      </c>
      <c r="M18" s="776" t="s">
        <v>39</v>
      </c>
      <c r="N18" s="776" t="s">
        <v>39</v>
      </c>
      <c r="O18" s="776" t="s">
        <v>39</v>
      </c>
      <c r="P18" s="776" t="s">
        <v>39</v>
      </c>
      <c r="Q18" s="776" t="s">
        <v>39</v>
      </c>
      <c r="R18" s="776" t="s">
        <v>39</v>
      </c>
      <c r="S18" s="776" t="s">
        <v>39</v>
      </c>
      <c r="T18" s="776" t="s">
        <v>39</v>
      </c>
      <c r="U18" s="776" t="s">
        <v>39</v>
      </c>
      <c r="V18" s="776" t="s">
        <v>39</v>
      </c>
      <c r="W18" s="776" t="s">
        <v>39</v>
      </c>
      <c r="X18" s="776" t="s">
        <v>39</v>
      </c>
      <c r="Y18" s="771"/>
    </row>
    <row r="19" spans="1:25" s="772" customFormat="1">
      <c r="A19" s="782" t="s">
        <v>24</v>
      </c>
      <c r="B19" s="774">
        <v>57821</v>
      </c>
      <c r="C19" s="774">
        <v>35305</v>
      </c>
      <c r="D19" s="774">
        <v>16100</v>
      </c>
      <c r="E19" s="774">
        <v>191900</v>
      </c>
      <c r="F19" s="774">
        <v>47334</v>
      </c>
      <c r="G19" s="774">
        <v>23258</v>
      </c>
      <c r="H19" s="774">
        <v>199077</v>
      </c>
      <c r="I19" s="774">
        <v>17948</v>
      </c>
      <c r="J19" s="774">
        <v>5772</v>
      </c>
      <c r="K19" s="774">
        <v>5873</v>
      </c>
      <c r="L19" s="774">
        <v>11079</v>
      </c>
      <c r="M19" s="774">
        <v>16949</v>
      </c>
      <c r="N19" s="774">
        <v>1068</v>
      </c>
      <c r="O19" s="774">
        <v>671</v>
      </c>
      <c r="P19" s="774">
        <v>4</v>
      </c>
      <c r="Q19" s="774">
        <v>1243</v>
      </c>
      <c r="R19" s="774">
        <v>28</v>
      </c>
      <c r="S19" s="774">
        <v>20</v>
      </c>
      <c r="T19" s="774">
        <v>1747</v>
      </c>
      <c r="U19" s="774">
        <v>6</v>
      </c>
      <c r="V19" s="774">
        <v>59</v>
      </c>
      <c r="W19" s="774">
        <v>40</v>
      </c>
      <c r="X19" s="774">
        <v>20</v>
      </c>
      <c r="Y19" s="771"/>
    </row>
    <row r="20" spans="1:25" s="772" customFormat="1">
      <c r="A20" s="775" t="s">
        <v>104</v>
      </c>
      <c r="B20" s="776">
        <v>5686</v>
      </c>
      <c r="C20" s="776">
        <v>3491</v>
      </c>
      <c r="D20" s="776">
        <v>2953</v>
      </c>
      <c r="E20" s="776">
        <v>25460</v>
      </c>
      <c r="F20" s="776">
        <v>360</v>
      </c>
      <c r="G20" s="776">
        <v>2272</v>
      </c>
      <c r="H20" s="776">
        <v>24949</v>
      </c>
      <c r="I20" s="776">
        <v>742</v>
      </c>
      <c r="J20" s="776">
        <v>786</v>
      </c>
      <c r="K20" s="776">
        <v>311</v>
      </c>
      <c r="L20" s="776">
        <v>499</v>
      </c>
      <c r="M20" s="776">
        <v>385</v>
      </c>
      <c r="N20" s="776" t="s">
        <v>39</v>
      </c>
      <c r="O20" s="776" t="s">
        <v>39</v>
      </c>
      <c r="P20" s="776" t="s">
        <v>39</v>
      </c>
      <c r="Q20" s="776" t="s">
        <v>39</v>
      </c>
      <c r="R20" s="776" t="s">
        <v>39</v>
      </c>
      <c r="S20" s="776" t="s">
        <v>39</v>
      </c>
      <c r="T20" s="776" t="s">
        <v>39</v>
      </c>
      <c r="U20" s="776" t="s">
        <v>39</v>
      </c>
      <c r="V20" s="776" t="s">
        <v>39</v>
      </c>
      <c r="W20" s="776" t="s">
        <v>39</v>
      </c>
      <c r="X20" s="776" t="s">
        <v>39</v>
      </c>
      <c r="Y20" s="771"/>
    </row>
    <row r="21" spans="1:25" s="772" customFormat="1">
      <c r="A21" s="777" t="s">
        <v>357</v>
      </c>
      <c r="B21" s="778" t="s">
        <v>39</v>
      </c>
      <c r="C21" s="778" t="s">
        <v>39</v>
      </c>
      <c r="D21" s="778" t="s">
        <v>39</v>
      </c>
      <c r="E21" s="778" t="s">
        <v>39</v>
      </c>
      <c r="F21" s="778" t="s">
        <v>39</v>
      </c>
      <c r="G21" s="778" t="s">
        <v>39</v>
      </c>
      <c r="H21" s="778" t="s">
        <v>39</v>
      </c>
      <c r="I21" s="778" t="s">
        <v>39</v>
      </c>
      <c r="J21" s="778" t="s">
        <v>39</v>
      </c>
      <c r="K21" s="778" t="s">
        <v>39</v>
      </c>
      <c r="L21" s="778" t="s">
        <v>39</v>
      </c>
      <c r="M21" s="778" t="s">
        <v>39</v>
      </c>
      <c r="N21" s="778" t="s">
        <v>39</v>
      </c>
      <c r="O21" s="778" t="s">
        <v>39</v>
      </c>
      <c r="P21" s="778" t="s">
        <v>39</v>
      </c>
      <c r="Q21" s="778" t="s">
        <v>39</v>
      </c>
      <c r="R21" s="778" t="s">
        <v>39</v>
      </c>
      <c r="S21" s="778" t="s">
        <v>39</v>
      </c>
      <c r="T21" s="778" t="s">
        <v>39</v>
      </c>
      <c r="U21" s="778" t="s">
        <v>39</v>
      </c>
      <c r="V21" s="778" t="s">
        <v>39</v>
      </c>
      <c r="W21" s="778" t="s">
        <v>39</v>
      </c>
      <c r="X21" s="778" t="s">
        <v>39</v>
      </c>
      <c r="Y21" s="771"/>
    </row>
    <row r="22" spans="1:25" s="772" customFormat="1">
      <c r="A22" s="775" t="s">
        <v>356</v>
      </c>
      <c r="B22" s="776">
        <v>7352</v>
      </c>
      <c r="C22" s="776">
        <v>2628</v>
      </c>
      <c r="D22" s="776">
        <v>1507</v>
      </c>
      <c r="E22" s="776">
        <v>67450</v>
      </c>
      <c r="F22" s="776">
        <v>3920</v>
      </c>
      <c r="G22" s="776">
        <v>6796</v>
      </c>
      <c r="H22" s="776">
        <v>72399</v>
      </c>
      <c r="I22" s="776">
        <v>11142</v>
      </c>
      <c r="J22" s="776">
        <v>2018</v>
      </c>
      <c r="K22" s="776">
        <v>2080</v>
      </c>
      <c r="L22" s="776">
        <v>6336</v>
      </c>
      <c r="M22" s="776">
        <v>1673</v>
      </c>
      <c r="N22" s="776">
        <v>1068</v>
      </c>
      <c r="O22" s="776">
        <v>671</v>
      </c>
      <c r="P22" s="776">
        <v>4</v>
      </c>
      <c r="Q22" s="776">
        <v>1243</v>
      </c>
      <c r="R22" s="776">
        <v>28</v>
      </c>
      <c r="S22" s="776">
        <v>20</v>
      </c>
      <c r="T22" s="776">
        <v>1747</v>
      </c>
      <c r="U22" s="776">
        <v>6</v>
      </c>
      <c r="V22" s="776">
        <v>59</v>
      </c>
      <c r="W22" s="776">
        <v>40</v>
      </c>
      <c r="X22" s="776">
        <v>20</v>
      </c>
      <c r="Y22" s="771"/>
    </row>
    <row r="23" spans="1:25" s="772" customFormat="1">
      <c r="A23" s="777" t="s">
        <v>355</v>
      </c>
      <c r="B23" s="778">
        <v>8212</v>
      </c>
      <c r="C23" s="778">
        <v>4386</v>
      </c>
      <c r="D23" s="778">
        <v>486</v>
      </c>
      <c r="E23" s="778">
        <v>16358</v>
      </c>
      <c r="F23" s="778">
        <v>1230</v>
      </c>
      <c r="G23" s="778">
        <v>2024</v>
      </c>
      <c r="H23" s="778">
        <v>15851</v>
      </c>
      <c r="I23" s="778">
        <v>2568</v>
      </c>
      <c r="J23" s="778">
        <v>306</v>
      </c>
      <c r="K23" s="778">
        <v>3</v>
      </c>
      <c r="L23" s="778">
        <v>1018</v>
      </c>
      <c r="M23" s="778">
        <v>31</v>
      </c>
      <c r="N23" s="778" t="s">
        <v>39</v>
      </c>
      <c r="O23" s="778" t="s">
        <v>39</v>
      </c>
      <c r="P23" s="778" t="s">
        <v>39</v>
      </c>
      <c r="Q23" s="778" t="s">
        <v>39</v>
      </c>
      <c r="R23" s="778" t="s">
        <v>39</v>
      </c>
      <c r="S23" s="778" t="s">
        <v>39</v>
      </c>
      <c r="T23" s="778" t="s">
        <v>39</v>
      </c>
      <c r="U23" s="778" t="s">
        <v>39</v>
      </c>
      <c r="V23" s="778" t="s">
        <v>39</v>
      </c>
      <c r="W23" s="778" t="s">
        <v>39</v>
      </c>
      <c r="X23" s="778" t="s">
        <v>39</v>
      </c>
      <c r="Y23" s="771"/>
    </row>
    <row r="24" spans="1:25" s="772" customFormat="1">
      <c r="A24" s="775" t="s">
        <v>354</v>
      </c>
      <c r="B24" s="776">
        <v>30797</v>
      </c>
      <c r="C24" s="776">
        <v>11853</v>
      </c>
      <c r="D24" s="776">
        <v>10848</v>
      </c>
      <c r="E24" s="776">
        <v>65758</v>
      </c>
      <c r="F24" s="776">
        <v>41357</v>
      </c>
      <c r="G24" s="776">
        <v>11041</v>
      </c>
      <c r="H24" s="776">
        <v>74343</v>
      </c>
      <c r="I24" s="776">
        <v>3395</v>
      </c>
      <c r="J24" s="776">
        <v>1995</v>
      </c>
      <c r="K24" s="776">
        <v>3479</v>
      </c>
      <c r="L24" s="776">
        <v>3215</v>
      </c>
      <c r="M24" s="776">
        <v>14860</v>
      </c>
      <c r="N24" s="776" t="s">
        <v>39</v>
      </c>
      <c r="O24" s="776" t="s">
        <v>39</v>
      </c>
      <c r="P24" s="776" t="s">
        <v>39</v>
      </c>
      <c r="Q24" s="776" t="s">
        <v>39</v>
      </c>
      <c r="R24" s="776" t="s">
        <v>39</v>
      </c>
      <c r="S24" s="776" t="s">
        <v>39</v>
      </c>
      <c r="T24" s="776" t="s">
        <v>39</v>
      </c>
      <c r="U24" s="776" t="s">
        <v>39</v>
      </c>
      <c r="V24" s="776" t="s">
        <v>39</v>
      </c>
      <c r="W24" s="776" t="s">
        <v>39</v>
      </c>
      <c r="X24" s="776" t="s">
        <v>39</v>
      </c>
      <c r="Y24" s="771"/>
    </row>
    <row r="25" spans="1:25" s="772" customFormat="1">
      <c r="A25" s="777" t="s">
        <v>30</v>
      </c>
      <c r="B25" s="778">
        <v>5774</v>
      </c>
      <c r="C25" s="778">
        <v>12947</v>
      </c>
      <c r="D25" s="778">
        <v>306</v>
      </c>
      <c r="E25" s="778">
        <v>16874</v>
      </c>
      <c r="F25" s="778">
        <v>467</v>
      </c>
      <c r="G25" s="778">
        <v>1125</v>
      </c>
      <c r="H25" s="778">
        <v>11535</v>
      </c>
      <c r="I25" s="778">
        <v>101</v>
      </c>
      <c r="J25" s="778">
        <v>667</v>
      </c>
      <c r="K25" s="778" t="s">
        <v>39</v>
      </c>
      <c r="L25" s="778">
        <v>11</v>
      </c>
      <c r="M25" s="778" t="s">
        <v>39</v>
      </c>
      <c r="N25" s="778" t="s">
        <v>39</v>
      </c>
      <c r="O25" s="778" t="s">
        <v>39</v>
      </c>
      <c r="P25" s="778" t="s">
        <v>39</v>
      </c>
      <c r="Q25" s="778" t="s">
        <v>39</v>
      </c>
      <c r="R25" s="778" t="s">
        <v>39</v>
      </c>
      <c r="S25" s="778" t="s">
        <v>39</v>
      </c>
      <c r="T25" s="778" t="s">
        <v>39</v>
      </c>
      <c r="U25" s="778" t="s">
        <v>39</v>
      </c>
      <c r="V25" s="778" t="s">
        <v>39</v>
      </c>
      <c r="W25" s="778" t="s">
        <v>39</v>
      </c>
      <c r="X25" s="778" t="s">
        <v>39</v>
      </c>
      <c r="Y25" s="771"/>
    </row>
    <row r="26" spans="1:25" s="772" customFormat="1">
      <c r="A26" s="783" t="s">
        <v>31</v>
      </c>
      <c r="B26" s="770">
        <v>11608</v>
      </c>
      <c r="C26" s="770">
        <v>6216</v>
      </c>
      <c r="D26" s="770">
        <v>872</v>
      </c>
      <c r="E26" s="770">
        <v>29212</v>
      </c>
      <c r="F26" s="770">
        <v>1964</v>
      </c>
      <c r="G26" s="770">
        <v>2310</v>
      </c>
      <c r="H26" s="770">
        <v>36902</v>
      </c>
      <c r="I26" s="770">
        <v>795</v>
      </c>
      <c r="J26" s="770">
        <v>630</v>
      </c>
      <c r="K26" s="770">
        <v>184</v>
      </c>
      <c r="L26" s="770">
        <v>606</v>
      </c>
      <c r="M26" s="770">
        <v>1326</v>
      </c>
      <c r="N26" s="770">
        <v>16</v>
      </c>
      <c r="O26" s="770">
        <v>2</v>
      </c>
      <c r="P26" s="770">
        <v>1</v>
      </c>
      <c r="Q26" s="770">
        <v>18</v>
      </c>
      <c r="R26" s="770">
        <v>11</v>
      </c>
      <c r="S26" s="770">
        <v>64</v>
      </c>
      <c r="T26" s="770" t="s">
        <v>39</v>
      </c>
      <c r="U26" s="770" t="s">
        <v>39</v>
      </c>
      <c r="V26" s="770" t="s">
        <v>39</v>
      </c>
      <c r="W26" s="770" t="s">
        <v>39</v>
      </c>
      <c r="X26" s="770" t="s">
        <v>39</v>
      </c>
      <c r="Y26" s="771"/>
    </row>
    <row r="27" spans="1:25" s="772" customFormat="1">
      <c r="A27" s="777" t="s">
        <v>32</v>
      </c>
      <c r="B27" s="778">
        <v>1504</v>
      </c>
      <c r="C27" s="778">
        <v>224</v>
      </c>
      <c r="D27" s="778">
        <v>8</v>
      </c>
      <c r="E27" s="778">
        <v>5246</v>
      </c>
      <c r="F27" s="778">
        <v>106</v>
      </c>
      <c r="G27" s="778">
        <v>622</v>
      </c>
      <c r="H27" s="778">
        <v>4996</v>
      </c>
      <c r="I27" s="778">
        <v>201</v>
      </c>
      <c r="J27" s="778">
        <v>211</v>
      </c>
      <c r="K27" s="778">
        <v>136</v>
      </c>
      <c r="L27" s="778">
        <v>64</v>
      </c>
      <c r="M27" s="778">
        <v>709</v>
      </c>
      <c r="N27" s="778" t="s">
        <v>39</v>
      </c>
      <c r="O27" s="778" t="s">
        <v>39</v>
      </c>
      <c r="P27" s="778" t="s">
        <v>39</v>
      </c>
      <c r="Q27" s="778" t="s">
        <v>39</v>
      </c>
      <c r="R27" s="778" t="s">
        <v>39</v>
      </c>
      <c r="S27" s="778" t="s">
        <v>39</v>
      </c>
      <c r="T27" s="778" t="s">
        <v>39</v>
      </c>
      <c r="U27" s="778" t="s">
        <v>39</v>
      </c>
      <c r="V27" s="778" t="s">
        <v>39</v>
      </c>
      <c r="W27" s="778" t="s">
        <v>39</v>
      </c>
      <c r="X27" s="778" t="s">
        <v>39</v>
      </c>
      <c r="Y27" s="771"/>
    </row>
    <row r="28" spans="1:25" s="772" customFormat="1">
      <c r="A28" s="775" t="s">
        <v>33</v>
      </c>
      <c r="B28" s="776">
        <v>1381</v>
      </c>
      <c r="C28" s="776" t="s">
        <v>39</v>
      </c>
      <c r="D28" s="776">
        <v>46</v>
      </c>
      <c r="E28" s="776">
        <v>4733</v>
      </c>
      <c r="F28" s="776">
        <v>5</v>
      </c>
      <c r="G28" s="776">
        <v>406</v>
      </c>
      <c r="H28" s="776">
        <v>6260</v>
      </c>
      <c r="I28" s="776">
        <v>30</v>
      </c>
      <c r="J28" s="776">
        <v>160</v>
      </c>
      <c r="K28" s="776">
        <v>6</v>
      </c>
      <c r="L28" s="776">
        <v>31</v>
      </c>
      <c r="M28" s="776">
        <v>454</v>
      </c>
      <c r="N28" s="776">
        <v>16</v>
      </c>
      <c r="O28" s="776">
        <v>2</v>
      </c>
      <c r="P28" s="776">
        <v>1</v>
      </c>
      <c r="Q28" s="776">
        <v>18</v>
      </c>
      <c r="R28" s="776">
        <v>11</v>
      </c>
      <c r="S28" s="776">
        <v>64</v>
      </c>
      <c r="T28" s="776" t="s">
        <v>39</v>
      </c>
      <c r="U28" s="776" t="s">
        <v>39</v>
      </c>
      <c r="V28" s="776" t="s">
        <v>39</v>
      </c>
      <c r="W28" s="776" t="s">
        <v>39</v>
      </c>
      <c r="X28" s="776" t="s">
        <v>39</v>
      </c>
      <c r="Y28" s="771"/>
    </row>
    <row r="29" spans="1:25" s="772" customFormat="1">
      <c r="A29" s="777" t="s">
        <v>34</v>
      </c>
      <c r="B29" s="778">
        <v>1630</v>
      </c>
      <c r="C29" s="778">
        <v>1578</v>
      </c>
      <c r="D29" s="778">
        <v>488</v>
      </c>
      <c r="E29" s="778">
        <v>8008</v>
      </c>
      <c r="F29" s="778">
        <v>56</v>
      </c>
      <c r="G29" s="778">
        <v>404</v>
      </c>
      <c r="H29" s="778">
        <v>9510</v>
      </c>
      <c r="I29" s="778">
        <v>527</v>
      </c>
      <c r="J29" s="778">
        <v>96</v>
      </c>
      <c r="K29" s="778">
        <v>14</v>
      </c>
      <c r="L29" s="778">
        <v>510</v>
      </c>
      <c r="M29" s="778">
        <v>163</v>
      </c>
      <c r="N29" s="778" t="s">
        <v>39</v>
      </c>
      <c r="O29" s="778" t="s">
        <v>39</v>
      </c>
      <c r="P29" s="778" t="s">
        <v>39</v>
      </c>
      <c r="Q29" s="778" t="s">
        <v>39</v>
      </c>
      <c r="R29" s="778" t="s">
        <v>39</v>
      </c>
      <c r="S29" s="778" t="s">
        <v>39</v>
      </c>
      <c r="T29" s="778" t="s">
        <v>39</v>
      </c>
      <c r="U29" s="778" t="s">
        <v>39</v>
      </c>
      <c r="V29" s="778" t="s">
        <v>39</v>
      </c>
      <c r="W29" s="778" t="s">
        <v>39</v>
      </c>
      <c r="X29" s="778" t="s">
        <v>39</v>
      </c>
      <c r="Y29" s="771"/>
    </row>
    <row r="30" spans="1:25" s="772" customFormat="1">
      <c r="A30" s="775" t="s">
        <v>35</v>
      </c>
      <c r="B30" s="776">
        <v>2869</v>
      </c>
      <c r="C30" s="776">
        <v>1689</v>
      </c>
      <c r="D30" s="776">
        <v>317</v>
      </c>
      <c r="E30" s="776">
        <v>5880</v>
      </c>
      <c r="F30" s="776">
        <v>5</v>
      </c>
      <c r="G30" s="776">
        <v>347</v>
      </c>
      <c r="H30" s="776">
        <v>6526</v>
      </c>
      <c r="I30" s="776">
        <v>36</v>
      </c>
      <c r="J30" s="776">
        <v>163</v>
      </c>
      <c r="K30" s="776">
        <v>28</v>
      </c>
      <c r="L30" s="776" t="s">
        <v>39</v>
      </c>
      <c r="M30" s="776" t="s">
        <v>39</v>
      </c>
      <c r="N30" s="776" t="s">
        <v>39</v>
      </c>
      <c r="O30" s="776" t="s">
        <v>39</v>
      </c>
      <c r="P30" s="776" t="s">
        <v>39</v>
      </c>
      <c r="Q30" s="776" t="s">
        <v>39</v>
      </c>
      <c r="R30" s="776" t="s">
        <v>39</v>
      </c>
      <c r="S30" s="776" t="s">
        <v>39</v>
      </c>
      <c r="T30" s="776" t="s">
        <v>39</v>
      </c>
      <c r="U30" s="776" t="s">
        <v>39</v>
      </c>
      <c r="V30" s="776" t="s">
        <v>39</v>
      </c>
      <c r="W30" s="776" t="s">
        <v>39</v>
      </c>
      <c r="X30" s="776" t="s">
        <v>39</v>
      </c>
      <c r="Y30" s="771"/>
    </row>
    <row r="31" spans="1:25" s="784" customFormat="1">
      <c r="A31" s="777" t="s">
        <v>36</v>
      </c>
      <c r="B31" s="779">
        <v>4224</v>
      </c>
      <c r="C31" s="779">
        <v>2725</v>
      </c>
      <c r="D31" s="778">
        <v>13</v>
      </c>
      <c r="E31" s="778">
        <v>5345</v>
      </c>
      <c r="F31" s="778">
        <v>1792</v>
      </c>
      <c r="G31" s="779">
        <v>531</v>
      </c>
      <c r="H31" s="778">
        <v>9610</v>
      </c>
      <c r="I31" s="779">
        <v>1</v>
      </c>
      <c r="J31" s="779" t="s">
        <v>39</v>
      </c>
      <c r="K31" s="779" t="s">
        <v>39</v>
      </c>
      <c r="L31" s="779">
        <v>1</v>
      </c>
      <c r="M31" s="778" t="s">
        <v>39</v>
      </c>
      <c r="N31" s="778" t="s">
        <v>39</v>
      </c>
      <c r="O31" s="778" t="s">
        <v>39</v>
      </c>
      <c r="P31" s="778" t="s">
        <v>39</v>
      </c>
      <c r="Q31" s="778" t="s">
        <v>39</v>
      </c>
      <c r="R31" s="778" t="s">
        <v>39</v>
      </c>
      <c r="S31" s="778" t="s">
        <v>39</v>
      </c>
      <c r="T31" s="778" t="s">
        <v>39</v>
      </c>
      <c r="U31" s="778" t="s">
        <v>39</v>
      </c>
      <c r="V31" s="778" t="s">
        <v>39</v>
      </c>
      <c r="W31" s="778" t="s">
        <v>39</v>
      </c>
      <c r="X31" s="778" t="s">
        <v>39</v>
      </c>
      <c r="Y31" s="771"/>
    </row>
    <row r="32" spans="1:25" s="772" customFormat="1">
      <c r="A32" s="775" t="s">
        <v>37</v>
      </c>
      <c r="B32" s="776" t="s">
        <v>39</v>
      </c>
      <c r="C32" s="776" t="s">
        <v>39</v>
      </c>
      <c r="D32" s="776" t="s">
        <v>39</v>
      </c>
      <c r="E32" s="776" t="s">
        <v>39</v>
      </c>
      <c r="F32" s="776" t="s">
        <v>39</v>
      </c>
      <c r="G32" s="776" t="s">
        <v>39</v>
      </c>
      <c r="H32" s="776" t="s">
        <v>39</v>
      </c>
      <c r="I32" s="776" t="s">
        <v>39</v>
      </c>
      <c r="J32" s="776" t="s">
        <v>39</v>
      </c>
      <c r="K32" s="776" t="s">
        <v>39</v>
      </c>
      <c r="L32" s="776" t="s">
        <v>39</v>
      </c>
      <c r="M32" s="776" t="s">
        <v>39</v>
      </c>
      <c r="N32" s="776" t="s">
        <v>39</v>
      </c>
      <c r="O32" s="776" t="s">
        <v>39</v>
      </c>
      <c r="P32" s="776" t="s">
        <v>39</v>
      </c>
      <c r="Q32" s="776" t="s">
        <v>39</v>
      </c>
      <c r="R32" s="776" t="s">
        <v>39</v>
      </c>
      <c r="S32" s="776" t="s">
        <v>39</v>
      </c>
      <c r="T32" s="776" t="s">
        <v>39</v>
      </c>
      <c r="U32" s="776" t="s">
        <v>39</v>
      </c>
      <c r="V32" s="776" t="s">
        <v>39</v>
      </c>
      <c r="W32" s="776" t="s">
        <v>39</v>
      </c>
      <c r="X32" s="776" t="s">
        <v>39</v>
      </c>
      <c r="Y32" s="771"/>
    </row>
    <row r="33" spans="1:25" s="772" customFormat="1">
      <c r="A33" s="782" t="s">
        <v>111</v>
      </c>
      <c r="B33" s="774">
        <v>371</v>
      </c>
      <c r="C33" s="774">
        <v>347</v>
      </c>
      <c r="D33" s="774" t="s">
        <v>39</v>
      </c>
      <c r="E33" s="774">
        <v>3734</v>
      </c>
      <c r="F33" s="774" t="s">
        <v>39</v>
      </c>
      <c r="G33" s="774">
        <v>145</v>
      </c>
      <c r="H33" s="774">
        <v>3734</v>
      </c>
      <c r="I33" s="774">
        <v>113</v>
      </c>
      <c r="J33" s="774">
        <v>37</v>
      </c>
      <c r="K33" s="774">
        <v>7</v>
      </c>
      <c r="L33" s="774">
        <v>41</v>
      </c>
      <c r="M33" s="774" t="s">
        <v>39</v>
      </c>
      <c r="N33" s="774" t="s">
        <v>39</v>
      </c>
      <c r="O33" s="774" t="s">
        <v>39</v>
      </c>
      <c r="P33" s="774" t="s">
        <v>39</v>
      </c>
      <c r="Q33" s="774" t="s">
        <v>39</v>
      </c>
      <c r="R33" s="774" t="s">
        <v>39</v>
      </c>
      <c r="S33" s="774" t="s">
        <v>39</v>
      </c>
      <c r="T33" s="774" t="s">
        <v>39</v>
      </c>
      <c r="U33" s="774" t="s">
        <v>39</v>
      </c>
      <c r="V33" s="774" t="s">
        <v>39</v>
      </c>
      <c r="W33" s="774" t="s">
        <v>39</v>
      </c>
      <c r="X33" s="774" t="s">
        <v>39</v>
      </c>
      <c r="Y33" s="771"/>
    </row>
    <row r="34" spans="1:25">
      <c r="A34" s="775" t="s">
        <v>40</v>
      </c>
      <c r="B34" s="785">
        <v>371</v>
      </c>
      <c r="C34" s="785">
        <v>347</v>
      </c>
      <c r="D34" s="785" t="s">
        <v>39</v>
      </c>
      <c r="E34" s="785">
        <v>3734</v>
      </c>
      <c r="F34" s="785" t="s">
        <v>39</v>
      </c>
      <c r="G34" s="785">
        <v>145</v>
      </c>
      <c r="H34" s="785">
        <v>3734</v>
      </c>
      <c r="I34" s="785">
        <v>113</v>
      </c>
      <c r="J34" s="785">
        <v>37</v>
      </c>
      <c r="K34" s="785">
        <v>7</v>
      </c>
      <c r="L34" s="785">
        <v>41</v>
      </c>
      <c r="M34" s="785" t="s">
        <v>39</v>
      </c>
      <c r="N34" s="785" t="s">
        <v>39</v>
      </c>
      <c r="O34" s="785" t="s">
        <v>39</v>
      </c>
      <c r="P34" s="785" t="s">
        <v>39</v>
      </c>
      <c r="Q34" s="785" t="s">
        <v>39</v>
      </c>
      <c r="R34" s="785" t="s">
        <v>39</v>
      </c>
      <c r="S34" s="785" t="s">
        <v>39</v>
      </c>
      <c r="T34" s="785" t="s">
        <v>39</v>
      </c>
      <c r="U34" s="785" t="s">
        <v>39</v>
      </c>
      <c r="V34" s="785" t="s">
        <v>39</v>
      </c>
      <c r="W34" s="785" t="s">
        <v>39</v>
      </c>
      <c r="X34" s="785" t="s">
        <v>39</v>
      </c>
      <c r="Y34" s="766"/>
    </row>
    <row r="35" spans="1:25">
      <c r="A35" s="786"/>
      <c r="B35" s="787"/>
      <c r="C35" s="787"/>
      <c r="D35" s="787"/>
      <c r="E35" s="787"/>
      <c r="F35" s="787"/>
      <c r="G35" s="787"/>
      <c r="H35" s="787"/>
      <c r="I35" s="787"/>
      <c r="J35" s="787"/>
      <c r="K35" s="787"/>
      <c r="L35" s="787"/>
      <c r="M35" s="787"/>
      <c r="N35" s="766"/>
      <c r="O35" s="766"/>
      <c r="P35" s="766"/>
      <c r="Q35" s="766"/>
      <c r="R35" s="766"/>
      <c r="S35" s="766"/>
      <c r="T35" s="766"/>
      <c r="U35" s="766"/>
      <c r="V35" s="766"/>
      <c r="W35" s="766"/>
      <c r="X35" s="766"/>
      <c r="Y35" s="766"/>
    </row>
    <row r="36" spans="1:25">
      <c r="A36" s="781" t="s">
        <v>353</v>
      </c>
      <c r="B36" s="787"/>
      <c r="C36" s="787"/>
      <c r="D36" s="787"/>
      <c r="E36" s="787"/>
      <c r="F36" s="787"/>
      <c r="G36" s="787"/>
      <c r="H36" s="787"/>
      <c r="I36" s="787"/>
      <c r="J36" s="787"/>
      <c r="K36" s="787"/>
      <c r="L36" s="787"/>
      <c r="M36" s="787"/>
      <c r="N36" s="766"/>
      <c r="O36" s="766"/>
      <c r="P36" s="766"/>
      <c r="Q36" s="766"/>
      <c r="R36" s="766"/>
      <c r="S36" s="766"/>
      <c r="T36" s="766"/>
      <c r="U36" s="766"/>
      <c r="V36" s="766"/>
      <c r="W36" s="766"/>
      <c r="X36" s="766"/>
    </row>
    <row r="37" spans="1:25">
      <c r="A37" s="781" t="s">
        <v>426</v>
      </c>
      <c r="B37" s="787"/>
      <c r="C37" s="787"/>
      <c r="D37" s="787"/>
      <c r="E37" s="787"/>
      <c r="F37" s="787"/>
      <c r="G37" s="787"/>
      <c r="H37" s="787"/>
      <c r="I37" s="787"/>
      <c r="J37" s="787"/>
      <c r="K37" s="787"/>
      <c r="L37" s="787"/>
      <c r="M37" s="787"/>
      <c r="N37" s="766"/>
      <c r="O37" s="766"/>
      <c r="P37" s="766"/>
      <c r="Q37" s="766"/>
      <c r="R37" s="766"/>
      <c r="S37" s="766"/>
      <c r="T37" s="766"/>
      <c r="U37" s="766"/>
      <c r="V37" s="766"/>
      <c r="W37" s="766"/>
      <c r="X37" s="766"/>
    </row>
    <row r="38" spans="1:25">
      <c r="A38" s="781" t="s">
        <v>425</v>
      </c>
      <c r="B38" s="787"/>
      <c r="C38" s="787"/>
      <c r="D38" s="787"/>
      <c r="E38" s="787"/>
      <c r="F38" s="787"/>
      <c r="G38" s="787"/>
      <c r="H38" s="787"/>
      <c r="I38" s="787"/>
      <c r="J38" s="787"/>
      <c r="K38" s="787"/>
      <c r="L38" s="787"/>
      <c r="M38" s="787"/>
      <c r="N38" s="766"/>
      <c r="O38" s="766"/>
      <c r="P38" s="766"/>
      <c r="Q38" s="766"/>
      <c r="R38" s="766"/>
      <c r="S38" s="766"/>
      <c r="T38" s="766"/>
      <c r="U38" s="766"/>
      <c r="V38" s="766"/>
      <c r="W38" s="766"/>
      <c r="X38" s="766"/>
    </row>
    <row r="39" spans="1:25">
      <c r="A39" s="781" t="s">
        <v>424</v>
      </c>
      <c r="B39" s="766"/>
      <c r="C39" s="766"/>
      <c r="D39" s="766"/>
      <c r="E39" s="766"/>
      <c r="F39" s="766"/>
      <c r="G39" s="766"/>
      <c r="H39" s="766"/>
      <c r="I39" s="788"/>
      <c r="J39" s="766"/>
      <c r="K39" s="766"/>
      <c r="L39" s="766"/>
      <c r="M39" s="766"/>
      <c r="N39" s="766"/>
      <c r="O39" s="766"/>
      <c r="P39" s="766"/>
      <c r="Q39" s="766"/>
      <c r="R39" s="766"/>
      <c r="S39" s="766"/>
      <c r="T39" s="766"/>
      <c r="U39" s="766"/>
      <c r="V39" s="766"/>
      <c r="W39" s="766"/>
      <c r="X39" s="766"/>
    </row>
    <row r="40" spans="1:25">
      <c r="A40" s="766"/>
      <c r="B40" s="766"/>
      <c r="C40" s="766"/>
      <c r="D40" s="766"/>
      <c r="E40" s="766"/>
      <c r="F40" s="766"/>
      <c r="G40" s="766"/>
      <c r="H40" s="766"/>
      <c r="I40" s="766"/>
      <c r="J40" s="766"/>
      <c r="K40" s="766"/>
      <c r="L40" s="766"/>
      <c r="M40" s="766"/>
      <c r="N40" s="766"/>
      <c r="O40" s="766"/>
      <c r="P40" s="766"/>
      <c r="Q40" s="766"/>
      <c r="R40" s="766"/>
      <c r="S40" s="766"/>
      <c r="T40" s="766"/>
      <c r="U40" s="766"/>
      <c r="V40" s="766"/>
      <c r="W40" s="766"/>
      <c r="X40" s="766"/>
    </row>
    <row r="41" spans="1:25">
      <c r="A41" s="766"/>
      <c r="B41" s="766"/>
      <c r="C41" s="766"/>
      <c r="D41" s="766"/>
      <c r="E41" s="766"/>
      <c r="F41" s="766"/>
      <c r="G41" s="766"/>
      <c r="H41" s="766"/>
      <c r="I41" s="766"/>
      <c r="J41" s="766"/>
      <c r="K41" s="766"/>
      <c r="L41" s="766"/>
      <c r="M41" s="766"/>
      <c r="N41" s="766"/>
      <c r="O41" s="766"/>
      <c r="P41" s="766"/>
      <c r="Q41" s="766"/>
      <c r="R41" s="766"/>
      <c r="S41" s="766"/>
      <c r="T41" s="766"/>
      <c r="U41" s="766"/>
      <c r="V41" s="766"/>
      <c r="W41" s="766"/>
      <c r="X41" s="766"/>
    </row>
    <row r="42" spans="1:25">
      <c r="A42" s="766"/>
      <c r="B42" s="766"/>
      <c r="C42" s="766"/>
      <c r="D42" s="766"/>
      <c r="E42" s="766"/>
      <c r="F42" s="766"/>
      <c r="G42" s="766"/>
      <c r="H42" s="766"/>
      <c r="I42" s="766"/>
      <c r="J42" s="766"/>
      <c r="K42" s="766"/>
      <c r="L42" s="766"/>
      <c r="M42" s="766"/>
      <c r="N42" s="766"/>
      <c r="O42" s="766"/>
      <c r="P42" s="766"/>
      <c r="Q42" s="766"/>
      <c r="R42" s="766"/>
      <c r="S42" s="766"/>
      <c r="T42" s="766"/>
      <c r="U42" s="766"/>
      <c r="V42" s="766"/>
      <c r="W42" s="766"/>
      <c r="X42" s="766"/>
    </row>
    <row r="43" spans="1:25">
      <c r="A43" s="766"/>
      <c r="B43" s="766"/>
      <c r="C43" s="766"/>
      <c r="D43" s="766"/>
      <c r="E43" s="766"/>
      <c r="F43" s="766"/>
      <c r="G43" s="766"/>
      <c r="H43" s="766"/>
      <c r="I43" s="766"/>
      <c r="J43" s="766"/>
      <c r="K43" s="766"/>
      <c r="L43" s="766"/>
      <c r="M43" s="766"/>
      <c r="N43" s="766"/>
      <c r="O43" s="766"/>
      <c r="P43" s="766"/>
      <c r="Q43" s="766"/>
      <c r="R43" s="766"/>
      <c r="S43" s="766"/>
      <c r="T43" s="766"/>
      <c r="U43" s="766"/>
      <c r="V43" s="766"/>
      <c r="W43" s="766"/>
      <c r="X43" s="766"/>
    </row>
  </sheetData>
  <mergeCells count="8">
    <mergeCell ref="A1:X1"/>
    <mergeCell ref="A3:A5"/>
    <mergeCell ref="B3:M3"/>
    <mergeCell ref="N3:X3"/>
    <mergeCell ref="B4:H4"/>
    <mergeCell ref="I4:M4"/>
    <mergeCell ref="N4:T4"/>
    <mergeCell ref="U4:X4"/>
  </mergeCells>
  <hyperlinks>
    <hyperlink ref="Y1" location="INDICE!A32" display="INDICE"/>
  </hyperlinks>
  <printOptions horizontalCentered="1"/>
  <pageMargins left="0.51181102362204722" right="0.51181102362204722" top="1.1023622047244095" bottom="0.51181102362204722" header="0.11811023622047245" footer="0.23622047244094491"/>
  <pageSetup paperSize="9" scale="46" firstPageNumber="123" fitToWidth="0" fitToHeight="0" orientation="landscape" useFirstPageNumber="1" r:id="rId1"/>
  <headerFooter scaleWithDoc="0">
    <oddHeader>&amp;C&amp;G</oddHeader>
    <oddFooter>&amp;C&amp;12 &amp;P</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44"/>
  <sheetViews>
    <sheetView showGridLines="0" zoomScale="90" zoomScaleNormal="90" workbookViewId="0">
      <selection sqref="A1:L1"/>
    </sheetView>
  </sheetViews>
  <sheetFormatPr baseColWidth="10" defaultRowHeight="12.75"/>
  <cols>
    <col min="1" max="1" width="27.42578125" style="659" customWidth="1"/>
    <col min="2" max="2" width="9" style="659" customWidth="1"/>
    <col min="3" max="3" width="13.28515625" style="659" customWidth="1"/>
    <col min="4" max="4" width="8.5703125" style="659" bestFit="1" customWidth="1"/>
    <col min="5" max="5" width="10.140625" style="659" customWidth="1"/>
    <col min="6" max="6" width="11.7109375" style="659" customWidth="1"/>
    <col min="7" max="7" width="11.42578125" style="659"/>
    <col min="8" max="8" width="8.7109375" style="659" customWidth="1"/>
    <col min="9" max="9" width="10.42578125" style="659" customWidth="1"/>
    <col min="10" max="10" width="9.85546875" style="659" customWidth="1"/>
    <col min="11" max="11" width="8.7109375" style="659" customWidth="1"/>
    <col min="12" max="12" width="8.42578125" style="659" customWidth="1"/>
    <col min="13" max="16384" width="11.42578125" style="665"/>
  </cols>
  <sheetData>
    <row r="1" spans="1:13" ht="53.25" customHeight="1">
      <c r="A1" s="1129" t="s">
        <v>1530</v>
      </c>
      <c r="B1" s="1129"/>
      <c r="C1" s="1129"/>
      <c r="D1" s="1129"/>
      <c r="E1" s="1129"/>
      <c r="F1" s="1129"/>
      <c r="G1" s="1129"/>
      <c r="H1" s="1129"/>
      <c r="I1" s="1129"/>
      <c r="J1" s="1129"/>
      <c r="K1" s="1129"/>
      <c r="L1" s="1129"/>
      <c r="M1" s="264" t="s">
        <v>577</v>
      </c>
    </row>
    <row r="2" spans="1:13" ht="6" customHeight="1">
      <c r="A2" s="789"/>
      <c r="B2" s="789"/>
      <c r="C2" s="789"/>
      <c r="D2" s="789"/>
      <c r="E2" s="789"/>
      <c r="F2" s="789"/>
      <c r="G2" s="789"/>
      <c r="H2" s="789"/>
      <c r="I2" s="789"/>
      <c r="J2" s="789"/>
      <c r="K2" s="789"/>
      <c r="L2" s="790"/>
    </row>
    <row r="3" spans="1:13" ht="15" customHeight="1">
      <c r="A3" s="1150" t="s">
        <v>0</v>
      </c>
      <c r="B3" s="1249" t="s">
        <v>454</v>
      </c>
      <c r="C3" s="1249"/>
      <c r="D3" s="1249" t="s">
        <v>453</v>
      </c>
      <c r="E3" s="1249"/>
      <c r="F3" s="1249"/>
      <c r="G3" s="1249"/>
      <c r="H3" s="1249"/>
      <c r="I3" s="1249"/>
      <c r="J3" s="1249"/>
      <c r="K3" s="1249"/>
      <c r="L3" s="1150" t="s">
        <v>452</v>
      </c>
    </row>
    <row r="4" spans="1:13" ht="15" customHeight="1">
      <c r="A4" s="1151"/>
      <c r="B4" s="1249" t="s">
        <v>451</v>
      </c>
      <c r="C4" s="1249"/>
      <c r="D4" s="1249" t="s">
        <v>450</v>
      </c>
      <c r="E4" s="1249"/>
      <c r="F4" s="1249"/>
      <c r="G4" s="1249" t="s">
        <v>449</v>
      </c>
      <c r="H4" s="1249"/>
      <c r="I4" s="1249"/>
      <c r="J4" s="1249" t="s">
        <v>407</v>
      </c>
      <c r="K4" s="1249"/>
      <c r="L4" s="1151"/>
    </row>
    <row r="5" spans="1:13" ht="30.75" customHeight="1">
      <c r="A5" s="1151"/>
      <c r="B5" s="965" t="s">
        <v>349</v>
      </c>
      <c r="C5" s="964" t="s">
        <v>348</v>
      </c>
      <c r="D5" s="964" t="s">
        <v>448</v>
      </c>
      <c r="E5" s="964" t="s">
        <v>405</v>
      </c>
      <c r="F5" s="964" t="s">
        <v>447</v>
      </c>
      <c r="G5" s="964" t="s">
        <v>446</v>
      </c>
      <c r="H5" s="964" t="s">
        <v>445</v>
      </c>
      <c r="I5" s="964" t="s">
        <v>444</v>
      </c>
      <c r="J5" s="965" t="s">
        <v>443</v>
      </c>
      <c r="K5" s="965" t="s">
        <v>442</v>
      </c>
      <c r="L5" s="1151"/>
    </row>
    <row r="6" spans="1:13" s="659" customFormat="1" ht="12.95" customHeight="1">
      <c r="A6" s="715" t="s">
        <v>441</v>
      </c>
      <c r="B6" s="798">
        <f t="shared" ref="B6:L6" si="0">B7+B19+B26+B33</f>
        <v>389040</v>
      </c>
      <c r="C6" s="798">
        <f t="shared" si="0"/>
        <v>498527</v>
      </c>
      <c r="D6" s="798">
        <f t="shared" si="0"/>
        <v>374796</v>
      </c>
      <c r="E6" s="798">
        <f t="shared" si="0"/>
        <v>534259</v>
      </c>
      <c r="F6" s="798">
        <f t="shared" si="0"/>
        <v>208354</v>
      </c>
      <c r="G6" s="798">
        <f t="shared" si="0"/>
        <v>290195.5</v>
      </c>
      <c r="H6" s="798">
        <f t="shared" si="0"/>
        <v>437135</v>
      </c>
      <c r="I6" s="798">
        <f t="shared" si="0"/>
        <v>68753</v>
      </c>
      <c r="J6" s="798">
        <f t="shared" si="0"/>
        <v>46048</v>
      </c>
      <c r="K6" s="798">
        <f t="shared" si="0"/>
        <v>70442</v>
      </c>
      <c r="L6" s="798">
        <f t="shared" si="0"/>
        <v>437</v>
      </c>
    </row>
    <row r="7" spans="1:13" s="659" customFormat="1" ht="12.95" customHeight="1">
      <c r="A7" s="791" t="s">
        <v>440</v>
      </c>
      <c r="B7" s="799">
        <f t="shared" ref="B7:L7" si="1">SUM(B8:B18)</f>
        <v>197232</v>
      </c>
      <c r="C7" s="799">
        <f t="shared" si="1"/>
        <v>221250</v>
      </c>
      <c r="D7" s="799">
        <f t="shared" si="1"/>
        <v>182036</v>
      </c>
      <c r="E7" s="799">
        <f t="shared" si="1"/>
        <v>143768</v>
      </c>
      <c r="F7" s="799">
        <f t="shared" si="1"/>
        <v>111047</v>
      </c>
      <c r="G7" s="799">
        <f t="shared" si="1"/>
        <v>125527</v>
      </c>
      <c r="H7" s="799">
        <f t="shared" si="1"/>
        <v>168380</v>
      </c>
      <c r="I7" s="799">
        <f t="shared" si="1"/>
        <v>35417</v>
      </c>
      <c r="J7" s="799">
        <f t="shared" si="1"/>
        <v>20963</v>
      </c>
      <c r="K7" s="799">
        <f t="shared" si="1"/>
        <v>31227</v>
      </c>
      <c r="L7" s="799">
        <f t="shared" si="1"/>
        <v>238</v>
      </c>
    </row>
    <row r="8" spans="1:13" ht="12.95" customHeight="1">
      <c r="A8" s="659" t="s">
        <v>369</v>
      </c>
      <c r="B8" s="800">
        <v>21104</v>
      </c>
      <c r="C8" s="800">
        <v>36168</v>
      </c>
      <c r="D8" s="800">
        <v>24764</v>
      </c>
      <c r="E8" s="800">
        <v>21434</v>
      </c>
      <c r="F8" s="800">
        <v>14323</v>
      </c>
      <c r="G8" s="800">
        <v>12820</v>
      </c>
      <c r="H8" s="800">
        <v>46131</v>
      </c>
      <c r="I8" s="800">
        <v>1291</v>
      </c>
      <c r="J8" s="800">
        <v>3116</v>
      </c>
      <c r="K8" s="800">
        <v>4650</v>
      </c>
      <c r="L8" s="800">
        <v>33</v>
      </c>
    </row>
    <row r="9" spans="1:13" ht="12.95" customHeight="1">
      <c r="A9" s="792" t="s">
        <v>368</v>
      </c>
      <c r="B9" s="801">
        <v>8090</v>
      </c>
      <c r="C9" s="801">
        <v>9989</v>
      </c>
      <c r="D9" s="801">
        <v>8203</v>
      </c>
      <c r="E9" s="801">
        <v>9505</v>
      </c>
      <c r="F9" s="801">
        <v>1684</v>
      </c>
      <c r="G9" s="801">
        <v>16609</v>
      </c>
      <c r="H9" s="801">
        <v>10595</v>
      </c>
      <c r="I9" s="801">
        <v>2776</v>
      </c>
      <c r="J9" s="801">
        <v>597</v>
      </c>
      <c r="K9" s="801">
        <v>1170</v>
      </c>
      <c r="L9" s="801">
        <v>6</v>
      </c>
    </row>
    <row r="10" spans="1:13" ht="12.95" customHeight="1">
      <c r="A10" s="659" t="s">
        <v>367</v>
      </c>
      <c r="B10" s="800">
        <v>10169</v>
      </c>
      <c r="C10" s="800">
        <v>16223</v>
      </c>
      <c r="D10" s="800">
        <v>20477</v>
      </c>
      <c r="E10" s="800">
        <v>12090</v>
      </c>
      <c r="F10" s="800">
        <v>5318</v>
      </c>
      <c r="G10" s="800">
        <v>5709</v>
      </c>
      <c r="H10" s="800">
        <v>20647</v>
      </c>
      <c r="I10" s="800">
        <v>489</v>
      </c>
      <c r="J10" s="800">
        <v>1346</v>
      </c>
      <c r="K10" s="800">
        <v>2158</v>
      </c>
      <c r="L10" s="800">
        <v>21</v>
      </c>
    </row>
    <row r="11" spans="1:13" ht="12.95" customHeight="1">
      <c r="A11" s="792" t="s">
        <v>366</v>
      </c>
      <c r="B11" s="801">
        <v>5447</v>
      </c>
      <c r="C11" s="801">
        <v>8388</v>
      </c>
      <c r="D11" s="801">
        <v>12984</v>
      </c>
      <c r="E11" s="801">
        <v>9999</v>
      </c>
      <c r="F11" s="801">
        <v>3655</v>
      </c>
      <c r="G11" s="801">
        <v>3645</v>
      </c>
      <c r="H11" s="801">
        <v>7339</v>
      </c>
      <c r="I11" s="801">
        <v>2342</v>
      </c>
      <c r="J11" s="801">
        <v>765</v>
      </c>
      <c r="K11" s="801">
        <v>1935</v>
      </c>
      <c r="L11" s="801">
        <v>14</v>
      </c>
    </row>
    <row r="12" spans="1:13" ht="12.95" customHeight="1">
      <c r="A12" s="659" t="s">
        <v>365</v>
      </c>
      <c r="B12" s="800">
        <v>15493</v>
      </c>
      <c r="C12" s="800">
        <v>16850</v>
      </c>
      <c r="D12" s="800">
        <v>17232</v>
      </c>
      <c r="E12" s="800">
        <v>14984</v>
      </c>
      <c r="F12" s="800">
        <v>4394</v>
      </c>
      <c r="G12" s="800">
        <v>12935</v>
      </c>
      <c r="H12" s="800">
        <v>18381</v>
      </c>
      <c r="I12" s="800">
        <v>3368</v>
      </c>
      <c r="J12" s="800">
        <v>1736</v>
      </c>
      <c r="K12" s="800">
        <v>2295</v>
      </c>
      <c r="L12" s="800">
        <v>21</v>
      </c>
    </row>
    <row r="13" spans="1:13" ht="12.95" customHeight="1">
      <c r="A13" s="792" t="s">
        <v>364</v>
      </c>
      <c r="B13" s="801">
        <v>13544</v>
      </c>
      <c r="C13" s="801">
        <v>16253</v>
      </c>
      <c r="D13" s="801">
        <v>16341</v>
      </c>
      <c r="E13" s="801">
        <v>13317</v>
      </c>
      <c r="F13" s="801">
        <v>2237</v>
      </c>
      <c r="G13" s="801">
        <v>23246</v>
      </c>
      <c r="H13" s="801">
        <v>17242</v>
      </c>
      <c r="I13" s="801">
        <v>3202</v>
      </c>
      <c r="J13" s="801">
        <v>1280</v>
      </c>
      <c r="K13" s="801">
        <v>3836</v>
      </c>
      <c r="L13" s="801">
        <v>25</v>
      </c>
    </row>
    <row r="14" spans="1:13" ht="12.95" customHeight="1">
      <c r="A14" s="659" t="s">
        <v>363</v>
      </c>
      <c r="B14" s="800">
        <v>15856</v>
      </c>
      <c r="C14" s="800">
        <v>13218</v>
      </c>
      <c r="D14" s="800">
        <v>27594</v>
      </c>
      <c r="E14" s="800">
        <v>16504</v>
      </c>
      <c r="F14" s="800">
        <v>10998</v>
      </c>
      <c r="G14" s="800">
        <v>6762</v>
      </c>
      <c r="H14" s="800">
        <v>14922</v>
      </c>
      <c r="I14" s="800">
        <v>4125</v>
      </c>
      <c r="J14" s="800">
        <v>1645</v>
      </c>
      <c r="K14" s="800">
        <v>3400</v>
      </c>
      <c r="L14" s="800">
        <v>25</v>
      </c>
    </row>
    <row r="15" spans="1:13" ht="12.95" customHeight="1">
      <c r="A15" s="792" t="s">
        <v>362</v>
      </c>
      <c r="B15" s="801">
        <v>83489</v>
      </c>
      <c r="C15" s="801">
        <v>70207</v>
      </c>
      <c r="D15" s="801">
        <v>29346</v>
      </c>
      <c r="E15" s="801">
        <v>27054</v>
      </c>
      <c r="F15" s="801">
        <v>62617</v>
      </c>
      <c r="G15" s="801">
        <v>16767</v>
      </c>
      <c r="H15" s="801">
        <v>4979</v>
      </c>
      <c r="I15" s="801">
        <v>6264</v>
      </c>
      <c r="J15" s="801">
        <v>3248</v>
      </c>
      <c r="K15" s="801">
        <v>6952</v>
      </c>
      <c r="L15" s="801">
        <v>43</v>
      </c>
    </row>
    <row r="16" spans="1:13" ht="12.95" customHeight="1">
      <c r="A16" s="659" t="s">
        <v>361</v>
      </c>
      <c r="B16" s="800">
        <v>9203</v>
      </c>
      <c r="C16" s="800">
        <v>14183</v>
      </c>
      <c r="D16" s="800">
        <v>10200</v>
      </c>
      <c r="E16" s="800">
        <v>8399</v>
      </c>
      <c r="F16" s="800">
        <v>1078</v>
      </c>
      <c r="G16" s="800">
        <v>10595</v>
      </c>
      <c r="H16" s="800">
        <v>12055</v>
      </c>
      <c r="I16" s="800">
        <v>5523</v>
      </c>
      <c r="J16" s="800">
        <v>2552</v>
      </c>
      <c r="K16" s="800">
        <v>2003</v>
      </c>
      <c r="L16" s="800">
        <v>26</v>
      </c>
    </row>
    <row r="17" spans="1:253" ht="12.95" customHeight="1">
      <c r="A17" s="792" t="s">
        <v>360</v>
      </c>
      <c r="B17" s="801">
        <v>6580</v>
      </c>
      <c r="C17" s="801">
        <v>9190</v>
      </c>
      <c r="D17" s="801">
        <v>7042</v>
      </c>
      <c r="E17" s="801">
        <v>4176</v>
      </c>
      <c r="F17" s="801">
        <v>2935</v>
      </c>
      <c r="G17" s="801">
        <v>7961</v>
      </c>
      <c r="H17" s="801">
        <v>5025</v>
      </c>
      <c r="I17" s="801">
        <v>1871</v>
      </c>
      <c r="J17" s="801">
        <v>2916</v>
      </c>
      <c r="K17" s="801">
        <v>1216</v>
      </c>
      <c r="L17" s="801">
        <v>8</v>
      </c>
    </row>
    <row r="18" spans="1:253" ht="12.95" customHeight="1">
      <c r="A18" s="659" t="s">
        <v>359</v>
      </c>
      <c r="B18" s="800">
        <v>8257</v>
      </c>
      <c r="C18" s="800">
        <v>10581</v>
      </c>
      <c r="D18" s="800">
        <v>7853</v>
      </c>
      <c r="E18" s="800">
        <v>6306</v>
      </c>
      <c r="F18" s="800">
        <v>1808</v>
      </c>
      <c r="G18" s="800">
        <v>8478</v>
      </c>
      <c r="H18" s="800">
        <v>11064</v>
      </c>
      <c r="I18" s="800">
        <v>4166</v>
      </c>
      <c r="J18" s="800">
        <v>1762</v>
      </c>
      <c r="K18" s="800">
        <v>1612</v>
      </c>
      <c r="L18" s="800">
        <v>16</v>
      </c>
    </row>
    <row r="19" spans="1:253" s="793" customFormat="1" ht="12.95" customHeight="1">
      <c r="A19" s="791" t="s">
        <v>24</v>
      </c>
      <c r="B19" s="799">
        <f t="shared" ref="B19:L19" si="2">SUM(B20:B25)</f>
        <v>158460</v>
      </c>
      <c r="C19" s="799">
        <f t="shared" si="2"/>
        <v>207989</v>
      </c>
      <c r="D19" s="799">
        <f t="shared" si="2"/>
        <v>160939</v>
      </c>
      <c r="E19" s="799">
        <f t="shared" si="2"/>
        <v>351313</v>
      </c>
      <c r="F19" s="799">
        <f t="shared" si="2"/>
        <v>70284</v>
      </c>
      <c r="G19" s="799">
        <f t="shared" si="2"/>
        <v>130600.5</v>
      </c>
      <c r="H19" s="799">
        <f t="shared" si="2"/>
        <v>210998</v>
      </c>
      <c r="I19" s="799">
        <f t="shared" si="2"/>
        <v>8160</v>
      </c>
      <c r="J19" s="799">
        <f t="shared" si="2"/>
        <v>20334</v>
      </c>
      <c r="K19" s="799">
        <f t="shared" si="2"/>
        <v>33113</v>
      </c>
      <c r="L19" s="799">
        <f t="shared" si="2"/>
        <v>170</v>
      </c>
      <c r="M19" s="665"/>
      <c r="N19" s="715"/>
      <c r="O19" s="715"/>
      <c r="P19" s="715"/>
      <c r="Q19" s="715"/>
      <c r="R19" s="715"/>
      <c r="S19" s="715"/>
      <c r="T19" s="715"/>
      <c r="U19" s="715"/>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5"/>
      <c r="BA19" s="715"/>
      <c r="BB19" s="715"/>
      <c r="BC19" s="715"/>
      <c r="BD19" s="715"/>
      <c r="BE19" s="715"/>
      <c r="BF19" s="715"/>
      <c r="BG19" s="715"/>
      <c r="BH19" s="715"/>
      <c r="BI19" s="715"/>
      <c r="BJ19" s="715"/>
      <c r="BK19" s="715"/>
      <c r="BL19" s="715"/>
      <c r="BM19" s="715"/>
      <c r="BN19" s="715"/>
      <c r="BO19" s="715"/>
      <c r="BP19" s="715"/>
      <c r="BQ19" s="715"/>
      <c r="BR19" s="715"/>
      <c r="BS19" s="715"/>
      <c r="BT19" s="715"/>
      <c r="BU19" s="715"/>
      <c r="BV19" s="715"/>
      <c r="BW19" s="715"/>
      <c r="BX19" s="715"/>
      <c r="BY19" s="715"/>
      <c r="BZ19" s="715"/>
      <c r="CA19" s="715"/>
      <c r="CB19" s="715"/>
      <c r="CC19" s="715"/>
      <c r="CD19" s="715"/>
      <c r="CE19" s="715"/>
      <c r="CF19" s="715"/>
      <c r="CG19" s="715"/>
      <c r="CH19" s="715"/>
      <c r="CI19" s="715"/>
      <c r="CJ19" s="715"/>
      <c r="CK19" s="715"/>
      <c r="CL19" s="715"/>
      <c r="CM19" s="715"/>
      <c r="CN19" s="715"/>
      <c r="CO19" s="715"/>
      <c r="CP19" s="715"/>
      <c r="CQ19" s="715"/>
      <c r="CR19" s="715"/>
      <c r="CS19" s="715"/>
      <c r="CT19" s="715"/>
      <c r="CU19" s="715"/>
      <c r="CV19" s="715"/>
      <c r="CW19" s="715"/>
      <c r="CX19" s="715"/>
      <c r="CY19" s="715"/>
      <c r="CZ19" s="715"/>
      <c r="DA19" s="715"/>
      <c r="DB19" s="715"/>
      <c r="DC19" s="715"/>
      <c r="DD19" s="715"/>
      <c r="DE19" s="715"/>
      <c r="DF19" s="715"/>
      <c r="DG19" s="715"/>
      <c r="DH19" s="715"/>
      <c r="DI19" s="715"/>
      <c r="DJ19" s="715"/>
      <c r="DK19" s="715"/>
      <c r="DL19" s="715"/>
      <c r="DM19" s="715"/>
      <c r="DN19" s="715"/>
      <c r="DO19" s="715"/>
      <c r="DP19" s="715"/>
      <c r="DQ19" s="715"/>
      <c r="DR19" s="715"/>
      <c r="DS19" s="715"/>
      <c r="DT19" s="715"/>
      <c r="DU19" s="715"/>
      <c r="DV19" s="715"/>
      <c r="DW19" s="715"/>
      <c r="DX19" s="715"/>
      <c r="DY19" s="715"/>
      <c r="DZ19" s="715"/>
      <c r="EA19" s="715"/>
      <c r="EB19" s="715"/>
      <c r="EC19" s="715"/>
      <c r="ED19" s="715"/>
      <c r="EE19" s="715"/>
      <c r="EF19" s="715"/>
      <c r="EG19" s="715"/>
      <c r="EH19" s="715"/>
      <c r="EI19" s="715"/>
      <c r="EJ19" s="715"/>
      <c r="EK19" s="715"/>
      <c r="EL19" s="715"/>
      <c r="EM19" s="715"/>
      <c r="EN19" s="715"/>
      <c r="EO19" s="715"/>
      <c r="EP19" s="715"/>
      <c r="EQ19" s="715"/>
      <c r="ER19" s="715"/>
      <c r="ES19" s="715"/>
      <c r="ET19" s="715"/>
      <c r="EU19" s="715"/>
      <c r="EV19" s="715"/>
      <c r="EW19" s="715"/>
      <c r="EX19" s="715"/>
      <c r="EY19" s="715"/>
      <c r="EZ19" s="715"/>
      <c r="FA19" s="715"/>
      <c r="FB19" s="715"/>
      <c r="FC19" s="715"/>
      <c r="FD19" s="715"/>
      <c r="FE19" s="715"/>
      <c r="FF19" s="715"/>
      <c r="FG19" s="715"/>
      <c r="FH19" s="715"/>
      <c r="FI19" s="715"/>
      <c r="FJ19" s="715"/>
      <c r="FK19" s="715"/>
      <c r="FL19" s="715"/>
      <c r="FM19" s="715"/>
      <c r="FN19" s="715"/>
      <c r="FO19" s="715"/>
      <c r="FP19" s="715"/>
      <c r="FQ19" s="715"/>
      <c r="FR19" s="715"/>
      <c r="FS19" s="715"/>
      <c r="FT19" s="715"/>
      <c r="FU19" s="715"/>
      <c r="FV19" s="715"/>
      <c r="FW19" s="715"/>
      <c r="FX19" s="715"/>
      <c r="FY19" s="715"/>
      <c r="FZ19" s="715"/>
      <c r="GA19" s="715"/>
      <c r="GB19" s="715"/>
      <c r="GC19" s="715"/>
      <c r="GD19" s="715"/>
      <c r="GE19" s="715"/>
      <c r="GF19" s="715"/>
      <c r="GG19" s="715"/>
      <c r="GH19" s="715"/>
      <c r="GI19" s="715"/>
      <c r="GJ19" s="715"/>
      <c r="GK19" s="715"/>
      <c r="GL19" s="715"/>
      <c r="GM19" s="715"/>
      <c r="GN19" s="715"/>
      <c r="GO19" s="715"/>
      <c r="GP19" s="715"/>
      <c r="GQ19" s="715"/>
      <c r="GR19" s="715"/>
      <c r="GS19" s="715"/>
      <c r="GT19" s="715"/>
      <c r="GU19" s="715"/>
      <c r="GV19" s="715"/>
      <c r="GW19" s="715"/>
      <c r="GX19" s="715"/>
      <c r="GY19" s="715"/>
      <c r="GZ19" s="715"/>
      <c r="HA19" s="715"/>
      <c r="HB19" s="715"/>
      <c r="HC19" s="715"/>
      <c r="HD19" s="715"/>
      <c r="HE19" s="715"/>
      <c r="HF19" s="715"/>
      <c r="HG19" s="715"/>
      <c r="HH19" s="715"/>
      <c r="HI19" s="715"/>
      <c r="HJ19" s="715"/>
      <c r="HK19" s="715"/>
      <c r="HL19" s="715"/>
      <c r="HM19" s="715"/>
      <c r="HN19" s="715"/>
      <c r="HO19" s="715"/>
      <c r="HP19" s="715"/>
      <c r="HQ19" s="715"/>
      <c r="HR19" s="715"/>
      <c r="HS19" s="715"/>
      <c r="HT19" s="715"/>
      <c r="HU19" s="715"/>
      <c r="HV19" s="715"/>
      <c r="HW19" s="715"/>
      <c r="HX19" s="715"/>
      <c r="HY19" s="715"/>
      <c r="HZ19" s="715"/>
      <c r="IA19" s="715"/>
      <c r="IB19" s="715"/>
      <c r="IC19" s="715"/>
      <c r="ID19" s="715"/>
      <c r="IE19" s="715"/>
      <c r="IF19" s="715"/>
      <c r="IG19" s="715"/>
      <c r="IH19" s="715"/>
      <c r="II19" s="715"/>
      <c r="IJ19" s="715"/>
      <c r="IK19" s="715"/>
      <c r="IL19" s="715"/>
      <c r="IM19" s="715"/>
      <c r="IN19" s="715"/>
      <c r="IO19" s="715"/>
      <c r="IP19" s="715"/>
      <c r="IQ19" s="715"/>
      <c r="IR19" s="715"/>
      <c r="IS19" s="715"/>
    </row>
    <row r="20" spans="1:253" ht="12.95" customHeight="1">
      <c r="A20" s="659" t="s">
        <v>104</v>
      </c>
      <c r="B20" s="800">
        <v>5158</v>
      </c>
      <c r="C20" s="800">
        <v>8753</v>
      </c>
      <c r="D20" s="800">
        <v>5450</v>
      </c>
      <c r="E20" s="800">
        <v>5379</v>
      </c>
      <c r="F20" s="800">
        <v>1358</v>
      </c>
      <c r="G20" s="800">
        <v>2889</v>
      </c>
      <c r="H20" s="800">
        <v>13564</v>
      </c>
      <c r="I20" s="800">
        <v>202</v>
      </c>
      <c r="J20" s="800">
        <v>422</v>
      </c>
      <c r="K20" s="800">
        <v>756</v>
      </c>
      <c r="L20" s="800">
        <v>12</v>
      </c>
    </row>
    <row r="21" spans="1:253" ht="12.95" customHeight="1">
      <c r="A21" s="792" t="s">
        <v>357</v>
      </c>
      <c r="B21" s="801">
        <v>12570</v>
      </c>
      <c r="C21" s="801">
        <v>18923</v>
      </c>
      <c r="D21" s="801">
        <v>15363</v>
      </c>
      <c r="E21" s="801">
        <v>14968</v>
      </c>
      <c r="F21" s="801">
        <v>2778</v>
      </c>
      <c r="G21" s="801">
        <v>6578</v>
      </c>
      <c r="H21" s="801">
        <v>13917</v>
      </c>
      <c r="I21" s="801">
        <v>2776</v>
      </c>
      <c r="J21" s="801">
        <v>2629</v>
      </c>
      <c r="K21" s="801">
        <v>2916</v>
      </c>
      <c r="L21" s="801">
        <v>25</v>
      </c>
    </row>
    <row r="22" spans="1:253" ht="12.95" customHeight="1">
      <c r="A22" s="659" t="s">
        <v>356</v>
      </c>
      <c r="B22" s="800">
        <v>32534</v>
      </c>
      <c r="C22" s="800">
        <v>43126</v>
      </c>
      <c r="D22" s="800">
        <v>32406</v>
      </c>
      <c r="E22" s="800">
        <v>41564</v>
      </c>
      <c r="F22" s="800">
        <v>18051</v>
      </c>
      <c r="G22" s="800">
        <v>33400</v>
      </c>
      <c r="H22" s="800">
        <v>43770</v>
      </c>
      <c r="I22" s="800">
        <v>394</v>
      </c>
      <c r="J22" s="800">
        <v>4932</v>
      </c>
      <c r="K22" s="800">
        <v>8315</v>
      </c>
      <c r="L22" s="800">
        <v>10</v>
      </c>
    </row>
    <row r="23" spans="1:253" ht="12.95" customHeight="1">
      <c r="A23" s="792" t="s">
        <v>355</v>
      </c>
      <c r="B23" s="801">
        <v>16187</v>
      </c>
      <c r="C23" s="801">
        <v>22489</v>
      </c>
      <c r="D23" s="801">
        <v>15810</v>
      </c>
      <c r="E23" s="801">
        <v>25537</v>
      </c>
      <c r="F23" s="801">
        <v>9137</v>
      </c>
      <c r="G23" s="801">
        <v>29391</v>
      </c>
      <c r="H23" s="801">
        <v>26381</v>
      </c>
      <c r="I23" s="801">
        <v>255</v>
      </c>
      <c r="J23" s="801">
        <v>1672</v>
      </c>
      <c r="K23" s="801">
        <v>3667</v>
      </c>
      <c r="L23" s="801">
        <v>4</v>
      </c>
    </row>
    <row r="24" spans="1:253" ht="12.95" customHeight="1">
      <c r="A24" s="659" t="s">
        <v>354</v>
      </c>
      <c r="B24" s="800">
        <v>81191</v>
      </c>
      <c r="C24" s="800">
        <v>103510</v>
      </c>
      <c r="D24" s="800">
        <v>81092</v>
      </c>
      <c r="E24" s="800">
        <v>251918</v>
      </c>
      <c r="F24" s="800">
        <v>36184</v>
      </c>
      <c r="G24" s="800">
        <v>48030.5</v>
      </c>
      <c r="H24" s="800">
        <v>102954</v>
      </c>
      <c r="I24" s="800">
        <v>4464</v>
      </c>
      <c r="J24" s="800">
        <v>9235</v>
      </c>
      <c r="K24" s="800">
        <v>13153</v>
      </c>
      <c r="L24" s="800">
        <v>105</v>
      </c>
    </row>
    <row r="25" spans="1:253" ht="11.25" customHeight="1">
      <c r="A25" s="792" t="s">
        <v>30</v>
      </c>
      <c r="B25" s="801">
        <v>10820</v>
      </c>
      <c r="C25" s="801">
        <v>11188</v>
      </c>
      <c r="D25" s="801">
        <v>10818</v>
      </c>
      <c r="E25" s="801">
        <v>11947</v>
      </c>
      <c r="F25" s="801">
        <v>2776</v>
      </c>
      <c r="G25" s="801">
        <v>10312</v>
      </c>
      <c r="H25" s="801">
        <v>10412</v>
      </c>
      <c r="I25" s="801">
        <v>69</v>
      </c>
      <c r="J25" s="801">
        <v>1444</v>
      </c>
      <c r="K25" s="801">
        <v>4306</v>
      </c>
      <c r="L25" s="801">
        <v>14</v>
      </c>
    </row>
    <row r="26" spans="1:253" s="793" customFormat="1" ht="12.95" customHeight="1">
      <c r="A26" s="715" t="s">
        <v>31</v>
      </c>
      <c r="B26" s="798">
        <f t="shared" ref="B26:L26" si="3">SUM(B27:B32)</f>
        <v>32745</v>
      </c>
      <c r="C26" s="798">
        <f t="shared" si="3"/>
        <v>68288</v>
      </c>
      <c r="D26" s="798">
        <f t="shared" si="3"/>
        <v>31224</v>
      </c>
      <c r="E26" s="798">
        <f t="shared" si="3"/>
        <v>38179</v>
      </c>
      <c r="F26" s="798">
        <f t="shared" si="3"/>
        <v>26975</v>
      </c>
      <c r="G26" s="798">
        <f t="shared" si="3"/>
        <v>33120</v>
      </c>
      <c r="H26" s="798">
        <f t="shared" si="3"/>
        <v>56273</v>
      </c>
      <c r="I26" s="798">
        <f t="shared" si="3"/>
        <v>25176</v>
      </c>
      <c r="J26" s="798">
        <f t="shared" si="3"/>
        <v>4742</v>
      </c>
      <c r="K26" s="798">
        <f t="shared" si="3"/>
        <v>6037</v>
      </c>
      <c r="L26" s="798">
        <f t="shared" si="3"/>
        <v>28</v>
      </c>
      <c r="M26" s="665"/>
      <c r="N26" s="715"/>
      <c r="O26" s="715"/>
      <c r="P26" s="715"/>
      <c r="Q26" s="715"/>
      <c r="R26" s="715"/>
      <c r="S26" s="715"/>
      <c r="T26" s="715"/>
      <c r="U26" s="715"/>
      <c r="V26" s="715"/>
      <c r="W26" s="715"/>
      <c r="X26" s="715"/>
      <c r="Y26" s="715"/>
      <c r="Z26" s="715"/>
      <c r="AA26" s="715"/>
      <c r="AB26" s="715"/>
      <c r="AC26" s="715"/>
      <c r="AD26" s="715"/>
      <c r="AE26" s="715"/>
      <c r="AF26" s="715"/>
      <c r="AG26" s="715"/>
      <c r="AH26" s="715"/>
      <c r="AI26" s="715"/>
      <c r="AJ26" s="715"/>
      <c r="AK26" s="715"/>
      <c r="AL26" s="715"/>
      <c r="AM26" s="715"/>
      <c r="AN26" s="715"/>
      <c r="AO26" s="715"/>
      <c r="AP26" s="715"/>
      <c r="AQ26" s="715"/>
      <c r="AR26" s="715"/>
      <c r="AS26" s="715"/>
      <c r="AT26" s="715"/>
      <c r="AU26" s="715"/>
      <c r="AV26" s="715"/>
      <c r="AW26" s="715"/>
      <c r="AX26" s="715"/>
      <c r="AY26" s="715"/>
      <c r="AZ26" s="715"/>
      <c r="BA26" s="715"/>
      <c r="BB26" s="715"/>
      <c r="BC26" s="715"/>
      <c r="BD26" s="715"/>
      <c r="BE26" s="715"/>
      <c r="BF26" s="715"/>
      <c r="BG26" s="715"/>
      <c r="BH26" s="715"/>
      <c r="BI26" s="715"/>
      <c r="BJ26" s="715"/>
      <c r="BK26" s="715"/>
      <c r="BL26" s="715"/>
      <c r="BM26" s="715"/>
      <c r="BN26" s="715"/>
      <c r="BO26" s="715"/>
      <c r="BP26" s="715"/>
      <c r="BQ26" s="715"/>
      <c r="BR26" s="715"/>
      <c r="BS26" s="715"/>
      <c r="BT26" s="715"/>
      <c r="BU26" s="715"/>
      <c r="BV26" s="715"/>
      <c r="BW26" s="715"/>
      <c r="BX26" s="715"/>
      <c r="BY26" s="715"/>
      <c r="BZ26" s="715"/>
      <c r="CA26" s="715"/>
      <c r="CB26" s="715"/>
      <c r="CC26" s="715"/>
      <c r="CD26" s="715"/>
      <c r="CE26" s="715"/>
      <c r="CF26" s="715"/>
      <c r="CG26" s="715"/>
      <c r="CH26" s="715"/>
      <c r="CI26" s="715"/>
      <c r="CJ26" s="715"/>
      <c r="CK26" s="715"/>
      <c r="CL26" s="715"/>
      <c r="CM26" s="715"/>
      <c r="CN26" s="715"/>
      <c r="CO26" s="715"/>
      <c r="CP26" s="715"/>
      <c r="CQ26" s="715"/>
      <c r="CR26" s="715"/>
      <c r="CS26" s="715"/>
      <c r="CT26" s="715"/>
      <c r="CU26" s="715"/>
      <c r="CV26" s="715"/>
      <c r="CW26" s="715"/>
      <c r="CX26" s="715"/>
      <c r="CY26" s="715"/>
      <c r="CZ26" s="715"/>
      <c r="DA26" s="715"/>
      <c r="DB26" s="715"/>
      <c r="DC26" s="715"/>
      <c r="DD26" s="715"/>
      <c r="DE26" s="715"/>
      <c r="DF26" s="715"/>
      <c r="DG26" s="715"/>
      <c r="DH26" s="715"/>
      <c r="DI26" s="715"/>
      <c r="DJ26" s="715"/>
      <c r="DK26" s="715"/>
      <c r="DL26" s="715"/>
      <c r="DM26" s="715"/>
      <c r="DN26" s="715"/>
      <c r="DO26" s="715"/>
      <c r="DP26" s="715"/>
      <c r="DQ26" s="715"/>
      <c r="DR26" s="715"/>
      <c r="DS26" s="715"/>
      <c r="DT26" s="715"/>
      <c r="DU26" s="715"/>
      <c r="DV26" s="715"/>
      <c r="DW26" s="715"/>
      <c r="DX26" s="715"/>
      <c r="DY26" s="715"/>
      <c r="DZ26" s="715"/>
      <c r="EA26" s="715"/>
      <c r="EB26" s="715"/>
      <c r="EC26" s="715"/>
      <c r="ED26" s="715"/>
      <c r="EE26" s="715"/>
      <c r="EF26" s="715"/>
      <c r="EG26" s="715"/>
      <c r="EH26" s="715"/>
      <c r="EI26" s="715"/>
      <c r="EJ26" s="715"/>
      <c r="EK26" s="715"/>
      <c r="EL26" s="715"/>
      <c r="EM26" s="715"/>
      <c r="EN26" s="715"/>
      <c r="EO26" s="715"/>
      <c r="EP26" s="715"/>
      <c r="EQ26" s="715"/>
      <c r="ER26" s="715"/>
      <c r="ES26" s="715"/>
      <c r="ET26" s="715"/>
      <c r="EU26" s="715"/>
      <c r="EV26" s="715"/>
      <c r="EW26" s="715"/>
      <c r="EX26" s="715"/>
      <c r="EY26" s="715"/>
      <c r="EZ26" s="715"/>
      <c r="FA26" s="715"/>
      <c r="FB26" s="715"/>
      <c r="FC26" s="715"/>
      <c r="FD26" s="715"/>
      <c r="FE26" s="715"/>
      <c r="FF26" s="715"/>
      <c r="FG26" s="715"/>
      <c r="FH26" s="715"/>
      <c r="FI26" s="715"/>
      <c r="FJ26" s="715"/>
      <c r="FK26" s="715"/>
      <c r="FL26" s="715"/>
      <c r="FM26" s="715"/>
      <c r="FN26" s="715"/>
      <c r="FO26" s="715"/>
      <c r="FP26" s="715"/>
      <c r="FQ26" s="715"/>
      <c r="FR26" s="715"/>
      <c r="FS26" s="715"/>
      <c r="FT26" s="715"/>
      <c r="FU26" s="715"/>
      <c r="FV26" s="715"/>
      <c r="FW26" s="715"/>
      <c r="FX26" s="715"/>
      <c r="FY26" s="715"/>
      <c r="FZ26" s="715"/>
      <c r="GA26" s="715"/>
      <c r="GB26" s="715"/>
      <c r="GC26" s="715"/>
      <c r="GD26" s="715"/>
      <c r="GE26" s="715"/>
      <c r="GF26" s="715"/>
      <c r="GG26" s="715"/>
      <c r="GH26" s="715"/>
      <c r="GI26" s="715"/>
      <c r="GJ26" s="715"/>
      <c r="GK26" s="715"/>
      <c r="GL26" s="715"/>
      <c r="GM26" s="715"/>
      <c r="GN26" s="715"/>
      <c r="GO26" s="715"/>
      <c r="GP26" s="715"/>
      <c r="GQ26" s="715"/>
      <c r="GR26" s="715"/>
      <c r="GS26" s="715"/>
      <c r="GT26" s="715"/>
      <c r="GU26" s="715"/>
      <c r="GV26" s="715"/>
      <c r="GW26" s="715"/>
      <c r="GX26" s="715"/>
      <c r="GY26" s="715"/>
      <c r="GZ26" s="715"/>
      <c r="HA26" s="715"/>
      <c r="HB26" s="715"/>
      <c r="HC26" s="715"/>
      <c r="HD26" s="715"/>
      <c r="HE26" s="715"/>
      <c r="HF26" s="715"/>
      <c r="HG26" s="715"/>
      <c r="HH26" s="715"/>
      <c r="HI26" s="715"/>
      <c r="HJ26" s="715"/>
      <c r="HK26" s="715"/>
      <c r="HL26" s="715"/>
      <c r="HM26" s="715"/>
      <c r="HN26" s="715"/>
      <c r="HO26" s="715"/>
      <c r="HP26" s="715"/>
      <c r="HQ26" s="715"/>
      <c r="HR26" s="715"/>
      <c r="HS26" s="715"/>
      <c r="HT26" s="715"/>
      <c r="HU26" s="715"/>
      <c r="HV26" s="715"/>
      <c r="HW26" s="715"/>
      <c r="HX26" s="715"/>
      <c r="IB26" s="715"/>
      <c r="IC26" s="715"/>
      <c r="ID26" s="715"/>
      <c r="IE26" s="715"/>
      <c r="IF26" s="715"/>
      <c r="IG26" s="715"/>
      <c r="IH26" s="715"/>
      <c r="II26" s="715"/>
      <c r="IJ26" s="715"/>
      <c r="IK26" s="715"/>
      <c r="IL26" s="715"/>
      <c r="IM26" s="715"/>
      <c r="IN26" s="715"/>
      <c r="IO26" s="715"/>
      <c r="IP26" s="715"/>
      <c r="IQ26" s="715"/>
      <c r="IR26" s="715"/>
      <c r="IS26" s="715"/>
    </row>
    <row r="27" spans="1:253" s="793" customFormat="1" ht="12.95" customHeight="1">
      <c r="A27" s="659" t="s">
        <v>32</v>
      </c>
      <c r="B27" s="800">
        <v>3356</v>
      </c>
      <c r="C27" s="800">
        <v>6589</v>
      </c>
      <c r="D27" s="800">
        <v>3555</v>
      </c>
      <c r="E27" s="800">
        <v>3183</v>
      </c>
      <c r="F27" s="800">
        <v>1385</v>
      </c>
      <c r="G27" s="800">
        <v>3458</v>
      </c>
      <c r="H27" s="800">
        <v>5969</v>
      </c>
      <c r="I27" s="800">
        <v>346</v>
      </c>
      <c r="J27" s="800">
        <v>465</v>
      </c>
      <c r="K27" s="800">
        <v>730</v>
      </c>
      <c r="L27" s="800">
        <v>12</v>
      </c>
      <c r="M27" s="665"/>
      <c r="N27" s="715"/>
      <c r="O27" s="715"/>
      <c r="P27" s="715"/>
      <c r="Q27" s="715"/>
      <c r="R27" s="715"/>
      <c r="S27" s="715"/>
      <c r="T27" s="715"/>
      <c r="U27" s="715"/>
      <c r="V27" s="715"/>
      <c r="W27" s="715"/>
      <c r="X27" s="715"/>
      <c r="Y27" s="715"/>
      <c r="Z27" s="715"/>
      <c r="AA27" s="715"/>
      <c r="AB27" s="715"/>
      <c r="AC27" s="715"/>
      <c r="AD27" s="715"/>
      <c r="AE27" s="715"/>
      <c r="AF27" s="715"/>
      <c r="AG27" s="715"/>
      <c r="AH27" s="715"/>
      <c r="AI27" s="715"/>
      <c r="AJ27" s="715"/>
      <c r="AK27" s="715"/>
      <c r="AL27" s="715"/>
      <c r="AM27" s="715"/>
      <c r="AN27" s="715"/>
      <c r="AO27" s="715"/>
      <c r="AP27" s="715"/>
      <c r="AQ27" s="715"/>
      <c r="AR27" s="715"/>
      <c r="AS27" s="715"/>
      <c r="AT27" s="715"/>
      <c r="AU27" s="715"/>
      <c r="AV27" s="715"/>
      <c r="AW27" s="715"/>
      <c r="AX27" s="715"/>
      <c r="AY27" s="715"/>
      <c r="AZ27" s="715"/>
      <c r="BA27" s="715"/>
      <c r="BB27" s="715"/>
      <c r="BC27" s="715"/>
      <c r="BD27" s="715"/>
      <c r="BE27" s="715"/>
      <c r="BF27" s="715"/>
      <c r="BG27" s="715"/>
      <c r="BH27" s="715"/>
      <c r="BI27" s="715"/>
      <c r="BJ27" s="715"/>
      <c r="BK27" s="715"/>
      <c r="BL27" s="715"/>
      <c r="BM27" s="715"/>
      <c r="BN27" s="715"/>
      <c r="BO27" s="715"/>
      <c r="BP27" s="715"/>
      <c r="BQ27" s="715"/>
      <c r="BR27" s="715"/>
      <c r="BS27" s="715"/>
      <c r="BT27" s="715"/>
      <c r="BU27" s="715"/>
      <c r="BV27" s="715"/>
      <c r="BW27" s="715"/>
      <c r="BX27" s="715"/>
      <c r="BY27" s="715"/>
      <c r="BZ27" s="715"/>
      <c r="CA27" s="715"/>
      <c r="CB27" s="715"/>
      <c r="CC27" s="715"/>
      <c r="CD27" s="715"/>
      <c r="CE27" s="715"/>
      <c r="CF27" s="715"/>
      <c r="CG27" s="715"/>
      <c r="CH27" s="715"/>
      <c r="CI27" s="715"/>
      <c r="CJ27" s="715"/>
      <c r="CK27" s="715"/>
      <c r="CL27" s="715"/>
      <c r="CM27" s="715"/>
      <c r="CN27" s="715"/>
      <c r="CO27" s="715"/>
      <c r="CP27" s="715"/>
      <c r="CQ27" s="715"/>
      <c r="CR27" s="715"/>
      <c r="CS27" s="715"/>
      <c r="CT27" s="715"/>
      <c r="CU27" s="715"/>
      <c r="CV27" s="715"/>
      <c r="CW27" s="715"/>
      <c r="CX27" s="715"/>
      <c r="CY27" s="715"/>
      <c r="CZ27" s="715"/>
      <c r="DA27" s="715"/>
      <c r="DB27" s="715"/>
      <c r="DC27" s="715"/>
      <c r="DD27" s="715"/>
      <c r="DE27" s="715"/>
      <c r="DF27" s="715"/>
      <c r="DG27" s="715"/>
      <c r="DH27" s="715"/>
      <c r="DI27" s="715"/>
      <c r="DJ27" s="715"/>
      <c r="DK27" s="715"/>
      <c r="DL27" s="715"/>
      <c r="DM27" s="715"/>
      <c r="DN27" s="715"/>
      <c r="DO27" s="715"/>
      <c r="DP27" s="715"/>
      <c r="DQ27" s="715"/>
      <c r="DR27" s="715"/>
      <c r="DS27" s="715"/>
      <c r="DT27" s="715"/>
      <c r="DU27" s="715"/>
      <c r="DV27" s="715"/>
      <c r="DW27" s="715"/>
      <c r="DX27" s="715"/>
      <c r="DY27" s="715"/>
      <c r="DZ27" s="715"/>
      <c r="EA27" s="715"/>
      <c r="EB27" s="715"/>
      <c r="EC27" s="715"/>
      <c r="ED27" s="715"/>
      <c r="EE27" s="715"/>
      <c r="EF27" s="715"/>
      <c r="EG27" s="715"/>
      <c r="EH27" s="715"/>
      <c r="EI27" s="715"/>
      <c r="EJ27" s="715"/>
      <c r="EK27" s="715"/>
      <c r="EL27" s="715"/>
      <c r="EM27" s="715"/>
      <c r="EN27" s="715"/>
      <c r="EO27" s="715"/>
      <c r="EP27" s="715"/>
      <c r="EQ27" s="715"/>
      <c r="ER27" s="715"/>
      <c r="ES27" s="715"/>
      <c r="ET27" s="715"/>
      <c r="EU27" s="715"/>
      <c r="EV27" s="715"/>
      <c r="EW27" s="715"/>
      <c r="EX27" s="715"/>
      <c r="EY27" s="715"/>
      <c r="EZ27" s="715"/>
      <c r="FA27" s="715"/>
      <c r="FB27" s="715"/>
      <c r="FC27" s="715"/>
      <c r="FD27" s="715"/>
      <c r="FE27" s="715"/>
      <c r="FF27" s="715"/>
      <c r="FG27" s="715"/>
      <c r="FH27" s="715"/>
      <c r="FI27" s="715"/>
      <c r="FJ27" s="715"/>
      <c r="FK27" s="715"/>
      <c r="FL27" s="715"/>
      <c r="FM27" s="715"/>
      <c r="FN27" s="715"/>
      <c r="FO27" s="715"/>
      <c r="FP27" s="715"/>
      <c r="FQ27" s="715"/>
      <c r="FR27" s="715"/>
      <c r="FS27" s="715"/>
      <c r="FT27" s="715"/>
      <c r="FU27" s="715"/>
      <c r="FV27" s="715"/>
      <c r="FW27" s="715"/>
      <c r="FX27" s="715"/>
      <c r="FY27" s="715"/>
      <c r="FZ27" s="715"/>
      <c r="GA27" s="715"/>
      <c r="GB27" s="715"/>
      <c r="GC27" s="715"/>
      <c r="GD27" s="715"/>
      <c r="GE27" s="715"/>
      <c r="GF27" s="715"/>
      <c r="GG27" s="715"/>
      <c r="GH27" s="715"/>
      <c r="GI27" s="715"/>
      <c r="GJ27" s="715"/>
      <c r="GK27" s="715"/>
      <c r="GL27" s="715"/>
      <c r="GM27" s="715"/>
      <c r="GN27" s="715"/>
      <c r="GO27" s="715"/>
      <c r="GP27" s="715"/>
      <c r="GQ27" s="715"/>
      <c r="GR27" s="715"/>
      <c r="GS27" s="715"/>
      <c r="GT27" s="715"/>
      <c r="GU27" s="715"/>
      <c r="GV27" s="715"/>
      <c r="GW27" s="715"/>
      <c r="GX27" s="715"/>
      <c r="GY27" s="715"/>
      <c r="GZ27" s="715"/>
      <c r="HA27" s="715"/>
      <c r="HB27" s="715"/>
      <c r="HC27" s="715"/>
      <c r="HD27" s="715"/>
      <c r="HE27" s="715"/>
      <c r="HF27" s="715"/>
      <c r="HG27" s="715"/>
      <c r="HH27" s="715"/>
      <c r="HI27" s="715"/>
      <c r="HJ27" s="715"/>
      <c r="HK27" s="715"/>
      <c r="HL27" s="715"/>
      <c r="HM27" s="715"/>
      <c r="HN27" s="715"/>
      <c r="HO27" s="715"/>
      <c r="HP27" s="715"/>
      <c r="HQ27" s="715"/>
      <c r="HR27" s="715"/>
      <c r="HS27" s="715"/>
      <c r="HT27" s="715"/>
      <c r="HU27" s="715"/>
      <c r="HV27" s="715"/>
      <c r="HW27" s="715"/>
      <c r="HX27" s="715"/>
      <c r="IB27" s="715"/>
      <c r="IC27" s="715"/>
      <c r="ID27" s="715"/>
      <c r="IE27" s="715"/>
      <c r="IF27" s="715"/>
      <c r="IG27" s="715"/>
      <c r="IH27" s="715"/>
      <c r="II27" s="715"/>
      <c r="IJ27" s="715"/>
      <c r="IK27" s="715"/>
      <c r="IL27" s="715"/>
      <c r="IM27" s="715"/>
      <c r="IN27" s="715"/>
      <c r="IO27" s="715"/>
      <c r="IP27" s="715"/>
      <c r="IQ27" s="715"/>
      <c r="IR27" s="715"/>
      <c r="IS27" s="715"/>
    </row>
    <row r="28" spans="1:253" ht="12.95" customHeight="1">
      <c r="A28" s="792" t="s">
        <v>33</v>
      </c>
      <c r="B28" s="801">
        <v>2731</v>
      </c>
      <c r="C28" s="801">
        <v>3306</v>
      </c>
      <c r="D28" s="801">
        <v>6101</v>
      </c>
      <c r="E28" s="801">
        <v>3124</v>
      </c>
      <c r="F28" s="801">
        <v>1332</v>
      </c>
      <c r="G28" s="801">
        <v>1728</v>
      </c>
      <c r="H28" s="801">
        <v>3006</v>
      </c>
      <c r="I28" s="801">
        <v>1298</v>
      </c>
      <c r="J28" s="801">
        <v>1235</v>
      </c>
      <c r="K28" s="801">
        <v>252</v>
      </c>
      <c r="L28" s="801">
        <v>6</v>
      </c>
    </row>
    <row r="29" spans="1:253" ht="12.95" customHeight="1">
      <c r="A29" s="659" t="s">
        <v>37</v>
      </c>
      <c r="B29" s="800">
        <v>1600</v>
      </c>
      <c r="C29" s="800">
        <v>6158</v>
      </c>
      <c r="D29" s="800">
        <v>2619</v>
      </c>
      <c r="E29" s="800">
        <v>3335</v>
      </c>
      <c r="F29" s="800">
        <v>78</v>
      </c>
      <c r="G29" s="800">
        <v>4775</v>
      </c>
      <c r="H29" s="800">
        <v>5199</v>
      </c>
      <c r="I29" s="800">
        <v>1833</v>
      </c>
      <c r="J29" s="800">
        <v>285</v>
      </c>
      <c r="K29" s="800">
        <v>302</v>
      </c>
      <c r="L29" s="800">
        <v>4</v>
      </c>
    </row>
    <row r="30" spans="1:253" ht="12.95" customHeight="1">
      <c r="A30" s="792" t="s">
        <v>34</v>
      </c>
      <c r="B30" s="801">
        <v>2574</v>
      </c>
      <c r="C30" s="801">
        <v>4345</v>
      </c>
      <c r="D30" s="801">
        <v>3785</v>
      </c>
      <c r="E30" s="801">
        <v>3456</v>
      </c>
      <c r="F30" s="801">
        <v>3079</v>
      </c>
      <c r="G30" s="801">
        <v>3598</v>
      </c>
      <c r="H30" s="801">
        <v>5545</v>
      </c>
      <c r="I30" s="801">
        <v>2030</v>
      </c>
      <c r="J30" s="801">
        <v>527</v>
      </c>
      <c r="K30" s="801">
        <v>569</v>
      </c>
      <c r="L30" s="801">
        <v>2</v>
      </c>
    </row>
    <row r="31" spans="1:253" ht="12.95" customHeight="1">
      <c r="A31" s="659" t="s">
        <v>36</v>
      </c>
      <c r="B31" s="800">
        <v>2113</v>
      </c>
      <c r="C31" s="800">
        <v>2318</v>
      </c>
      <c r="D31" s="800">
        <v>3374</v>
      </c>
      <c r="E31" s="800">
        <v>2006</v>
      </c>
      <c r="F31" s="800">
        <v>457</v>
      </c>
      <c r="G31" s="800">
        <v>1247</v>
      </c>
      <c r="H31" s="800">
        <v>4152</v>
      </c>
      <c r="I31" s="800">
        <v>766</v>
      </c>
      <c r="J31" s="800">
        <v>276</v>
      </c>
      <c r="K31" s="800">
        <v>463</v>
      </c>
      <c r="L31" s="800">
        <v>2</v>
      </c>
    </row>
    <row r="32" spans="1:253" ht="12.95" customHeight="1">
      <c r="A32" s="792" t="s">
        <v>35</v>
      </c>
      <c r="B32" s="801">
        <v>20371</v>
      </c>
      <c r="C32" s="801">
        <v>45572</v>
      </c>
      <c r="D32" s="801">
        <v>11790</v>
      </c>
      <c r="E32" s="801">
        <v>23075</v>
      </c>
      <c r="F32" s="801">
        <v>20644</v>
      </c>
      <c r="G32" s="801">
        <v>18314</v>
      </c>
      <c r="H32" s="801">
        <v>32402</v>
      </c>
      <c r="I32" s="801">
        <v>18903</v>
      </c>
      <c r="J32" s="801">
        <v>1954</v>
      </c>
      <c r="K32" s="801">
        <v>3721</v>
      </c>
      <c r="L32" s="801">
        <v>2</v>
      </c>
    </row>
    <row r="33" spans="1:12" s="701" customFormat="1" ht="12.95" customHeight="1">
      <c r="A33" s="715" t="s">
        <v>38</v>
      </c>
      <c r="B33" s="798">
        <f t="shared" ref="B33:L33" si="4">SUM(B34)</f>
        <v>603</v>
      </c>
      <c r="C33" s="798">
        <f t="shared" si="4"/>
        <v>1000</v>
      </c>
      <c r="D33" s="798">
        <f t="shared" si="4"/>
        <v>597</v>
      </c>
      <c r="E33" s="798">
        <f t="shared" si="4"/>
        <v>999</v>
      </c>
      <c r="F33" s="798">
        <f t="shared" si="4"/>
        <v>48</v>
      </c>
      <c r="G33" s="798">
        <f t="shared" si="4"/>
        <v>948</v>
      </c>
      <c r="H33" s="798">
        <f t="shared" si="4"/>
        <v>1484</v>
      </c>
      <c r="I33" s="798">
        <f t="shared" si="4"/>
        <v>0</v>
      </c>
      <c r="J33" s="798">
        <f t="shared" si="4"/>
        <v>9</v>
      </c>
      <c r="K33" s="798">
        <f t="shared" si="4"/>
        <v>65</v>
      </c>
      <c r="L33" s="798">
        <f t="shared" si="4"/>
        <v>1</v>
      </c>
    </row>
    <row r="34" spans="1:12" ht="11.25" customHeight="1">
      <c r="A34" s="792" t="s">
        <v>40</v>
      </c>
      <c r="B34" s="801">
        <v>603</v>
      </c>
      <c r="C34" s="801">
        <v>1000</v>
      </c>
      <c r="D34" s="801">
        <v>597</v>
      </c>
      <c r="E34" s="801">
        <v>999</v>
      </c>
      <c r="F34" s="801">
        <v>48</v>
      </c>
      <c r="G34" s="801">
        <v>948</v>
      </c>
      <c r="H34" s="801">
        <v>1484</v>
      </c>
      <c r="I34" s="801">
        <v>0</v>
      </c>
      <c r="J34" s="801">
        <v>9</v>
      </c>
      <c r="K34" s="801">
        <v>65</v>
      </c>
      <c r="L34" s="801">
        <v>1</v>
      </c>
    </row>
    <row r="35" spans="1:12" ht="14.25" customHeight="1">
      <c r="A35" s="790"/>
      <c r="B35" s="794"/>
      <c r="C35" s="794"/>
      <c r="D35" s="794"/>
      <c r="E35" s="794"/>
      <c r="F35" s="794"/>
      <c r="G35" s="794"/>
      <c r="H35" s="794"/>
      <c r="I35" s="794"/>
      <c r="J35" s="794"/>
      <c r="K35" s="794"/>
      <c r="L35" s="795"/>
    </row>
    <row r="36" spans="1:12">
      <c r="A36" s="790"/>
      <c r="L36" s="796"/>
    </row>
    <row r="37" spans="1:12">
      <c r="L37" s="796"/>
    </row>
    <row r="44" spans="1:12">
      <c r="E44" s="797"/>
    </row>
  </sheetData>
  <mergeCells count="9">
    <mergeCell ref="A1:L1"/>
    <mergeCell ref="A3:A5"/>
    <mergeCell ref="B3:C3"/>
    <mergeCell ref="D3:K3"/>
    <mergeCell ref="L3:L5"/>
    <mergeCell ref="B4:C4"/>
    <mergeCell ref="D4:F4"/>
    <mergeCell ref="G4:I4"/>
    <mergeCell ref="J4:K4"/>
  </mergeCells>
  <hyperlinks>
    <hyperlink ref="M1" location="INDICE!A32" display="INDICE"/>
  </hyperlinks>
  <printOptions horizontalCentered="1"/>
  <pageMargins left="0.51181102362204722" right="0.51181102362204722" top="1.1023622047244095" bottom="0.51181102362204722" header="0.11811023622047245" footer="0.23622047244094491"/>
  <pageSetup paperSize="9" scale="90" firstPageNumber="124" orientation="landscape" useFirstPageNumber="1" r:id="rId1"/>
  <headerFooter scaleWithDoc="0">
    <oddHeader>&amp;C&amp;G</oddHeader>
    <oddFooter>&amp;C&amp;12 &amp;P</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showGridLines="0" zoomScale="90" zoomScaleNormal="90" zoomScalePageLayoutView="70" workbookViewId="0">
      <selection sqref="A1:T1"/>
    </sheetView>
  </sheetViews>
  <sheetFormatPr baseColWidth="10" defaultColWidth="9.140625" defaultRowHeight="12.75"/>
  <cols>
    <col min="1" max="1" width="18.140625" style="647" customWidth="1"/>
    <col min="2" max="2" width="12.5703125" style="647" customWidth="1"/>
    <col min="3" max="3" width="16.28515625" style="647" bestFit="1" customWidth="1"/>
    <col min="4" max="4" width="13.42578125" style="647" customWidth="1"/>
    <col min="5" max="5" width="14.85546875" style="647" bestFit="1" customWidth="1"/>
    <col min="6" max="6" width="15.140625" style="647" bestFit="1" customWidth="1"/>
    <col min="7" max="7" width="15.42578125" style="647" bestFit="1" customWidth="1"/>
    <col min="8" max="8" width="14" style="647" bestFit="1" customWidth="1"/>
    <col min="9" max="9" width="11.5703125" style="647" customWidth="1"/>
    <col min="10" max="10" width="13" style="647" bestFit="1" customWidth="1"/>
    <col min="11" max="12" width="11.5703125" style="647" customWidth="1"/>
    <col min="13" max="13" width="12.7109375" style="647" bestFit="1" customWidth="1"/>
    <col min="14" max="14" width="14" style="647" bestFit="1" customWidth="1"/>
    <col min="15" max="15" width="15.42578125" style="647" bestFit="1" customWidth="1"/>
    <col min="16" max="16" width="12.42578125" style="647" customWidth="1"/>
    <col min="17" max="17" width="13.28515625" style="647" bestFit="1" customWidth="1"/>
    <col min="18" max="18" width="11.5703125" style="647" customWidth="1"/>
    <col min="19" max="19" width="11.85546875" style="647" bestFit="1" customWidth="1"/>
    <col min="20" max="20" width="11.5703125" style="647" customWidth="1"/>
    <col min="21" max="16384" width="9.140625" style="653"/>
  </cols>
  <sheetData>
    <row r="1" spans="1:21" ht="52.5" customHeight="1">
      <c r="A1" s="1129" t="s">
        <v>1531</v>
      </c>
      <c r="B1" s="1129"/>
      <c r="C1" s="1129"/>
      <c r="D1" s="1129"/>
      <c r="E1" s="1129"/>
      <c r="F1" s="1129"/>
      <c r="G1" s="1129"/>
      <c r="H1" s="1129"/>
      <c r="I1" s="1129"/>
      <c r="J1" s="1129"/>
      <c r="K1" s="1129"/>
      <c r="L1" s="1129"/>
      <c r="M1" s="1129"/>
      <c r="N1" s="1129"/>
      <c r="O1" s="1129"/>
      <c r="P1" s="1129"/>
      <c r="Q1" s="1129"/>
      <c r="R1" s="1129"/>
      <c r="S1" s="1129"/>
      <c r="T1" s="1129"/>
      <c r="U1" s="264" t="s">
        <v>577</v>
      </c>
    </row>
    <row r="2" spans="1:21" s="647" customFormat="1" ht="9" customHeight="1">
      <c r="A2" s="727"/>
      <c r="B2" s="727"/>
      <c r="C2" s="727"/>
      <c r="D2" s="727"/>
      <c r="E2" s="727"/>
      <c r="F2" s="727"/>
      <c r="G2" s="727"/>
      <c r="H2" s="727"/>
      <c r="I2" s="727"/>
      <c r="J2" s="727"/>
      <c r="K2" s="727"/>
      <c r="L2" s="727"/>
      <c r="M2" s="727"/>
      <c r="N2" s="727"/>
      <c r="O2" s="727"/>
      <c r="P2" s="727"/>
      <c r="Q2" s="727"/>
      <c r="R2" s="659"/>
      <c r="S2" s="659"/>
      <c r="T2" s="659"/>
    </row>
    <row r="3" spans="1:21" ht="15.75" customHeight="1">
      <c r="A3" s="1200" t="s">
        <v>761</v>
      </c>
      <c r="B3" s="1200" t="s">
        <v>1143</v>
      </c>
      <c r="C3" s="1201"/>
      <c r="D3" s="1201"/>
      <c r="E3" s="1201"/>
      <c r="F3" s="1201"/>
      <c r="G3" s="1201"/>
      <c r="H3" s="1201"/>
      <c r="I3" s="1201"/>
      <c r="J3" s="1201"/>
      <c r="K3" s="1201"/>
      <c r="L3" s="1201"/>
      <c r="M3" s="1201"/>
      <c r="N3" s="1201"/>
      <c r="O3" s="1201"/>
      <c r="P3" s="1200" t="s">
        <v>1144</v>
      </c>
      <c r="Q3" s="1201"/>
      <c r="R3" s="1201"/>
      <c r="S3" s="1201"/>
      <c r="T3" s="1200" t="s">
        <v>694</v>
      </c>
    </row>
    <row r="4" spans="1:21" ht="25.5" customHeight="1">
      <c r="A4" s="1210"/>
      <c r="B4" s="974" t="s">
        <v>1145</v>
      </c>
      <c r="C4" s="974" t="s">
        <v>458</v>
      </c>
      <c r="D4" s="974" t="s">
        <v>1146</v>
      </c>
      <c r="E4" s="974" t="s">
        <v>1147</v>
      </c>
      <c r="F4" s="974" t="s">
        <v>1148</v>
      </c>
      <c r="G4" s="974" t="s">
        <v>1149</v>
      </c>
      <c r="H4" s="974" t="s">
        <v>1150</v>
      </c>
      <c r="I4" s="974" t="s">
        <v>1151</v>
      </c>
      <c r="J4" s="974" t="s">
        <v>1152</v>
      </c>
      <c r="K4" s="974" t="s">
        <v>1153</v>
      </c>
      <c r="L4" s="974" t="s">
        <v>1154</v>
      </c>
      <c r="M4" s="974" t="s">
        <v>1155</v>
      </c>
      <c r="N4" s="974" t="s">
        <v>1156</v>
      </c>
      <c r="O4" s="974" t="s">
        <v>60</v>
      </c>
      <c r="P4" s="974" t="s">
        <v>457</v>
      </c>
      <c r="Q4" s="974" t="s">
        <v>456</v>
      </c>
      <c r="R4" s="974" t="s">
        <v>455</v>
      </c>
      <c r="S4" s="974" t="s">
        <v>106</v>
      </c>
      <c r="T4" s="1205"/>
    </row>
    <row r="5" spans="1:21">
      <c r="A5" s="802" t="s">
        <v>11</v>
      </c>
      <c r="B5" s="603">
        <v>11141117</v>
      </c>
      <c r="C5" s="603">
        <v>29942777</v>
      </c>
      <c r="D5" s="603">
        <v>33571086</v>
      </c>
      <c r="E5" s="603">
        <v>2401449</v>
      </c>
      <c r="F5" s="603">
        <v>7785359</v>
      </c>
      <c r="G5" s="603">
        <v>3323498</v>
      </c>
      <c r="H5" s="603">
        <v>1567460</v>
      </c>
      <c r="I5" s="603">
        <v>2069459</v>
      </c>
      <c r="J5" s="603">
        <v>1530806</v>
      </c>
      <c r="K5" s="603">
        <v>220679</v>
      </c>
      <c r="L5" s="603">
        <v>121933</v>
      </c>
      <c r="M5" s="603">
        <v>6675</v>
      </c>
      <c r="N5" s="603">
        <v>27688</v>
      </c>
      <c r="O5" s="603">
        <v>5533264</v>
      </c>
      <c r="P5" s="603">
        <v>435387</v>
      </c>
      <c r="Q5" s="603">
        <v>622581</v>
      </c>
      <c r="R5" s="603">
        <v>741</v>
      </c>
      <c r="S5" s="603">
        <v>35594</v>
      </c>
      <c r="T5" s="603">
        <v>87274493</v>
      </c>
    </row>
    <row r="6" spans="1:21" ht="12.75" customHeight="1">
      <c r="A6" s="803" t="s">
        <v>1158</v>
      </c>
      <c r="B6" s="604">
        <v>3811386</v>
      </c>
      <c r="C6" s="604">
        <v>12333996</v>
      </c>
      <c r="D6" s="604">
        <v>12304386</v>
      </c>
      <c r="E6" s="604">
        <v>1038933</v>
      </c>
      <c r="F6" s="604">
        <v>3034252</v>
      </c>
      <c r="G6" s="604">
        <v>1801443</v>
      </c>
      <c r="H6" s="604">
        <v>783239</v>
      </c>
      <c r="I6" s="604">
        <v>944962</v>
      </c>
      <c r="J6" s="604">
        <v>999099</v>
      </c>
      <c r="K6" s="604">
        <v>99154</v>
      </c>
      <c r="L6" s="604">
        <v>18532</v>
      </c>
      <c r="M6" s="604">
        <v>2886</v>
      </c>
      <c r="N6" s="604">
        <v>20390</v>
      </c>
      <c r="O6" s="604">
        <v>2299360</v>
      </c>
      <c r="P6" s="604">
        <v>255866</v>
      </c>
      <c r="Q6" s="604">
        <v>278910</v>
      </c>
      <c r="R6" s="604">
        <v>734</v>
      </c>
      <c r="S6" s="604">
        <v>20826</v>
      </c>
      <c r="T6" s="604">
        <v>35731336</v>
      </c>
    </row>
    <row r="7" spans="1:21" ht="12.75" customHeight="1">
      <c r="A7" s="967" t="s">
        <v>369</v>
      </c>
      <c r="B7" s="603">
        <v>521028</v>
      </c>
      <c r="C7" s="603">
        <v>2044028</v>
      </c>
      <c r="D7" s="603">
        <v>2076950</v>
      </c>
      <c r="E7" s="603">
        <v>128850</v>
      </c>
      <c r="F7" s="603">
        <v>318714</v>
      </c>
      <c r="G7" s="603">
        <v>220919</v>
      </c>
      <c r="H7" s="603">
        <v>71970</v>
      </c>
      <c r="I7" s="603">
        <v>135780</v>
      </c>
      <c r="J7" s="603">
        <v>107892</v>
      </c>
      <c r="K7" s="603">
        <v>3068</v>
      </c>
      <c r="L7" s="603">
        <v>16455</v>
      </c>
      <c r="M7" s="603">
        <v>1080</v>
      </c>
      <c r="N7" s="603">
        <v>162</v>
      </c>
      <c r="O7" s="603">
        <v>373681</v>
      </c>
      <c r="P7" s="603">
        <v>30766</v>
      </c>
      <c r="Q7" s="603">
        <v>16604</v>
      </c>
      <c r="R7" s="603">
        <v>658</v>
      </c>
      <c r="S7" s="603">
        <v>12360</v>
      </c>
      <c r="T7" s="603">
        <v>4185051</v>
      </c>
    </row>
    <row r="8" spans="1:21" ht="12.75" customHeight="1">
      <c r="A8" s="763" t="s">
        <v>368</v>
      </c>
      <c r="B8" s="604">
        <v>79960</v>
      </c>
      <c r="C8" s="604">
        <v>286672</v>
      </c>
      <c r="D8" s="604">
        <v>135333</v>
      </c>
      <c r="E8" s="604">
        <v>11426</v>
      </c>
      <c r="F8" s="604">
        <v>106991</v>
      </c>
      <c r="G8" s="604">
        <v>24968</v>
      </c>
      <c r="H8" s="604">
        <v>7479</v>
      </c>
      <c r="I8" s="604">
        <v>3537</v>
      </c>
      <c r="J8" s="604">
        <v>100</v>
      </c>
      <c r="K8" s="604">
        <v>1626</v>
      </c>
      <c r="L8" s="604" t="s">
        <v>39</v>
      </c>
      <c r="M8" s="604" t="s">
        <v>39</v>
      </c>
      <c r="N8" s="604" t="s">
        <v>39</v>
      </c>
      <c r="O8" s="604">
        <v>94214</v>
      </c>
      <c r="P8" s="604" t="s">
        <v>39</v>
      </c>
      <c r="Q8" s="604" t="s">
        <v>39</v>
      </c>
      <c r="R8" s="604" t="s">
        <v>39</v>
      </c>
      <c r="S8" s="604" t="s">
        <v>39</v>
      </c>
      <c r="T8" s="604">
        <v>1233479</v>
      </c>
    </row>
    <row r="9" spans="1:21" ht="12.75" customHeight="1">
      <c r="A9" s="967" t="s">
        <v>367</v>
      </c>
      <c r="B9" s="603">
        <v>86817</v>
      </c>
      <c r="C9" s="603">
        <v>909814</v>
      </c>
      <c r="D9" s="603">
        <v>353285</v>
      </c>
      <c r="E9" s="603">
        <v>100335</v>
      </c>
      <c r="F9" s="603">
        <v>198209</v>
      </c>
      <c r="G9" s="603">
        <v>26784</v>
      </c>
      <c r="H9" s="603">
        <v>6591</v>
      </c>
      <c r="I9" s="603">
        <v>8341</v>
      </c>
      <c r="J9" s="603">
        <v>3617</v>
      </c>
      <c r="K9" s="603">
        <v>3732</v>
      </c>
      <c r="L9" s="603" t="s">
        <v>39</v>
      </c>
      <c r="M9" s="603" t="s">
        <v>39</v>
      </c>
      <c r="N9" s="603" t="s">
        <v>39</v>
      </c>
      <c r="O9" s="603">
        <v>112143</v>
      </c>
      <c r="P9" s="603">
        <v>2432</v>
      </c>
      <c r="Q9" s="603">
        <v>3574</v>
      </c>
      <c r="R9" s="603" t="s">
        <v>39</v>
      </c>
      <c r="S9" s="603" t="s">
        <v>39</v>
      </c>
      <c r="T9" s="603">
        <v>1618306</v>
      </c>
    </row>
    <row r="10" spans="1:21" ht="12.75" customHeight="1">
      <c r="A10" s="763" t="s">
        <v>366</v>
      </c>
      <c r="B10" s="604">
        <v>1262</v>
      </c>
      <c r="C10" s="604">
        <v>305839</v>
      </c>
      <c r="D10" s="604">
        <v>211073</v>
      </c>
      <c r="E10" s="604">
        <v>2084</v>
      </c>
      <c r="F10" s="604">
        <v>399714</v>
      </c>
      <c r="G10" s="604">
        <v>31792</v>
      </c>
      <c r="H10" s="604">
        <v>14057</v>
      </c>
      <c r="I10" s="604">
        <v>3283</v>
      </c>
      <c r="J10" s="604">
        <v>2416</v>
      </c>
      <c r="K10" s="604">
        <v>114</v>
      </c>
      <c r="L10" s="604" t="s">
        <v>39</v>
      </c>
      <c r="M10" s="604" t="s">
        <v>39</v>
      </c>
      <c r="N10" s="604" t="s">
        <v>39</v>
      </c>
      <c r="O10" s="604">
        <v>97853</v>
      </c>
      <c r="P10" s="604" t="s">
        <v>39</v>
      </c>
      <c r="Q10" s="604" t="s">
        <v>39</v>
      </c>
      <c r="R10" s="604" t="s">
        <v>39</v>
      </c>
      <c r="S10" s="604" t="s">
        <v>39</v>
      </c>
      <c r="T10" s="604">
        <v>913980</v>
      </c>
    </row>
    <row r="11" spans="1:21" ht="12.75" customHeight="1">
      <c r="A11" s="967" t="s">
        <v>365</v>
      </c>
      <c r="B11" s="603">
        <v>39113</v>
      </c>
      <c r="C11" s="603">
        <v>891024</v>
      </c>
      <c r="D11" s="603">
        <v>414309</v>
      </c>
      <c r="E11" s="603">
        <v>4804</v>
      </c>
      <c r="F11" s="603">
        <v>156885</v>
      </c>
      <c r="G11" s="603">
        <v>89428</v>
      </c>
      <c r="H11" s="603">
        <v>50064</v>
      </c>
      <c r="I11" s="603">
        <v>50424</v>
      </c>
      <c r="J11" s="603">
        <v>26831</v>
      </c>
      <c r="K11" s="603">
        <v>3160</v>
      </c>
      <c r="L11" s="603">
        <v>191</v>
      </c>
      <c r="M11" s="603">
        <v>26</v>
      </c>
      <c r="N11" s="603" t="s">
        <v>39</v>
      </c>
      <c r="O11" s="603">
        <v>95889</v>
      </c>
      <c r="P11" s="603">
        <v>1809</v>
      </c>
      <c r="Q11" s="603">
        <v>2590</v>
      </c>
      <c r="R11" s="603">
        <v>2</v>
      </c>
      <c r="S11" s="603" t="s">
        <v>39</v>
      </c>
      <c r="T11" s="603">
        <v>1704309</v>
      </c>
    </row>
    <row r="12" spans="1:21" ht="12.75" customHeight="1">
      <c r="A12" s="763" t="s">
        <v>364</v>
      </c>
      <c r="B12" s="604">
        <v>159909</v>
      </c>
      <c r="C12" s="604">
        <v>574735</v>
      </c>
      <c r="D12" s="604">
        <v>398902</v>
      </c>
      <c r="E12" s="604">
        <v>16867</v>
      </c>
      <c r="F12" s="604">
        <v>94805</v>
      </c>
      <c r="G12" s="604">
        <v>193311</v>
      </c>
      <c r="H12" s="604">
        <v>72236</v>
      </c>
      <c r="I12" s="604">
        <v>20602</v>
      </c>
      <c r="J12" s="604">
        <v>37647</v>
      </c>
      <c r="K12" s="604">
        <v>2692</v>
      </c>
      <c r="L12" s="604" t="s">
        <v>39</v>
      </c>
      <c r="M12" s="604">
        <v>120</v>
      </c>
      <c r="N12" s="604" t="s">
        <v>39</v>
      </c>
      <c r="O12" s="604">
        <v>170385</v>
      </c>
      <c r="P12" s="604">
        <v>6786</v>
      </c>
      <c r="Q12" s="604">
        <v>20731</v>
      </c>
      <c r="R12" s="604" t="s">
        <v>39</v>
      </c>
      <c r="S12" s="604" t="s">
        <v>39</v>
      </c>
      <c r="T12" s="604">
        <v>2296510</v>
      </c>
    </row>
    <row r="13" spans="1:21" ht="12.75" customHeight="1">
      <c r="A13" s="967" t="s">
        <v>363</v>
      </c>
      <c r="B13" s="603">
        <v>94627</v>
      </c>
      <c r="C13" s="603">
        <v>1332278</v>
      </c>
      <c r="D13" s="603">
        <v>640655</v>
      </c>
      <c r="E13" s="603">
        <v>29310</v>
      </c>
      <c r="F13" s="603">
        <v>219668</v>
      </c>
      <c r="G13" s="603">
        <v>94897</v>
      </c>
      <c r="H13" s="603">
        <v>28378</v>
      </c>
      <c r="I13" s="603">
        <v>124575</v>
      </c>
      <c r="J13" s="603">
        <v>44629</v>
      </c>
      <c r="K13" s="603">
        <v>18638</v>
      </c>
      <c r="L13" s="603" t="s">
        <v>39</v>
      </c>
      <c r="M13" s="603" t="s">
        <v>39</v>
      </c>
      <c r="N13" s="603" t="s">
        <v>39</v>
      </c>
      <c r="O13" s="603">
        <v>52821</v>
      </c>
      <c r="P13" s="603">
        <v>1659</v>
      </c>
      <c r="Q13" s="603">
        <v>274</v>
      </c>
      <c r="R13" s="603" t="s">
        <v>39</v>
      </c>
      <c r="S13" s="603" t="s">
        <v>39</v>
      </c>
      <c r="T13" s="603">
        <v>1745536</v>
      </c>
    </row>
    <row r="14" spans="1:21" ht="12.75" customHeight="1">
      <c r="A14" s="763" t="s">
        <v>362</v>
      </c>
      <c r="B14" s="604">
        <v>713585</v>
      </c>
      <c r="C14" s="604">
        <v>407704</v>
      </c>
      <c r="D14" s="604">
        <v>1104951</v>
      </c>
      <c r="E14" s="604">
        <v>125152</v>
      </c>
      <c r="F14" s="604">
        <v>187339</v>
      </c>
      <c r="G14" s="604">
        <v>147205</v>
      </c>
      <c r="H14" s="604">
        <v>56484</v>
      </c>
      <c r="I14" s="604">
        <v>58432</v>
      </c>
      <c r="J14" s="604">
        <v>108330</v>
      </c>
      <c r="K14" s="604">
        <v>7834</v>
      </c>
      <c r="L14" s="604" t="s">
        <v>39</v>
      </c>
      <c r="M14" s="604">
        <v>198</v>
      </c>
      <c r="N14" s="604">
        <v>8486</v>
      </c>
      <c r="O14" s="604">
        <v>50574</v>
      </c>
      <c r="P14" s="604">
        <v>16637</v>
      </c>
      <c r="Q14" s="604">
        <v>3070</v>
      </c>
      <c r="R14" s="604" t="s">
        <v>39</v>
      </c>
      <c r="S14" s="604">
        <v>210</v>
      </c>
      <c r="T14" s="604">
        <v>3202747</v>
      </c>
    </row>
    <row r="15" spans="1:21" ht="12.75" customHeight="1">
      <c r="A15" s="967" t="s">
        <v>361</v>
      </c>
      <c r="B15" s="603">
        <v>1737014</v>
      </c>
      <c r="C15" s="603">
        <v>4744145</v>
      </c>
      <c r="D15" s="603">
        <v>5750038</v>
      </c>
      <c r="E15" s="603">
        <v>544277</v>
      </c>
      <c r="F15" s="603">
        <v>1074600</v>
      </c>
      <c r="G15" s="603">
        <v>804502</v>
      </c>
      <c r="H15" s="603">
        <v>361480</v>
      </c>
      <c r="I15" s="603">
        <v>432801</v>
      </c>
      <c r="J15" s="603">
        <v>577937</v>
      </c>
      <c r="K15" s="603">
        <v>43813</v>
      </c>
      <c r="L15" s="603">
        <v>1886</v>
      </c>
      <c r="M15" s="603">
        <v>1406</v>
      </c>
      <c r="N15" s="603">
        <v>2063</v>
      </c>
      <c r="O15" s="603">
        <v>1064946</v>
      </c>
      <c r="P15" s="603">
        <v>181803</v>
      </c>
      <c r="Q15" s="603">
        <v>174300</v>
      </c>
      <c r="R15" s="603">
        <v>74</v>
      </c>
      <c r="S15" s="603">
        <v>6866</v>
      </c>
      <c r="T15" s="603">
        <v>13859606</v>
      </c>
    </row>
    <row r="16" spans="1:21">
      <c r="A16" s="763" t="s">
        <v>360</v>
      </c>
      <c r="B16" s="604">
        <v>184631</v>
      </c>
      <c r="C16" s="604">
        <v>398663</v>
      </c>
      <c r="D16" s="604">
        <v>757471</v>
      </c>
      <c r="E16" s="604">
        <v>41002</v>
      </c>
      <c r="F16" s="604">
        <v>153099</v>
      </c>
      <c r="G16" s="604">
        <v>110790</v>
      </c>
      <c r="H16" s="604">
        <v>47883</v>
      </c>
      <c r="I16" s="604">
        <v>30450</v>
      </c>
      <c r="J16" s="604">
        <v>67350</v>
      </c>
      <c r="K16" s="604">
        <v>10721</v>
      </c>
      <c r="L16" s="604" t="s">
        <v>39</v>
      </c>
      <c r="M16" s="604">
        <v>56</v>
      </c>
      <c r="N16" s="604">
        <v>9679</v>
      </c>
      <c r="O16" s="604">
        <v>96972</v>
      </c>
      <c r="P16" s="604">
        <v>9546</v>
      </c>
      <c r="Q16" s="604">
        <v>50450</v>
      </c>
      <c r="R16" s="604" t="s">
        <v>39</v>
      </c>
      <c r="S16" s="604">
        <v>1390</v>
      </c>
      <c r="T16" s="604">
        <v>3025707</v>
      </c>
    </row>
    <row r="17" spans="1:20" ht="24">
      <c r="A17" s="967" t="s">
        <v>359</v>
      </c>
      <c r="B17" s="603">
        <v>193440</v>
      </c>
      <c r="C17" s="603">
        <v>439094</v>
      </c>
      <c r="D17" s="603">
        <v>461419</v>
      </c>
      <c r="E17" s="603">
        <v>34826</v>
      </c>
      <c r="F17" s="603">
        <v>124228</v>
      </c>
      <c r="G17" s="603">
        <v>56847</v>
      </c>
      <c r="H17" s="603">
        <v>66617</v>
      </c>
      <c r="I17" s="603">
        <v>76737</v>
      </c>
      <c r="J17" s="603">
        <v>22350</v>
      </c>
      <c r="K17" s="603">
        <v>3756</v>
      </c>
      <c r="L17" s="603" t="s">
        <v>39</v>
      </c>
      <c r="M17" s="603" t="s">
        <v>39</v>
      </c>
      <c r="N17" s="603" t="s">
        <v>39</v>
      </c>
      <c r="O17" s="603">
        <v>89882</v>
      </c>
      <c r="P17" s="603">
        <v>4428</v>
      </c>
      <c r="Q17" s="603">
        <v>7317</v>
      </c>
      <c r="R17" s="603" t="s">
        <v>39</v>
      </c>
      <c r="S17" s="603" t="s">
        <v>39</v>
      </c>
      <c r="T17" s="603">
        <v>1946105</v>
      </c>
    </row>
    <row r="18" spans="1:20" ht="12.75" customHeight="1">
      <c r="A18" s="803" t="s">
        <v>1159</v>
      </c>
      <c r="B18" s="604">
        <v>5529210</v>
      </c>
      <c r="C18" s="604">
        <v>15410303</v>
      </c>
      <c r="D18" s="604">
        <v>19704601</v>
      </c>
      <c r="E18" s="604">
        <v>1073403</v>
      </c>
      <c r="F18" s="604">
        <v>3877797</v>
      </c>
      <c r="G18" s="604">
        <v>1274554</v>
      </c>
      <c r="H18" s="604">
        <v>722759</v>
      </c>
      <c r="I18" s="604">
        <v>1025112</v>
      </c>
      <c r="J18" s="604">
        <v>524448</v>
      </c>
      <c r="K18" s="604">
        <v>115114</v>
      </c>
      <c r="L18" s="604">
        <v>103401</v>
      </c>
      <c r="M18" s="604">
        <v>3419</v>
      </c>
      <c r="N18" s="604">
        <v>3546</v>
      </c>
      <c r="O18" s="604">
        <v>2864924</v>
      </c>
      <c r="P18" s="604">
        <v>179321</v>
      </c>
      <c r="Q18" s="604">
        <v>343234</v>
      </c>
      <c r="R18" s="604" t="s">
        <v>39</v>
      </c>
      <c r="S18" s="604">
        <v>14768</v>
      </c>
      <c r="T18" s="604">
        <v>45995282</v>
      </c>
    </row>
    <row r="19" spans="1:20" ht="12.75" customHeight="1">
      <c r="A19" s="967" t="s">
        <v>104</v>
      </c>
      <c r="B19" s="603">
        <v>595510</v>
      </c>
      <c r="C19" s="603">
        <v>1907359</v>
      </c>
      <c r="D19" s="603">
        <v>1393212</v>
      </c>
      <c r="E19" s="603">
        <v>105335</v>
      </c>
      <c r="F19" s="603">
        <v>346927</v>
      </c>
      <c r="G19" s="603">
        <v>136640</v>
      </c>
      <c r="H19" s="603">
        <v>15254</v>
      </c>
      <c r="I19" s="603">
        <v>68310</v>
      </c>
      <c r="J19" s="603">
        <v>11096</v>
      </c>
      <c r="K19" s="603">
        <v>12934</v>
      </c>
      <c r="L19" s="603" t="s">
        <v>39</v>
      </c>
      <c r="M19" s="603" t="s">
        <v>39</v>
      </c>
      <c r="N19" s="603" t="s">
        <v>39</v>
      </c>
      <c r="O19" s="603">
        <v>257968</v>
      </c>
      <c r="P19" s="603">
        <v>5430</v>
      </c>
      <c r="Q19" s="603">
        <v>35661</v>
      </c>
      <c r="R19" s="603" t="s">
        <v>39</v>
      </c>
      <c r="S19" s="603">
        <v>1147</v>
      </c>
      <c r="T19" s="603">
        <v>3888210</v>
      </c>
    </row>
    <row r="20" spans="1:20" ht="12.75" customHeight="1">
      <c r="A20" s="763" t="s">
        <v>357</v>
      </c>
      <c r="B20" s="604">
        <v>172770</v>
      </c>
      <c r="C20" s="604">
        <v>346804</v>
      </c>
      <c r="D20" s="604">
        <v>501523</v>
      </c>
      <c r="E20" s="604">
        <v>39847</v>
      </c>
      <c r="F20" s="604">
        <v>96786</v>
      </c>
      <c r="G20" s="604">
        <v>45707</v>
      </c>
      <c r="H20" s="604">
        <v>12654</v>
      </c>
      <c r="I20" s="604">
        <v>36776</v>
      </c>
      <c r="J20" s="604">
        <v>16327</v>
      </c>
      <c r="K20" s="604">
        <v>5228</v>
      </c>
      <c r="L20" s="604">
        <v>102</v>
      </c>
      <c r="M20" s="604" t="s">
        <v>39</v>
      </c>
      <c r="N20" s="604">
        <v>285</v>
      </c>
      <c r="O20" s="604">
        <v>66644</v>
      </c>
      <c r="P20" s="604" t="s">
        <v>39</v>
      </c>
      <c r="Q20" s="604" t="s">
        <v>39</v>
      </c>
      <c r="R20" s="604" t="s">
        <v>39</v>
      </c>
      <c r="S20" s="604" t="s">
        <v>39</v>
      </c>
      <c r="T20" s="604">
        <v>1794959</v>
      </c>
    </row>
    <row r="21" spans="1:20" ht="12.75" customHeight="1">
      <c r="A21" s="967" t="s">
        <v>356</v>
      </c>
      <c r="B21" s="603">
        <v>2195138</v>
      </c>
      <c r="C21" s="603">
        <v>7115052</v>
      </c>
      <c r="D21" s="603">
        <v>13735739</v>
      </c>
      <c r="E21" s="603">
        <v>706115</v>
      </c>
      <c r="F21" s="603">
        <v>1559579</v>
      </c>
      <c r="G21" s="603">
        <v>756623</v>
      </c>
      <c r="H21" s="603">
        <v>520400</v>
      </c>
      <c r="I21" s="603">
        <v>453090</v>
      </c>
      <c r="J21" s="603">
        <v>425186</v>
      </c>
      <c r="K21" s="603">
        <v>71989</v>
      </c>
      <c r="L21" s="603">
        <v>103299</v>
      </c>
      <c r="M21" s="603">
        <v>3416</v>
      </c>
      <c r="N21" s="603">
        <v>3261</v>
      </c>
      <c r="O21" s="603">
        <v>2116674</v>
      </c>
      <c r="P21" s="603">
        <v>77923</v>
      </c>
      <c r="Q21" s="603">
        <v>244857</v>
      </c>
      <c r="R21" s="603" t="s">
        <v>39</v>
      </c>
      <c r="S21" s="603">
        <v>9267</v>
      </c>
      <c r="T21" s="603">
        <v>22757645</v>
      </c>
    </row>
    <row r="22" spans="1:20" ht="12.75" customHeight="1">
      <c r="A22" s="763" t="s">
        <v>355</v>
      </c>
      <c r="B22" s="604">
        <v>1998229</v>
      </c>
      <c r="C22" s="604">
        <v>2145586</v>
      </c>
      <c r="D22" s="604">
        <v>1009553</v>
      </c>
      <c r="E22" s="604">
        <v>51801</v>
      </c>
      <c r="F22" s="604">
        <v>801972</v>
      </c>
      <c r="G22" s="604">
        <v>92120</v>
      </c>
      <c r="H22" s="604">
        <v>12483</v>
      </c>
      <c r="I22" s="604">
        <v>86057</v>
      </c>
      <c r="J22" s="604">
        <v>4736</v>
      </c>
      <c r="K22" s="604">
        <v>12157</v>
      </c>
      <c r="L22" s="604" t="s">
        <v>39</v>
      </c>
      <c r="M22" s="604" t="s">
        <v>39</v>
      </c>
      <c r="N22" s="604" t="s">
        <v>39</v>
      </c>
      <c r="O22" s="604">
        <v>124951</v>
      </c>
      <c r="P22" s="604" t="s">
        <v>39</v>
      </c>
      <c r="Q22" s="604">
        <v>172</v>
      </c>
      <c r="R22" s="604" t="s">
        <v>39</v>
      </c>
      <c r="S22" s="604" t="s">
        <v>39</v>
      </c>
      <c r="T22" s="604">
        <v>5470668</v>
      </c>
    </row>
    <row r="23" spans="1:20" ht="12.75" customHeight="1">
      <c r="A23" s="967" t="s">
        <v>354</v>
      </c>
      <c r="B23" s="603">
        <v>314766</v>
      </c>
      <c r="C23" s="603">
        <v>3393998</v>
      </c>
      <c r="D23" s="603">
        <v>2493664</v>
      </c>
      <c r="E23" s="603">
        <v>131150</v>
      </c>
      <c r="F23" s="603">
        <v>896153</v>
      </c>
      <c r="G23" s="603">
        <v>199889</v>
      </c>
      <c r="H23" s="603">
        <v>49205</v>
      </c>
      <c r="I23" s="603">
        <v>322028</v>
      </c>
      <c r="J23" s="603">
        <v>62718</v>
      </c>
      <c r="K23" s="603">
        <v>9659</v>
      </c>
      <c r="L23" s="603" t="s">
        <v>39</v>
      </c>
      <c r="M23" s="603">
        <v>3</v>
      </c>
      <c r="N23" s="603" t="s">
        <v>39</v>
      </c>
      <c r="O23" s="603">
        <v>273580</v>
      </c>
      <c r="P23" s="603">
        <v>95794</v>
      </c>
      <c r="Q23" s="603">
        <v>61794</v>
      </c>
      <c r="R23" s="603" t="s">
        <v>39</v>
      </c>
      <c r="S23" s="603">
        <v>4354</v>
      </c>
      <c r="T23" s="603">
        <v>10052704</v>
      </c>
    </row>
    <row r="24" spans="1:20">
      <c r="A24" s="763" t="s">
        <v>30</v>
      </c>
      <c r="B24" s="604">
        <v>252797</v>
      </c>
      <c r="C24" s="604">
        <v>501504</v>
      </c>
      <c r="D24" s="604">
        <v>570910</v>
      </c>
      <c r="E24" s="604">
        <v>39155</v>
      </c>
      <c r="F24" s="604">
        <v>176380</v>
      </c>
      <c r="G24" s="604">
        <v>43575</v>
      </c>
      <c r="H24" s="604">
        <v>112763</v>
      </c>
      <c r="I24" s="604">
        <v>58851</v>
      </c>
      <c r="J24" s="604">
        <v>4385</v>
      </c>
      <c r="K24" s="604">
        <v>3147</v>
      </c>
      <c r="L24" s="604" t="s">
        <v>39</v>
      </c>
      <c r="M24" s="604" t="s">
        <v>39</v>
      </c>
      <c r="N24" s="604" t="s">
        <v>39</v>
      </c>
      <c r="O24" s="604">
        <v>25107</v>
      </c>
      <c r="P24" s="604">
        <v>174</v>
      </c>
      <c r="Q24" s="604">
        <v>750</v>
      </c>
      <c r="R24" s="604" t="s">
        <v>39</v>
      </c>
      <c r="S24" s="604" t="s">
        <v>39</v>
      </c>
      <c r="T24" s="604">
        <v>2031096</v>
      </c>
    </row>
    <row r="25" spans="1:20">
      <c r="A25" s="802" t="s">
        <v>31</v>
      </c>
      <c r="B25" s="603">
        <v>1795603</v>
      </c>
      <c r="C25" s="603">
        <v>2182008</v>
      </c>
      <c r="D25" s="603">
        <v>1524466</v>
      </c>
      <c r="E25" s="603">
        <v>269784</v>
      </c>
      <c r="F25" s="603">
        <v>867447</v>
      </c>
      <c r="G25" s="603">
        <v>241929</v>
      </c>
      <c r="H25" s="603">
        <v>61462</v>
      </c>
      <c r="I25" s="603">
        <v>97329</v>
      </c>
      <c r="J25" s="603">
        <v>7259</v>
      </c>
      <c r="K25" s="603">
        <v>6257</v>
      </c>
      <c r="L25" s="603" t="s">
        <v>39</v>
      </c>
      <c r="M25" s="603">
        <v>370</v>
      </c>
      <c r="N25" s="603">
        <v>3752</v>
      </c>
      <c r="O25" s="603">
        <v>368937</v>
      </c>
      <c r="P25" s="603">
        <v>200</v>
      </c>
      <c r="Q25" s="603">
        <v>437</v>
      </c>
      <c r="R25" s="603">
        <v>7</v>
      </c>
      <c r="S25" s="603" t="s">
        <v>39</v>
      </c>
      <c r="T25" s="603">
        <v>5298830</v>
      </c>
    </row>
    <row r="26" spans="1:20" ht="12.75" customHeight="1">
      <c r="A26" s="763" t="s">
        <v>32</v>
      </c>
      <c r="B26" s="604">
        <v>313932</v>
      </c>
      <c r="C26" s="604">
        <v>571673</v>
      </c>
      <c r="D26" s="604">
        <v>601550</v>
      </c>
      <c r="E26" s="604">
        <v>77231</v>
      </c>
      <c r="F26" s="604">
        <v>270137</v>
      </c>
      <c r="G26" s="604">
        <v>47173</v>
      </c>
      <c r="H26" s="604">
        <v>685</v>
      </c>
      <c r="I26" s="604">
        <v>15813</v>
      </c>
      <c r="J26" s="604">
        <v>100</v>
      </c>
      <c r="K26" s="604">
        <v>1113</v>
      </c>
      <c r="L26" s="604" t="s">
        <v>39</v>
      </c>
      <c r="M26" s="604" t="s">
        <v>39</v>
      </c>
      <c r="N26" s="604" t="s">
        <v>39</v>
      </c>
      <c r="O26" s="604">
        <v>82904</v>
      </c>
      <c r="P26" s="604" t="s">
        <v>39</v>
      </c>
      <c r="Q26" s="604" t="s">
        <v>39</v>
      </c>
      <c r="R26" s="604">
        <v>7</v>
      </c>
      <c r="S26" s="604" t="s">
        <v>39</v>
      </c>
      <c r="T26" s="604">
        <v>1442127</v>
      </c>
    </row>
    <row r="27" spans="1:20" ht="12.75" customHeight="1">
      <c r="A27" s="967" t="s">
        <v>33</v>
      </c>
      <c r="B27" s="603">
        <v>912062</v>
      </c>
      <c r="C27" s="603">
        <v>746541</v>
      </c>
      <c r="D27" s="603">
        <v>292326</v>
      </c>
      <c r="E27" s="603">
        <v>30321</v>
      </c>
      <c r="F27" s="603">
        <v>403023</v>
      </c>
      <c r="G27" s="603">
        <v>82481</v>
      </c>
      <c r="H27" s="603">
        <v>41081</v>
      </c>
      <c r="I27" s="603">
        <v>14486</v>
      </c>
      <c r="J27" s="603">
        <v>6032</v>
      </c>
      <c r="K27" s="603">
        <v>583</v>
      </c>
      <c r="L27" s="603" t="s">
        <v>39</v>
      </c>
      <c r="M27" s="603">
        <v>2</v>
      </c>
      <c r="N27" s="603" t="s">
        <v>39</v>
      </c>
      <c r="O27" s="603">
        <v>44465</v>
      </c>
      <c r="P27" s="603" t="s">
        <v>39</v>
      </c>
      <c r="Q27" s="603" t="s">
        <v>39</v>
      </c>
      <c r="R27" s="603" t="s">
        <v>39</v>
      </c>
      <c r="S27" s="603" t="s">
        <v>39</v>
      </c>
      <c r="T27" s="603">
        <v>1007668</v>
      </c>
    </row>
    <row r="28" spans="1:20">
      <c r="A28" s="763" t="s">
        <v>34</v>
      </c>
      <c r="B28" s="604">
        <v>19043</v>
      </c>
      <c r="C28" s="604">
        <v>166593</v>
      </c>
      <c r="D28" s="604">
        <v>190184</v>
      </c>
      <c r="E28" s="604">
        <v>134753</v>
      </c>
      <c r="F28" s="604">
        <v>56559</v>
      </c>
      <c r="G28" s="604">
        <v>19989</v>
      </c>
      <c r="H28" s="604">
        <v>3226</v>
      </c>
      <c r="I28" s="604">
        <v>6091</v>
      </c>
      <c r="J28" s="604" t="s">
        <v>39</v>
      </c>
      <c r="K28" s="604">
        <v>144</v>
      </c>
      <c r="L28" s="604" t="s">
        <v>39</v>
      </c>
      <c r="M28" s="604" t="s">
        <v>39</v>
      </c>
      <c r="N28" s="604">
        <v>2272</v>
      </c>
      <c r="O28" s="604">
        <v>49329</v>
      </c>
      <c r="P28" s="604" t="s">
        <v>39</v>
      </c>
      <c r="Q28" s="604" t="s">
        <v>39</v>
      </c>
      <c r="R28" s="604" t="s">
        <v>39</v>
      </c>
      <c r="S28" s="604" t="s">
        <v>39</v>
      </c>
      <c r="T28" s="604">
        <v>824005</v>
      </c>
    </row>
    <row r="29" spans="1:20" ht="12.75" customHeight="1">
      <c r="A29" s="967" t="s">
        <v>35</v>
      </c>
      <c r="B29" s="603">
        <v>56866</v>
      </c>
      <c r="C29" s="603">
        <v>49957</v>
      </c>
      <c r="D29" s="603">
        <v>107226</v>
      </c>
      <c r="E29" s="603">
        <v>1321</v>
      </c>
      <c r="F29" s="603">
        <v>14471</v>
      </c>
      <c r="G29" s="603">
        <v>15572</v>
      </c>
      <c r="H29" s="603">
        <v>11337</v>
      </c>
      <c r="I29" s="603">
        <v>5663</v>
      </c>
      <c r="J29" s="603" t="s">
        <v>39</v>
      </c>
      <c r="K29" s="603">
        <v>3125</v>
      </c>
      <c r="L29" s="603" t="s">
        <v>39</v>
      </c>
      <c r="M29" s="603" t="s">
        <v>39</v>
      </c>
      <c r="N29" s="603">
        <v>1480</v>
      </c>
      <c r="O29" s="603">
        <v>50195</v>
      </c>
      <c r="P29" s="603">
        <v>200</v>
      </c>
      <c r="Q29" s="603">
        <v>437</v>
      </c>
      <c r="R29" s="603" t="s">
        <v>39</v>
      </c>
      <c r="S29" s="603" t="s">
        <v>39</v>
      </c>
      <c r="T29" s="603">
        <v>622756</v>
      </c>
    </row>
    <row r="30" spans="1:20" ht="12.75" customHeight="1">
      <c r="A30" s="763" t="s">
        <v>36</v>
      </c>
      <c r="B30" s="604">
        <v>22001</v>
      </c>
      <c r="C30" s="604">
        <v>126261</v>
      </c>
      <c r="D30" s="604">
        <v>176969</v>
      </c>
      <c r="E30" s="604">
        <v>13421</v>
      </c>
      <c r="F30" s="604">
        <v>59752</v>
      </c>
      <c r="G30" s="604">
        <v>36805</v>
      </c>
      <c r="H30" s="604">
        <v>4850</v>
      </c>
      <c r="I30" s="604">
        <v>19057</v>
      </c>
      <c r="J30" s="604">
        <v>1119</v>
      </c>
      <c r="K30" s="604">
        <v>442</v>
      </c>
      <c r="L30" s="604" t="s">
        <v>39</v>
      </c>
      <c r="M30" s="604">
        <v>368</v>
      </c>
      <c r="N30" s="604" t="s">
        <v>39</v>
      </c>
      <c r="O30" s="604">
        <v>97881</v>
      </c>
      <c r="P30" s="604" t="s">
        <v>39</v>
      </c>
      <c r="Q30" s="604" t="s">
        <v>39</v>
      </c>
      <c r="R30" s="604" t="s">
        <v>39</v>
      </c>
      <c r="S30" s="604" t="s">
        <v>39</v>
      </c>
      <c r="T30" s="604">
        <v>730282</v>
      </c>
    </row>
    <row r="31" spans="1:20">
      <c r="A31" s="967" t="s">
        <v>37</v>
      </c>
      <c r="B31" s="603">
        <v>471699</v>
      </c>
      <c r="C31" s="603">
        <v>520983</v>
      </c>
      <c r="D31" s="603">
        <v>156211</v>
      </c>
      <c r="E31" s="603">
        <v>12737</v>
      </c>
      <c r="F31" s="603">
        <v>63505</v>
      </c>
      <c r="G31" s="603">
        <v>39909</v>
      </c>
      <c r="H31" s="603">
        <v>283</v>
      </c>
      <c r="I31" s="603">
        <v>36219</v>
      </c>
      <c r="J31" s="603">
        <v>8</v>
      </c>
      <c r="K31" s="603">
        <v>850</v>
      </c>
      <c r="L31" s="603" t="s">
        <v>39</v>
      </c>
      <c r="M31" s="603" t="s">
        <v>39</v>
      </c>
      <c r="N31" s="603" t="s">
        <v>39</v>
      </c>
      <c r="O31" s="603">
        <v>44163</v>
      </c>
      <c r="P31" s="603" t="s">
        <v>39</v>
      </c>
      <c r="Q31" s="603" t="s">
        <v>39</v>
      </c>
      <c r="R31" s="603" t="s">
        <v>39</v>
      </c>
      <c r="S31" s="603" t="s">
        <v>39</v>
      </c>
      <c r="T31" s="603">
        <v>671992</v>
      </c>
    </row>
    <row r="32" spans="1:20" ht="13.5" customHeight="1">
      <c r="A32" s="803" t="s">
        <v>38</v>
      </c>
      <c r="B32" s="604">
        <v>4918</v>
      </c>
      <c r="C32" s="604">
        <v>16470</v>
      </c>
      <c r="D32" s="604">
        <v>37633</v>
      </c>
      <c r="E32" s="604">
        <v>19329</v>
      </c>
      <c r="F32" s="604">
        <v>5863</v>
      </c>
      <c r="G32" s="604">
        <v>5572</v>
      </c>
      <c r="H32" s="604" t="s">
        <v>39</v>
      </c>
      <c r="I32" s="604">
        <v>2056</v>
      </c>
      <c r="J32" s="604" t="s">
        <v>39</v>
      </c>
      <c r="K32" s="604">
        <v>154</v>
      </c>
      <c r="L32" s="604" t="s">
        <v>39</v>
      </c>
      <c r="M32" s="604" t="s">
        <v>39</v>
      </c>
      <c r="N32" s="604" t="s">
        <v>39</v>
      </c>
      <c r="O32" s="604">
        <v>43</v>
      </c>
      <c r="P32" s="604" t="s">
        <v>39</v>
      </c>
      <c r="Q32" s="604" t="s">
        <v>39</v>
      </c>
      <c r="R32" s="604" t="s">
        <v>39</v>
      </c>
      <c r="S32" s="604" t="s">
        <v>39</v>
      </c>
      <c r="T32" s="604">
        <v>249045</v>
      </c>
    </row>
    <row r="33" spans="1:20" ht="13.5" customHeight="1">
      <c r="A33" s="967" t="s">
        <v>40</v>
      </c>
      <c r="B33" s="603">
        <v>4918</v>
      </c>
      <c r="C33" s="603">
        <v>16470</v>
      </c>
      <c r="D33" s="603">
        <v>37633</v>
      </c>
      <c r="E33" s="603">
        <v>19329</v>
      </c>
      <c r="F33" s="603">
        <v>5863</v>
      </c>
      <c r="G33" s="603">
        <v>5572</v>
      </c>
      <c r="H33" s="603" t="s">
        <v>39</v>
      </c>
      <c r="I33" s="603">
        <v>2056</v>
      </c>
      <c r="J33" s="603" t="s">
        <v>39</v>
      </c>
      <c r="K33" s="603">
        <v>154</v>
      </c>
      <c r="L33" s="603" t="s">
        <v>39</v>
      </c>
      <c r="M33" s="603" t="s">
        <v>39</v>
      </c>
      <c r="N33" s="603" t="s">
        <v>39</v>
      </c>
      <c r="O33" s="603">
        <v>43</v>
      </c>
      <c r="P33" s="603" t="s">
        <v>39</v>
      </c>
      <c r="Q33" s="603" t="s">
        <v>39</v>
      </c>
      <c r="R33" s="603" t="s">
        <v>39</v>
      </c>
      <c r="S33" s="603" t="s">
        <v>39</v>
      </c>
      <c r="T33" s="603">
        <v>249045</v>
      </c>
    </row>
    <row r="34" spans="1:20" ht="13.5" customHeight="1">
      <c r="A34" s="967"/>
      <c r="B34" s="689"/>
      <c r="C34" s="689"/>
      <c r="D34" s="689"/>
      <c r="E34" s="689"/>
      <c r="F34" s="689"/>
      <c r="G34" s="689"/>
      <c r="H34" s="689"/>
      <c r="I34" s="689"/>
      <c r="J34" s="689"/>
      <c r="K34" s="689"/>
      <c r="L34" s="689"/>
      <c r="M34" s="689"/>
      <c r="N34" s="689"/>
      <c r="O34" s="689"/>
      <c r="P34" s="689"/>
      <c r="Q34" s="689"/>
      <c r="R34" s="689"/>
      <c r="S34" s="689"/>
      <c r="T34" s="689"/>
    </row>
    <row r="35" spans="1:20" ht="30.75" customHeight="1">
      <c r="A35" s="1089" t="s">
        <v>1157</v>
      </c>
      <c r="B35" s="1089"/>
      <c r="C35" s="1089"/>
      <c r="D35" s="1089"/>
      <c r="E35" s="1089"/>
      <c r="F35" s="1089"/>
      <c r="G35" s="1089"/>
      <c r="H35" s="1089"/>
      <c r="I35" s="1089"/>
      <c r="J35" s="1089"/>
      <c r="K35" s="1089"/>
      <c r="L35" s="1089"/>
      <c r="M35" s="1089"/>
      <c r="N35" s="1089"/>
      <c r="O35" s="1089"/>
      <c r="P35" s="1089"/>
      <c r="Q35" s="1089"/>
      <c r="R35" s="1089"/>
      <c r="S35" s="1089"/>
      <c r="T35" s="1089"/>
    </row>
  </sheetData>
  <mergeCells count="6">
    <mergeCell ref="A35:T35"/>
    <mergeCell ref="A1:T1"/>
    <mergeCell ref="A3:A4"/>
    <mergeCell ref="B3:O3"/>
    <mergeCell ref="P3:S3"/>
    <mergeCell ref="T3:T4"/>
  </mergeCells>
  <hyperlinks>
    <hyperlink ref="U1" location="INDICE!A32" display="INDICE"/>
  </hyperlinks>
  <printOptions horizontalCentered="1"/>
  <pageMargins left="0.51181102362204722" right="0.51181102362204722" top="1.1023622047244095" bottom="0.51181102362204722" header="0.11811023622047245" footer="0.23622047244094491"/>
  <pageSetup paperSize="9" scale="50" firstPageNumber="125" orientation="landscape" useFirstPageNumber="1" r:id="rId1"/>
  <headerFooter scaleWithDoc="0">
    <oddHeader>&amp;C&amp;G</oddHeader>
    <oddFooter>&amp;C&amp;12 &amp;P</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GridLines="0" zoomScale="90" zoomScaleNormal="90" workbookViewId="0">
      <selection sqref="A1:H1"/>
    </sheetView>
  </sheetViews>
  <sheetFormatPr baseColWidth="10" defaultColWidth="9.140625" defaultRowHeight="12.75"/>
  <cols>
    <col min="1" max="1" width="35.5703125" style="647" customWidth="1"/>
    <col min="2" max="2" width="19.7109375" style="647" customWidth="1"/>
    <col min="3" max="3" width="17" style="647" customWidth="1"/>
    <col min="4" max="4" width="19.140625" style="647" customWidth="1"/>
    <col min="5" max="5" width="17" style="647" customWidth="1"/>
    <col min="6" max="6" width="18.42578125" style="647" customWidth="1"/>
    <col min="7" max="7" width="18.7109375" style="647" customWidth="1"/>
    <col min="8" max="8" width="14.42578125" style="647" customWidth="1"/>
    <col min="9" max="16384" width="9.140625" style="653"/>
  </cols>
  <sheetData>
    <row r="1" spans="1:9" ht="44.25" customHeight="1">
      <c r="A1" s="1129" t="s">
        <v>1532</v>
      </c>
      <c r="B1" s="1129"/>
      <c r="C1" s="1129"/>
      <c r="D1" s="1129"/>
      <c r="E1" s="1129"/>
      <c r="F1" s="1129"/>
      <c r="G1" s="1129"/>
      <c r="H1" s="1129"/>
      <c r="I1" s="264" t="s">
        <v>577</v>
      </c>
    </row>
    <row r="2" spans="1:9" s="695" customFormat="1" ht="15" customHeight="1">
      <c r="A2" s="1137" t="s">
        <v>464</v>
      </c>
      <c r="B2" s="1137" t="s">
        <v>463</v>
      </c>
      <c r="C2" s="1137"/>
      <c r="D2" s="1137"/>
      <c r="E2" s="1137"/>
      <c r="F2" s="1137"/>
      <c r="G2" s="1137"/>
      <c r="H2" s="1137"/>
    </row>
    <row r="3" spans="1:9" s="695" customFormat="1" ht="45.75" customHeight="1">
      <c r="A3" s="1149"/>
      <c r="B3" s="963" t="s">
        <v>462</v>
      </c>
      <c r="C3" s="963" t="s">
        <v>460</v>
      </c>
      <c r="D3" s="963" t="s">
        <v>461</v>
      </c>
      <c r="E3" s="963" t="s">
        <v>459</v>
      </c>
      <c r="F3" s="963" t="s">
        <v>1160</v>
      </c>
      <c r="G3" s="963" t="s">
        <v>1161</v>
      </c>
      <c r="H3" s="963" t="s">
        <v>181</v>
      </c>
    </row>
    <row r="4" spans="1:9" ht="18" customHeight="1">
      <c r="A4" s="709" t="s">
        <v>11</v>
      </c>
      <c r="B4" s="608">
        <v>3347552</v>
      </c>
      <c r="C4" s="608">
        <v>2181384</v>
      </c>
      <c r="D4" s="608">
        <v>543928</v>
      </c>
      <c r="E4" s="608">
        <v>192821</v>
      </c>
      <c r="F4" s="608">
        <v>60970</v>
      </c>
      <c r="G4" s="608">
        <v>107922</v>
      </c>
      <c r="H4" s="608">
        <v>246261</v>
      </c>
    </row>
    <row r="5" spans="1:9">
      <c r="A5" s="710" t="s">
        <v>114</v>
      </c>
      <c r="B5" s="604">
        <v>1792079</v>
      </c>
      <c r="C5" s="604">
        <v>1093035</v>
      </c>
      <c r="D5" s="604">
        <v>370269</v>
      </c>
      <c r="E5" s="604">
        <v>133814</v>
      </c>
      <c r="F5" s="604">
        <v>32537</v>
      </c>
      <c r="G5" s="604">
        <v>70796</v>
      </c>
      <c r="H5" s="604">
        <v>88264</v>
      </c>
    </row>
    <row r="6" spans="1:9">
      <c r="A6" s="968" t="s">
        <v>13</v>
      </c>
      <c r="B6" s="608">
        <v>158501</v>
      </c>
      <c r="C6" s="608">
        <v>167858</v>
      </c>
      <c r="D6" s="608">
        <v>45214</v>
      </c>
      <c r="E6" s="608">
        <v>9284</v>
      </c>
      <c r="F6" s="608">
        <v>2748</v>
      </c>
      <c r="G6" s="608">
        <v>4610</v>
      </c>
      <c r="H6" s="608">
        <v>2853</v>
      </c>
    </row>
    <row r="7" spans="1:9">
      <c r="A7" s="666" t="s">
        <v>14</v>
      </c>
      <c r="B7" s="604">
        <v>27656</v>
      </c>
      <c r="C7" s="604">
        <v>9312</v>
      </c>
      <c r="D7" s="604">
        <v>1188</v>
      </c>
      <c r="E7" s="604">
        <v>591</v>
      </c>
      <c r="F7" s="604" t="s">
        <v>39</v>
      </c>
      <c r="G7" s="604" t="s">
        <v>39</v>
      </c>
      <c r="H7" s="604">
        <v>5</v>
      </c>
    </row>
    <row r="8" spans="1:9">
      <c r="A8" s="968" t="s">
        <v>15</v>
      </c>
      <c r="B8" s="608">
        <v>34903</v>
      </c>
      <c r="C8" s="608">
        <v>19737</v>
      </c>
      <c r="D8" s="608">
        <v>3777</v>
      </c>
      <c r="E8" s="608">
        <v>1361</v>
      </c>
      <c r="F8" s="608" t="s">
        <v>39</v>
      </c>
      <c r="G8" s="608" t="s">
        <v>39</v>
      </c>
      <c r="H8" s="608" t="s">
        <v>39</v>
      </c>
    </row>
    <row r="9" spans="1:9">
      <c r="A9" s="666" t="s">
        <v>16</v>
      </c>
      <c r="B9" s="604">
        <v>27426</v>
      </c>
      <c r="C9" s="604">
        <v>17250</v>
      </c>
      <c r="D9" s="604">
        <v>1940</v>
      </c>
      <c r="E9" s="604">
        <v>1019</v>
      </c>
      <c r="F9" s="604">
        <v>150</v>
      </c>
      <c r="G9" s="604" t="s">
        <v>39</v>
      </c>
      <c r="H9" s="604">
        <v>340</v>
      </c>
    </row>
    <row r="10" spans="1:9">
      <c r="A10" s="968" t="s">
        <v>17</v>
      </c>
      <c r="B10" s="608">
        <v>49791</v>
      </c>
      <c r="C10" s="608">
        <v>31562</v>
      </c>
      <c r="D10" s="608">
        <v>6685</v>
      </c>
      <c r="E10" s="608">
        <v>1595</v>
      </c>
      <c r="F10" s="608" t="s">
        <v>39</v>
      </c>
      <c r="G10" s="608" t="s">
        <v>39</v>
      </c>
      <c r="H10" s="608">
        <v>3887</v>
      </c>
    </row>
    <row r="11" spans="1:9">
      <c r="A11" s="666" t="s">
        <v>18</v>
      </c>
      <c r="B11" s="604">
        <v>77646</v>
      </c>
      <c r="C11" s="604">
        <v>74022</v>
      </c>
      <c r="D11" s="604">
        <v>19313</v>
      </c>
      <c r="E11" s="604">
        <v>5696</v>
      </c>
      <c r="F11" s="604" t="s">
        <v>39</v>
      </c>
      <c r="G11" s="604" t="s">
        <v>39</v>
      </c>
      <c r="H11" s="604">
        <v>5005</v>
      </c>
    </row>
    <row r="12" spans="1:9">
      <c r="A12" s="968" t="s">
        <v>19</v>
      </c>
      <c r="B12" s="608">
        <v>85988</v>
      </c>
      <c r="C12" s="608">
        <v>46083</v>
      </c>
      <c r="D12" s="608">
        <v>10563</v>
      </c>
      <c r="E12" s="608">
        <v>9143</v>
      </c>
      <c r="F12" s="608">
        <v>3923</v>
      </c>
      <c r="G12" s="608">
        <v>75</v>
      </c>
      <c r="H12" s="608" t="s">
        <v>39</v>
      </c>
    </row>
    <row r="13" spans="1:9">
      <c r="A13" s="666" t="s">
        <v>20</v>
      </c>
      <c r="B13" s="604">
        <v>76335</v>
      </c>
      <c r="C13" s="604">
        <v>72821</v>
      </c>
      <c r="D13" s="604">
        <v>20820</v>
      </c>
      <c r="E13" s="604">
        <v>4065</v>
      </c>
      <c r="F13" s="604">
        <v>2132</v>
      </c>
      <c r="G13" s="604">
        <v>3519</v>
      </c>
      <c r="H13" s="604">
        <v>2032</v>
      </c>
    </row>
    <row r="14" spans="1:9">
      <c r="A14" s="968" t="s">
        <v>21</v>
      </c>
      <c r="B14" s="608">
        <v>1088152</v>
      </c>
      <c r="C14" s="608">
        <v>582653</v>
      </c>
      <c r="D14" s="608">
        <v>248839</v>
      </c>
      <c r="E14" s="608">
        <v>91516</v>
      </c>
      <c r="F14" s="608">
        <v>23584</v>
      </c>
      <c r="G14" s="608">
        <v>58587</v>
      </c>
      <c r="H14" s="608">
        <v>49558</v>
      </c>
    </row>
    <row r="15" spans="1:9">
      <c r="A15" s="666" t="s">
        <v>22</v>
      </c>
      <c r="B15" s="604">
        <v>111087</v>
      </c>
      <c r="C15" s="604">
        <v>35055</v>
      </c>
      <c r="D15" s="604">
        <v>5172</v>
      </c>
      <c r="E15" s="604">
        <v>7815</v>
      </c>
      <c r="F15" s="604" t="s">
        <v>39</v>
      </c>
      <c r="G15" s="604">
        <v>3202</v>
      </c>
      <c r="H15" s="604">
        <v>24208</v>
      </c>
    </row>
    <row r="16" spans="1:9" ht="17.25" customHeight="1">
      <c r="A16" s="968" t="s">
        <v>23</v>
      </c>
      <c r="B16" s="608">
        <v>54594</v>
      </c>
      <c r="C16" s="608">
        <v>36682</v>
      </c>
      <c r="D16" s="608">
        <v>6758</v>
      </c>
      <c r="E16" s="608">
        <v>1729</v>
      </c>
      <c r="F16" s="608" t="s">
        <v>39</v>
      </c>
      <c r="G16" s="608">
        <v>803</v>
      </c>
      <c r="H16" s="608">
        <v>376</v>
      </c>
    </row>
    <row r="17" spans="1:8">
      <c r="A17" s="710" t="s">
        <v>113</v>
      </c>
      <c r="B17" s="604">
        <v>1412908</v>
      </c>
      <c r="C17" s="604">
        <v>1012290</v>
      </c>
      <c r="D17" s="604">
        <v>171101</v>
      </c>
      <c r="E17" s="604">
        <v>55804</v>
      </c>
      <c r="F17" s="604">
        <v>28433</v>
      </c>
      <c r="G17" s="604">
        <v>37126</v>
      </c>
      <c r="H17" s="604">
        <v>155361</v>
      </c>
    </row>
    <row r="18" spans="1:8">
      <c r="A18" s="968" t="s">
        <v>25</v>
      </c>
      <c r="B18" s="608">
        <v>109653</v>
      </c>
      <c r="C18" s="608">
        <v>98778</v>
      </c>
      <c r="D18" s="608">
        <v>12522</v>
      </c>
      <c r="E18" s="608">
        <v>5441</v>
      </c>
      <c r="F18" s="608" t="s">
        <v>39</v>
      </c>
      <c r="G18" s="608">
        <v>14</v>
      </c>
      <c r="H18" s="608">
        <v>127420</v>
      </c>
    </row>
    <row r="19" spans="1:8">
      <c r="A19" s="666" t="s">
        <v>26</v>
      </c>
      <c r="B19" s="604">
        <v>18550</v>
      </c>
      <c r="C19" s="604">
        <v>26269</v>
      </c>
      <c r="D19" s="604" t="s">
        <v>39</v>
      </c>
      <c r="E19" s="604">
        <v>698</v>
      </c>
      <c r="F19" s="604" t="s">
        <v>39</v>
      </c>
      <c r="G19" s="604" t="s">
        <v>39</v>
      </c>
      <c r="H19" s="604">
        <v>30</v>
      </c>
    </row>
    <row r="20" spans="1:8">
      <c r="A20" s="968" t="s">
        <v>27</v>
      </c>
      <c r="B20" s="608">
        <v>972687</v>
      </c>
      <c r="C20" s="608">
        <v>659725</v>
      </c>
      <c r="D20" s="608">
        <v>126027</v>
      </c>
      <c r="E20" s="608">
        <v>42099</v>
      </c>
      <c r="F20" s="608">
        <v>18923</v>
      </c>
      <c r="G20" s="608">
        <v>37112</v>
      </c>
      <c r="H20" s="608">
        <v>27133</v>
      </c>
    </row>
    <row r="21" spans="1:8">
      <c r="A21" s="666" t="s">
        <v>28</v>
      </c>
      <c r="B21" s="604">
        <v>55648</v>
      </c>
      <c r="C21" s="604">
        <v>85839</v>
      </c>
      <c r="D21" s="604">
        <v>6712</v>
      </c>
      <c r="E21" s="604">
        <v>2356</v>
      </c>
      <c r="F21" s="604" t="s">
        <v>39</v>
      </c>
      <c r="G21" s="604" t="s">
        <v>39</v>
      </c>
      <c r="H21" s="604" t="s">
        <v>39</v>
      </c>
    </row>
    <row r="22" spans="1:8">
      <c r="A22" s="968" t="s">
        <v>29</v>
      </c>
      <c r="B22" s="608">
        <v>215856</v>
      </c>
      <c r="C22" s="608">
        <v>114171</v>
      </c>
      <c r="D22" s="608">
        <v>24462</v>
      </c>
      <c r="E22" s="608">
        <v>5176</v>
      </c>
      <c r="F22" s="608">
        <v>9510</v>
      </c>
      <c r="G22" s="608" t="s">
        <v>39</v>
      </c>
      <c r="H22" s="608">
        <v>778</v>
      </c>
    </row>
    <row r="23" spans="1:8" ht="18" customHeight="1">
      <c r="A23" s="666" t="s">
        <v>30</v>
      </c>
      <c r="B23" s="604">
        <v>40514</v>
      </c>
      <c r="C23" s="604">
        <v>27508</v>
      </c>
      <c r="D23" s="604">
        <v>1378</v>
      </c>
      <c r="E23" s="604">
        <v>34</v>
      </c>
      <c r="F23" s="604" t="s">
        <v>39</v>
      </c>
      <c r="G23" s="604" t="s">
        <v>39</v>
      </c>
      <c r="H23" s="604" t="s">
        <v>39</v>
      </c>
    </row>
    <row r="24" spans="1:8">
      <c r="A24" s="709" t="s">
        <v>112</v>
      </c>
      <c r="B24" s="608">
        <v>134891</v>
      </c>
      <c r="C24" s="608">
        <v>74487</v>
      </c>
      <c r="D24" s="608">
        <v>2558</v>
      </c>
      <c r="E24" s="608">
        <v>3203</v>
      </c>
      <c r="F24" s="608" t="s">
        <v>39</v>
      </c>
      <c r="G24" s="608" t="s">
        <v>39</v>
      </c>
      <c r="H24" s="608">
        <v>2636</v>
      </c>
    </row>
    <row r="25" spans="1:8">
      <c r="A25" s="666" t="s">
        <v>78</v>
      </c>
      <c r="B25" s="604">
        <v>19002</v>
      </c>
      <c r="C25" s="604">
        <v>9413</v>
      </c>
      <c r="D25" s="604" t="s">
        <v>39</v>
      </c>
      <c r="E25" s="604">
        <v>482</v>
      </c>
      <c r="F25" s="604" t="s">
        <v>39</v>
      </c>
      <c r="G25" s="604" t="s">
        <v>39</v>
      </c>
      <c r="H25" s="604">
        <v>533</v>
      </c>
    </row>
    <row r="26" spans="1:8">
      <c r="A26" s="968" t="s">
        <v>84</v>
      </c>
      <c r="B26" s="608">
        <v>34290</v>
      </c>
      <c r="C26" s="608">
        <v>14114</v>
      </c>
      <c r="D26" s="608">
        <v>252</v>
      </c>
      <c r="E26" s="608">
        <v>1</v>
      </c>
      <c r="F26" s="608" t="s">
        <v>39</v>
      </c>
      <c r="G26" s="608" t="s">
        <v>39</v>
      </c>
      <c r="H26" s="608">
        <v>168</v>
      </c>
    </row>
    <row r="27" spans="1:8">
      <c r="A27" s="666" t="s">
        <v>77</v>
      </c>
      <c r="B27" s="604">
        <v>24949</v>
      </c>
      <c r="C27" s="604">
        <v>7265</v>
      </c>
      <c r="D27" s="604" t="s">
        <v>39</v>
      </c>
      <c r="E27" s="604">
        <v>494</v>
      </c>
      <c r="F27" s="604" t="s">
        <v>39</v>
      </c>
      <c r="G27" s="604" t="s">
        <v>39</v>
      </c>
      <c r="H27" s="604">
        <v>1794</v>
      </c>
    </row>
    <row r="28" spans="1:8">
      <c r="A28" s="968" t="s">
        <v>83</v>
      </c>
      <c r="B28" s="608">
        <v>18009</v>
      </c>
      <c r="C28" s="608">
        <v>18077</v>
      </c>
      <c r="D28" s="608" t="s">
        <v>39</v>
      </c>
      <c r="E28" s="608">
        <v>288</v>
      </c>
      <c r="F28" s="608" t="s">
        <v>39</v>
      </c>
      <c r="G28" s="608" t="s">
        <v>39</v>
      </c>
      <c r="H28" s="608" t="s">
        <v>39</v>
      </c>
    </row>
    <row r="29" spans="1:8">
      <c r="A29" s="666" t="s">
        <v>76</v>
      </c>
      <c r="B29" s="604">
        <v>18659</v>
      </c>
      <c r="C29" s="604">
        <v>19401</v>
      </c>
      <c r="D29" s="604">
        <v>2306</v>
      </c>
      <c r="E29" s="604">
        <v>1938</v>
      </c>
      <c r="F29" s="604" t="s">
        <v>39</v>
      </c>
      <c r="G29" s="604" t="s">
        <v>39</v>
      </c>
      <c r="H29" s="604">
        <v>141</v>
      </c>
    </row>
    <row r="30" spans="1:8" ht="17.25" customHeight="1">
      <c r="A30" s="968" t="s">
        <v>75</v>
      </c>
      <c r="B30" s="608">
        <v>19982</v>
      </c>
      <c r="C30" s="608">
        <v>6217</v>
      </c>
      <c r="D30" s="608" t="s">
        <v>39</v>
      </c>
      <c r="E30" s="608" t="s">
        <v>39</v>
      </c>
      <c r="F30" s="608" t="s">
        <v>39</v>
      </c>
      <c r="G30" s="608" t="s">
        <v>39</v>
      </c>
      <c r="H30" s="608" t="s">
        <v>39</v>
      </c>
    </row>
    <row r="31" spans="1:8">
      <c r="A31" s="710" t="s">
        <v>111</v>
      </c>
      <c r="B31" s="604">
        <v>7674</v>
      </c>
      <c r="C31" s="604">
        <v>1572</v>
      </c>
      <c r="D31" s="604" t="s">
        <v>39</v>
      </c>
      <c r="E31" s="604" t="s">
        <v>39</v>
      </c>
      <c r="F31" s="604" t="s">
        <v>39</v>
      </c>
      <c r="G31" s="604" t="s">
        <v>39</v>
      </c>
      <c r="H31" s="604" t="s">
        <v>39</v>
      </c>
    </row>
    <row r="32" spans="1:8">
      <c r="A32" s="968" t="s">
        <v>82</v>
      </c>
      <c r="B32" s="608">
        <v>7674</v>
      </c>
      <c r="C32" s="608">
        <v>1572</v>
      </c>
      <c r="D32" s="608" t="s">
        <v>39</v>
      </c>
      <c r="E32" s="608" t="s">
        <v>39</v>
      </c>
      <c r="F32" s="608" t="s">
        <v>39</v>
      </c>
      <c r="G32" s="608" t="s">
        <v>39</v>
      </c>
      <c r="H32" s="608" t="s">
        <v>39</v>
      </c>
    </row>
  </sheetData>
  <mergeCells count="3">
    <mergeCell ref="A1:H1"/>
    <mergeCell ref="A2:A3"/>
    <mergeCell ref="B2:H2"/>
  </mergeCells>
  <hyperlinks>
    <hyperlink ref="I1" location="INDICE!A32" display="INDICE"/>
  </hyperlinks>
  <printOptions horizontalCentered="1"/>
  <pageMargins left="0.51181102362204722" right="0.51181102362204722" top="1.1023622047244095" bottom="0.51181102362204722" header="0.11811023622047245" footer="0.23622047244094491"/>
  <pageSetup paperSize="9" scale="85" firstPageNumber="126" orientation="landscape" useFirstPageNumber="1" r:id="rId1"/>
  <headerFooter scaleWithDoc="0">
    <oddHeader>&amp;C&amp;G</oddHeader>
    <oddFooter>&amp;C&amp;12&amp;P</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zoomScale="90" zoomScaleNormal="90" zoomScalePageLayoutView="90" workbookViewId="0">
      <selection sqref="A1:M1"/>
    </sheetView>
  </sheetViews>
  <sheetFormatPr baseColWidth="10" defaultColWidth="9.140625" defaultRowHeight="12.75"/>
  <cols>
    <col min="1" max="1" width="26.42578125" style="647" bestFit="1" customWidth="1"/>
    <col min="2" max="2" width="12" style="647" customWidth="1"/>
    <col min="3" max="3" width="11.42578125" style="647" customWidth="1"/>
    <col min="4" max="5" width="11.28515625" style="647" customWidth="1"/>
    <col min="6" max="6" width="11.85546875" style="647" bestFit="1" customWidth="1"/>
    <col min="7" max="7" width="12.28515625" style="647" bestFit="1" customWidth="1"/>
    <col min="8" max="8" width="11.5703125" style="647" customWidth="1"/>
    <col min="9" max="9" width="11.85546875" style="647" customWidth="1"/>
    <col min="10" max="10" width="12.7109375" style="647" customWidth="1"/>
    <col min="11" max="11" width="11.5703125" style="647" bestFit="1" customWidth="1"/>
    <col min="12" max="13" width="11.5703125" style="647" customWidth="1"/>
    <col min="14" max="16384" width="9.140625" style="653"/>
  </cols>
  <sheetData>
    <row r="1" spans="1:14" ht="49.5" customHeight="1">
      <c r="A1" s="1129" t="s">
        <v>1533</v>
      </c>
      <c r="B1" s="1129"/>
      <c r="C1" s="1129"/>
      <c r="D1" s="1129"/>
      <c r="E1" s="1129"/>
      <c r="F1" s="1129"/>
      <c r="G1" s="1129"/>
      <c r="H1" s="1129"/>
      <c r="I1" s="1129"/>
      <c r="J1" s="1129"/>
      <c r="K1" s="1129"/>
      <c r="L1" s="1129"/>
      <c r="M1" s="1129"/>
      <c r="N1" s="264" t="s">
        <v>577</v>
      </c>
    </row>
    <row r="2" spans="1:14" ht="4.5" customHeight="1">
      <c r="A2" s="665"/>
      <c r="B2" s="665"/>
      <c r="C2" s="665"/>
      <c r="D2" s="665"/>
      <c r="E2" s="665"/>
      <c r="F2" s="665"/>
      <c r="G2" s="665"/>
      <c r="H2" s="665"/>
      <c r="I2" s="665"/>
      <c r="J2" s="665"/>
      <c r="K2" s="665"/>
      <c r="L2" s="665"/>
      <c r="M2" s="665"/>
    </row>
    <row r="3" spans="1:14" s="665" customFormat="1" ht="24" customHeight="1">
      <c r="A3" s="1143" t="s">
        <v>81</v>
      </c>
      <c r="B3" s="1143" t="s">
        <v>472</v>
      </c>
      <c r="C3" s="1143"/>
      <c r="D3" s="1143"/>
      <c r="E3" s="1143"/>
      <c r="F3" s="1143"/>
      <c r="G3" s="1143"/>
      <c r="H3" s="1143"/>
      <c r="I3" s="1143"/>
      <c r="J3" s="1143"/>
      <c r="K3" s="1143"/>
      <c r="L3" s="1143"/>
      <c r="M3" s="1143"/>
    </row>
    <row r="4" spans="1:14" s="665" customFormat="1" ht="25.5">
      <c r="A4" s="1145"/>
      <c r="B4" s="962" t="s">
        <v>1174</v>
      </c>
      <c r="C4" s="962" t="s">
        <v>1162</v>
      </c>
      <c r="D4" s="962" t="s">
        <v>471</v>
      </c>
      <c r="E4" s="962" t="s">
        <v>470</v>
      </c>
      <c r="F4" s="962" t="s">
        <v>469</v>
      </c>
      <c r="G4" s="962" t="s">
        <v>468</v>
      </c>
      <c r="H4" s="962" t="s">
        <v>467</v>
      </c>
      <c r="I4" s="962" t="s">
        <v>466</v>
      </c>
      <c r="J4" s="962" t="s">
        <v>1163</v>
      </c>
      <c r="K4" s="962" t="s">
        <v>465</v>
      </c>
      <c r="L4" s="962" t="s">
        <v>1164</v>
      </c>
      <c r="M4" s="962" t="s">
        <v>181</v>
      </c>
    </row>
    <row r="5" spans="1:14" ht="16.5" customHeight="1">
      <c r="A5" s="709" t="s">
        <v>11</v>
      </c>
      <c r="B5" s="608">
        <v>27088</v>
      </c>
      <c r="C5" s="608">
        <v>570546</v>
      </c>
      <c r="D5" s="608">
        <v>86285</v>
      </c>
      <c r="E5" s="608">
        <v>10425</v>
      </c>
      <c r="F5" s="608">
        <v>28829</v>
      </c>
      <c r="G5" s="608">
        <v>10403</v>
      </c>
      <c r="H5" s="608">
        <v>99201</v>
      </c>
      <c r="I5" s="608">
        <v>28625</v>
      </c>
      <c r="J5" s="608">
        <v>303459</v>
      </c>
      <c r="K5" s="608">
        <v>151238</v>
      </c>
      <c r="L5" s="608">
        <v>11827</v>
      </c>
      <c r="M5" s="608">
        <v>71225</v>
      </c>
    </row>
    <row r="6" spans="1:14">
      <c r="A6" s="710" t="s">
        <v>114</v>
      </c>
      <c r="B6" s="604">
        <v>15656</v>
      </c>
      <c r="C6" s="604">
        <v>226096</v>
      </c>
      <c r="D6" s="604">
        <v>30317</v>
      </c>
      <c r="E6" s="604">
        <v>6640</v>
      </c>
      <c r="F6" s="604">
        <v>17378</v>
      </c>
      <c r="G6" s="604">
        <v>4720</v>
      </c>
      <c r="H6" s="604">
        <v>75326</v>
      </c>
      <c r="I6" s="604">
        <v>21007</v>
      </c>
      <c r="J6" s="604">
        <v>162388</v>
      </c>
      <c r="K6" s="604">
        <v>101465</v>
      </c>
      <c r="L6" s="604">
        <v>6137</v>
      </c>
      <c r="M6" s="604">
        <v>47460</v>
      </c>
    </row>
    <row r="7" spans="1:14">
      <c r="A7" s="968" t="s">
        <v>13</v>
      </c>
      <c r="B7" s="608">
        <v>2277</v>
      </c>
      <c r="C7" s="608">
        <v>29064</v>
      </c>
      <c r="D7" s="608">
        <v>4324</v>
      </c>
      <c r="E7" s="608">
        <v>141</v>
      </c>
      <c r="F7" s="608">
        <v>2066</v>
      </c>
      <c r="G7" s="608">
        <v>330</v>
      </c>
      <c r="H7" s="608">
        <v>8230</v>
      </c>
      <c r="I7" s="608">
        <v>2904</v>
      </c>
      <c r="J7" s="608">
        <v>29165</v>
      </c>
      <c r="K7" s="608">
        <v>7852</v>
      </c>
      <c r="L7" s="608" t="s">
        <v>39</v>
      </c>
      <c r="M7" s="608">
        <v>337</v>
      </c>
    </row>
    <row r="8" spans="1:14">
      <c r="A8" s="666" t="s">
        <v>14</v>
      </c>
      <c r="B8" s="604" t="s">
        <v>39</v>
      </c>
      <c r="C8" s="604">
        <v>921</v>
      </c>
      <c r="D8" s="604" t="s">
        <v>39</v>
      </c>
      <c r="E8" s="604" t="s">
        <v>39</v>
      </c>
      <c r="F8" s="604" t="s">
        <v>39</v>
      </c>
      <c r="G8" s="604" t="s">
        <v>39</v>
      </c>
      <c r="H8" s="604">
        <v>23</v>
      </c>
      <c r="I8" s="604">
        <v>4</v>
      </c>
      <c r="J8" s="604">
        <v>457</v>
      </c>
      <c r="K8" s="604">
        <v>595</v>
      </c>
      <c r="L8" s="604" t="s">
        <v>39</v>
      </c>
      <c r="M8" s="604" t="s">
        <v>39</v>
      </c>
    </row>
    <row r="9" spans="1:14">
      <c r="A9" s="968" t="s">
        <v>15</v>
      </c>
      <c r="B9" s="608">
        <v>2</v>
      </c>
      <c r="C9" s="608">
        <v>6460</v>
      </c>
      <c r="D9" s="608">
        <v>1100</v>
      </c>
      <c r="E9" s="608" t="s">
        <v>39</v>
      </c>
      <c r="F9" s="608">
        <v>67</v>
      </c>
      <c r="G9" s="608">
        <v>192</v>
      </c>
      <c r="H9" s="608">
        <v>928</v>
      </c>
      <c r="I9" s="608">
        <v>214</v>
      </c>
      <c r="J9" s="608">
        <v>1902</v>
      </c>
      <c r="K9" s="608">
        <v>2062</v>
      </c>
      <c r="L9" s="608" t="s">
        <v>39</v>
      </c>
      <c r="M9" s="608">
        <v>430</v>
      </c>
    </row>
    <row r="10" spans="1:14">
      <c r="A10" s="666" t="s">
        <v>16</v>
      </c>
      <c r="B10" s="604" t="s">
        <v>39</v>
      </c>
      <c r="C10" s="604">
        <v>3112</v>
      </c>
      <c r="D10" s="604" t="s">
        <v>39</v>
      </c>
      <c r="E10" s="604" t="s">
        <v>39</v>
      </c>
      <c r="F10" s="604" t="s">
        <v>39</v>
      </c>
      <c r="G10" s="604" t="s">
        <v>39</v>
      </c>
      <c r="H10" s="604">
        <v>382</v>
      </c>
      <c r="I10" s="604" t="s">
        <v>39</v>
      </c>
      <c r="J10" s="604" t="s">
        <v>39</v>
      </c>
      <c r="K10" s="604">
        <v>3811</v>
      </c>
      <c r="L10" s="604" t="s">
        <v>39</v>
      </c>
      <c r="M10" s="604">
        <v>194</v>
      </c>
    </row>
    <row r="11" spans="1:14">
      <c r="A11" s="968" t="s">
        <v>17</v>
      </c>
      <c r="B11" s="608" t="s">
        <v>39</v>
      </c>
      <c r="C11" s="608">
        <v>4130</v>
      </c>
      <c r="D11" s="608">
        <v>83</v>
      </c>
      <c r="E11" s="608" t="s">
        <v>39</v>
      </c>
      <c r="F11" s="608">
        <v>456</v>
      </c>
      <c r="G11" s="608" t="s">
        <v>39</v>
      </c>
      <c r="H11" s="608">
        <v>541</v>
      </c>
      <c r="I11" s="608">
        <v>162</v>
      </c>
      <c r="J11" s="608">
        <v>8535</v>
      </c>
      <c r="K11" s="608">
        <v>5077</v>
      </c>
      <c r="L11" s="608" t="s">
        <v>39</v>
      </c>
      <c r="M11" s="608">
        <v>4390</v>
      </c>
    </row>
    <row r="12" spans="1:14">
      <c r="A12" s="666" t="s">
        <v>18</v>
      </c>
      <c r="B12" s="604" t="s">
        <v>39</v>
      </c>
      <c r="C12" s="604">
        <v>12336</v>
      </c>
      <c r="D12" s="604">
        <v>1141</v>
      </c>
      <c r="E12" s="604" t="s">
        <v>39</v>
      </c>
      <c r="F12" s="604" t="s">
        <v>39</v>
      </c>
      <c r="G12" s="604">
        <v>164</v>
      </c>
      <c r="H12" s="604">
        <v>1193</v>
      </c>
      <c r="I12" s="604">
        <v>122</v>
      </c>
      <c r="J12" s="604">
        <v>1109</v>
      </c>
      <c r="K12" s="604">
        <v>3595</v>
      </c>
      <c r="L12" s="604" t="s">
        <v>39</v>
      </c>
      <c r="M12" s="604">
        <v>881</v>
      </c>
    </row>
    <row r="13" spans="1:14">
      <c r="A13" s="968" t="s">
        <v>19</v>
      </c>
      <c r="B13" s="608" t="s">
        <v>39</v>
      </c>
      <c r="C13" s="608">
        <v>5246</v>
      </c>
      <c r="D13" s="608">
        <v>970</v>
      </c>
      <c r="E13" s="608" t="s">
        <v>39</v>
      </c>
      <c r="F13" s="608">
        <v>283</v>
      </c>
      <c r="G13" s="608">
        <v>142</v>
      </c>
      <c r="H13" s="608">
        <v>375</v>
      </c>
      <c r="I13" s="608">
        <v>56</v>
      </c>
      <c r="J13" s="608">
        <v>5993</v>
      </c>
      <c r="K13" s="608">
        <v>541</v>
      </c>
      <c r="L13" s="608" t="s">
        <v>39</v>
      </c>
      <c r="M13" s="608">
        <v>6173</v>
      </c>
    </row>
    <row r="14" spans="1:14">
      <c r="A14" s="666" t="s">
        <v>20</v>
      </c>
      <c r="B14" s="604">
        <v>2065</v>
      </c>
      <c r="C14" s="604">
        <v>15002</v>
      </c>
      <c r="D14" s="604">
        <v>1756</v>
      </c>
      <c r="E14" s="604">
        <v>21</v>
      </c>
      <c r="F14" s="604">
        <v>278</v>
      </c>
      <c r="G14" s="604">
        <v>172</v>
      </c>
      <c r="H14" s="604">
        <v>4693</v>
      </c>
      <c r="I14" s="604">
        <v>2766</v>
      </c>
      <c r="J14" s="604">
        <v>13491</v>
      </c>
      <c r="K14" s="604">
        <v>9173</v>
      </c>
      <c r="L14" s="604" t="s">
        <v>39</v>
      </c>
      <c r="M14" s="604">
        <v>1301</v>
      </c>
    </row>
    <row r="15" spans="1:14">
      <c r="A15" s="968" t="s">
        <v>21</v>
      </c>
      <c r="B15" s="608">
        <v>11293</v>
      </c>
      <c r="C15" s="608">
        <v>129461</v>
      </c>
      <c r="D15" s="608">
        <v>19694</v>
      </c>
      <c r="E15" s="608">
        <v>6478</v>
      </c>
      <c r="F15" s="608">
        <v>14095</v>
      </c>
      <c r="G15" s="608">
        <v>3120</v>
      </c>
      <c r="H15" s="608">
        <v>50504</v>
      </c>
      <c r="I15" s="608">
        <v>12266</v>
      </c>
      <c r="J15" s="608">
        <v>97489</v>
      </c>
      <c r="K15" s="608">
        <v>55830</v>
      </c>
      <c r="L15" s="608">
        <v>5510</v>
      </c>
      <c r="M15" s="608">
        <v>29776</v>
      </c>
    </row>
    <row r="16" spans="1:14">
      <c r="A16" s="666" t="s">
        <v>22</v>
      </c>
      <c r="B16" s="604" t="s">
        <v>39</v>
      </c>
      <c r="C16" s="604">
        <v>13921</v>
      </c>
      <c r="D16" s="604">
        <v>790</v>
      </c>
      <c r="E16" s="604" t="s">
        <v>39</v>
      </c>
      <c r="F16" s="604">
        <v>133</v>
      </c>
      <c r="G16" s="604">
        <v>600</v>
      </c>
      <c r="H16" s="604">
        <v>4383</v>
      </c>
      <c r="I16" s="604">
        <v>1915</v>
      </c>
      <c r="J16" s="604">
        <v>1753</v>
      </c>
      <c r="K16" s="604">
        <v>9404</v>
      </c>
      <c r="L16" s="604">
        <v>627</v>
      </c>
      <c r="M16" s="604">
        <v>1132</v>
      </c>
    </row>
    <row r="17" spans="1:13" ht="17.25" customHeight="1">
      <c r="A17" s="968" t="s">
        <v>23</v>
      </c>
      <c r="B17" s="608">
        <v>19</v>
      </c>
      <c r="C17" s="608">
        <v>6443</v>
      </c>
      <c r="D17" s="608">
        <v>459</v>
      </c>
      <c r="E17" s="608" t="s">
        <v>39</v>
      </c>
      <c r="F17" s="608" t="s">
        <v>39</v>
      </c>
      <c r="G17" s="608" t="s">
        <v>39</v>
      </c>
      <c r="H17" s="608">
        <v>4074</v>
      </c>
      <c r="I17" s="608">
        <v>598</v>
      </c>
      <c r="J17" s="608">
        <v>2494</v>
      </c>
      <c r="K17" s="608">
        <v>3525</v>
      </c>
      <c r="L17" s="608" t="s">
        <v>39</v>
      </c>
      <c r="M17" s="608">
        <v>2846</v>
      </c>
    </row>
    <row r="18" spans="1:13">
      <c r="A18" s="710" t="s">
        <v>113</v>
      </c>
      <c r="B18" s="604">
        <v>11432</v>
      </c>
      <c r="C18" s="604">
        <v>328809</v>
      </c>
      <c r="D18" s="604">
        <v>55968</v>
      </c>
      <c r="E18" s="604">
        <v>3785</v>
      </c>
      <c r="F18" s="604">
        <v>7882</v>
      </c>
      <c r="G18" s="604">
        <v>5633</v>
      </c>
      <c r="H18" s="604">
        <v>23782</v>
      </c>
      <c r="I18" s="604">
        <v>7466</v>
      </c>
      <c r="J18" s="604">
        <v>116079</v>
      </c>
      <c r="K18" s="604">
        <v>38779</v>
      </c>
      <c r="L18" s="604">
        <v>5690</v>
      </c>
      <c r="M18" s="604">
        <v>23735</v>
      </c>
    </row>
    <row r="19" spans="1:13">
      <c r="A19" s="968" t="s">
        <v>25</v>
      </c>
      <c r="B19" s="608">
        <v>350</v>
      </c>
      <c r="C19" s="608">
        <v>21009</v>
      </c>
      <c r="D19" s="608">
        <v>89</v>
      </c>
      <c r="E19" s="608" t="s">
        <v>39</v>
      </c>
      <c r="F19" s="608" t="s">
        <v>39</v>
      </c>
      <c r="G19" s="608" t="s">
        <v>39</v>
      </c>
      <c r="H19" s="608">
        <v>609</v>
      </c>
      <c r="I19" s="608">
        <v>343</v>
      </c>
      <c r="J19" s="608">
        <v>2775</v>
      </c>
      <c r="K19" s="608">
        <v>7567</v>
      </c>
      <c r="L19" s="608" t="s">
        <v>39</v>
      </c>
      <c r="M19" s="608">
        <v>2296</v>
      </c>
    </row>
    <row r="20" spans="1:13">
      <c r="A20" s="666" t="s">
        <v>26</v>
      </c>
      <c r="B20" s="604">
        <v>21</v>
      </c>
      <c r="C20" s="604">
        <v>4786</v>
      </c>
      <c r="D20" s="604">
        <v>387</v>
      </c>
      <c r="E20" s="604" t="s">
        <v>39</v>
      </c>
      <c r="F20" s="604">
        <v>161</v>
      </c>
      <c r="G20" s="604" t="s">
        <v>39</v>
      </c>
      <c r="H20" s="604">
        <v>1542</v>
      </c>
      <c r="I20" s="604" t="s">
        <v>39</v>
      </c>
      <c r="J20" s="604">
        <v>1</v>
      </c>
      <c r="K20" s="604">
        <v>240</v>
      </c>
      <c r="L20" s="604" t="s">
        <v>39</v>
      </c>
      <c r="M20" s="604">
        <v>448</v>
      </c>
    </row>
    <row r="21" spans="1:13">
      <c r="A21" s="968" t="s">
        <v>27</v>
      </c>
      <c r="B21" s="608">
        <v>10608</v>
      </c>
      <c r="C21" s="608">
        <v>228026</v>
      </c>
      <c r="D21" s="608">
        <v>49343</v>
      </c>
      <c r="E21" s="608">
        <v>3785</v>
      </c>
      <c r="F21" s="608">
        <v>6610</v>
      </c>
      <c r="G21" s="608">
        <v>5507</v>
      </c>
      <c r="H21" s="608">
        <v>15078</v>
      </c>
      <c r="I21" s="608">
        <v>4958</v>
      </c>
      <c r="J21" s="608">
        <v>82046</v>
      </c>
      <c r="K21" s="608">
        <v>19203</v>
      </c>
      <c r="L21" s="608">
        <v>5690</v>
      </c>
      <c r="M21" s="608">
        <v>11215</v>
      </c>
    </row>
    <row r="22" spans="1:13">
      <c r="A22" s="666" t="s">
        <v>28</v>
      </c>
      <c r="B22" s="604" t="s">
        <v>39</v>
      </c>
      <c r="C22" s="604">
        <v>6262</v>
      </c>
      <c r="D22" s="604">
        <v>27</v>
      </c>
      <c r="E22" s="604" t="s">
        <v>39</v>
      </c>
      <c r="F22" s="604" t="s">
        <v>39</v>
      </c>
      <c r="G22" s="604" t="s">
        <v>39</v>
      </c>
      <c r="H22" s="604">
        <v>582</v>
      </c>
      <c r="I22" s="604">
        <v>136</v>
      </c>
      <c r="J22" s="604">
        <v>1332</v>
      </c>
      <c r="K22" s="604">
        <v>3762</v>
      </c>
      <c r="L22" s="604" t="s">
        <v>39</v>
      </c>
      <c r="M22" s="604">
        <v>655</v>
      </c>
    </row>
    <row r="23" spans="1:13">
      <c r="A23" s="968" t="s">
        <v>29</v>
      </c>
      <c r="B23" s="608">
        <v>453</v>
      </c>
      <c r="C23" s="608">
        <v>62736</v>
      </c>
      <c r="D23" s="608">
        <v>6035</v>
      </c>
      <c r="E23" s="608" t="s">
        <v>39</v>
      </c>
      <c r="F23" s="608">
        <v>1111</v>
      </c>
      <c r="G23" s="608">
        <v>126</v>
      </c>
      <c r="H23" s="608">
        <v>5929</v>
      </c>
      <c r="I23" s="608">
        <v>2016</v>
      </c>
      <c r="J23" s="608">
        <v>29319</v>
      </c>
      <c r="K23" s="608">
        <v>8007</v>
      </c>
      <c r="L23" s="608" t="s">
        <v>39</v>
      </c>
      <c r="M23" s="608">
        <v>6259</v>
      </c>
    </row>
    <row r="24" spans="1:13" ht="18" customHeight="1">
      <c r="A24" s="666" t="s">
        <v>30</v>
      </c>
      <c r="B24" s="604" t="s">
        <v>39</v>
      </c>
      <c r="C24" s="604">
        <v>5990</v>
      </c>
      <c r="D24" s="604">
        <v>87</v>
      </c>
      <c r="E24" s="604" t="s">
        <v>39</v>
      </c>
      <c r="F24" s="604" t="s">
        <v>39</v>
      </c>
      <c r="G24" s="604" t="s">
        <v>39</v>
      </c>
      <c r="H24" s="604">
        <v>42</v>
      </c>
      <c r="I24" s="604">
        <v>13</v>
      </c>
      <c r="J24" s="604">
        <v>606</v>
      </c>
      <c r="K24" s="604" t="s">
        <v>39</v>
      </c>
      <c r="L24" s="604" t="s">
        <v>39</v>
      </c>
      <c r="M24" s="604">
        <v>2862</v>
      </c>
    </row>
    <row r="25" spans="1:13">
      <c r="A25" s="709" t="s">
        <v>112</v>
      </c>
      <c r="B25" s="608" t="s">
        <v>39</v>
      </c>
      <c r="C25" s="608">
        <v>15290</v>
      </c>
      <c r="D25" s="608" t="s">
        <v>39</v>
      </c>
      <c r="E25" s="608" t="s">
        <v>39</v>
      </c>
      <c r="F25" s="608">
        <v>3569</v>
      </c>
      <c r="G25" s="608">
        <v>50</v>
      </c>
      <c r="H25" s="608">
        <v>93</v>
      </c>
      <c r="I25" s="608">
        <v>152</v>
      </c>
      <c r="J25" s="608">
        <v>21345</v>
      </c>
      <c r="K25" s="608">
        <v>10994</v>
      </c>
      <c r="L25" s="608" t="s">
        <v>39</v>
      </c>
      <c r="M25" s="608">
        <v>30</v>
      </c>
    </row>
    <row r="26" spans="1:13">
      <c r="A26" s="666" t="s">
        <v>78</v>
      </c>
      <c r="B26" s="604" t="s">
        <v>39</v>
      </c>
      <c r="C26" s="604">
        <v>934</v>
      </c>
      <c r="D26" s="604" t="s">
        <v>39</v>
      </c>
      <c r="E26" s="604" t="s">
        <v>39</v>
      </c>
      <c r="F26" s="604" t="s">
        <v>39</v>
      </c>
      <c r="G26" s="604" t="s">
        <v>39</v>
      </c>
      <c r="H26" s="604" t="s">
        <v>39</v>
      </c>
      <c r="I26" s="604" t="s">
        <v>39</v>
      </c>
      <c r="J26" s="604">
        <v>3930</v>
      </c>
      <c r="K26" s="604">
        <v>663</v>
      </c>
      <c r="L26" s="604" t="s">
        <v>39</v>
      </c>
      <c r="M26" s="604" t="s">
        <v>39</v>
      </c>
    </row>
    <row r="27" spans="1:13">
      <c r="A27" s="968" t="s">
        <v>84</v>
      </c>
      <c r="B27" s="608" t="s">
        <v>39</v>
      </c>
      <c r="C27" s="608">
        <v>7046</v>
      </c>
      <c r="D27" s="608" t="s">
        <v>39</v>
      </c>
      <c r="E27" s="608" t="s">
        <v>39</v>
      </c>
      <c r="F27" s="608">
        <v>2725</v>
      </c>
      <c r="G27" s="608" t="s">
        <v>39</v>
      </c>
      <c r="H27" s="608" t="s">
        <v>39</v>
      </c>
      <c r="I27" s="608">
        <v>152</v>
      </c>
      <c r="J27" s="608">
        <v>6592</v>
      </c>
      <c r="K27" s="608">
        <v>2490</v>
      </c>
      <c r="L27" s="608" t="s">
        <v>39</v>
      </c>
      <c r="M27" s="608" t="s">
        <v>39</v>
      </c>
    </row>
    <row r="28" spans="1:13">
      <c r="A28" s="666" t="s">
        <v>77</v>
      </c>
      <c r="B28" s="604" t="s">
        <v>39</v>
      </c>
      <c r="C28" s="604">
        <v>1091</v>
      </c>
      <c r="D28" s="604" t="s">
        <v>39</v>
      </c>
      <c r="E28" s="604" t="s">
        <v>39</v>
      </c>
      <c r="F28" s="604" t="s">
        <v>39</v>
      </c>
      <c r="G28" s="604" t="s">
        <v>39</v>
      </c>
      <c r="H28" s="604" t="s">
        <v>39</v>
      </c>
      <c r="I28" s="604" t="s">
        <v>39</v>
      </c>
      <c r="J28" s="604">
        <v>3049</v>
      </c>
      <c r="K28" s="604">
        <v>2917</v>
      </c>
      <c r="L28" s="604" t="s">
        <v>39</v>
      </c>
      <c r="M28" s="604" t="s">
        <v>39</v>
      </c>
    </row>
    <row r="29" spans="1:13">
      <c r="A29" s="968" t="s">
        <v>83</v>
      </c>
      <c r="B29" s="608" t="s">
        <v>39</v>
      </c>
      <c r="C29" s="608">
        <v>1062</v>
      </c>
      <c r="D29" s="608" t="s">
        <v>39</v>
      </c>
      <c r="E29" s="608" t="s">
        <v>39</v>
      </c>
      <c r="F29" s="608" t="s">
        <v>39</v>
      </c>
      <c r="G29" s="608" t="s">
        <v>39</v>
      </c>
      <c r="H29" s="608" t="s">
        <v>39</v>
      </c>
      <c r="I29" s="608" t="s">
        <v>39</v>
      </c>
      <c r="J29" s="608">
        <v>3696</v>
      </c>
      <c r="K29" s="608">
        <v>2</v>
      </c>
      <c r="L29" s="608" t="s">
        <v>39</v>
      </c>
      <c r="M29" s="608" t="s">
        <v>39</v>
      </c>
    </row>
    <row r="30" spans="1:13">
      <c r="A30" s="666" t="s">
        <v>76</v>
      </c>
      <c r="B30" s="604" t="s">
        <v>39</v>
      </c>
      <c r="C30" s="604">
        <v>3910</v>
      </c>
      <c r="D30" s="604" t="s">
        <v>39</v>
      </c>
      <c r="E30" s="604" t="s">
        <v>39</v>
      </c>
      <c r="F30" s="604">
        <v>344</v>
      </c>
      <c r="G30" s="604">
        <v>50</v>
      </c>
      <c r="H30" s="604">
        <v>93</v>
      </c>
      <c r="I30" s="604" t="s">
        <v>39</v>
      </c>
      <c r="J30" s="604">
        <v>196</v>
      </c>
      <c r="K30" s="604">
        <v>2922</v>
      </c>
      <c r="L30" s="604" t="s">
        <v>39</v>
      </c>
      <c r="M30" s="604">
        <v>30</v>
      </c>
    </row>
    <row r="31" spans="1:13" ht="17.25" customHeight="1">
      <c r="A31" s="968" t="s">
        <v>75</v>
      </c>
      <c r="B31" s="608" t="s">
        <v>39</v>
      </c>
      <c r="C31" s="608">
        <v>1247</v>
      </c>
      <c r="D31" s="608" t="s">
        <v>39</v>
      </c>
      <c r="E31" s="608" t="s">
        <v>39</v>
      </c>
      <c r="F31" s="608">
        <v>500</v>
      </c>
      <c r="G31" s="608" t="s">
        <v>39</v>
      </c>
      <c r="H31" s="608" t="s">
        <v>39</v>
      </c>
      <c r="I31" s="608" t="s">
        <v>39</v>
      </c>
      <c r="J31" s="608">
        <v>3882</v>
      </c>
      <c r="K31" s="608">
        <v>2000</v>
      </c>
      <c r="L31" s="608" t="s">
        <v>39</v>
      </c>
      <c r="M31" s="608" t="s">
        <v>39</v>
      </c>
    </row>
    <row r="32" spans="1:13" ht="14.25" customHeight="1">
      <c r="A32" s="710" t="s">
        <v>111</v>
      </c>
      <c r="B32" s="604" t="s">
        <v>39</v>
      </c>
      <c r="C32" s="604">
        <v>351</v>
      </c>
      <c r="D32" s="604" t="s">
        <v>39</v>
      </c>
      <c r="E32" s="604" t="s">
        <v>39</v>
      </c>
      <c r="F32" s="604" t="s">
        <v>39</v>
      </c>
      <c r="G32" s="604" t="s">
        <v>39</v>
      </c>
      <c r="H32" s="604" t="s">
        <v>39</v>
      </c>
      <c r="I32" s="604" t="s">
        <v>39</v>
      </c>
      <c r="J32" s="604">
        <v>3647</v>
      </c>
      <c r="K32" s="604" t="s">
        <v>39</v>
      </c>
      <c r="L32" s="604" t="s">
        <v>39</v>
      </c>
      <c r="M32" s="604" t="s">
        <v>39</v>
      </c>
    </row>
    <row r="33" spans="1:13">
      <c r="A33" s="968" t="s">
        <v>82</v>
      </c>
      <c r="B33" s="608" t="s">
        <v>39</v>
      </c>
      <c r="C33" s="608">
        <v>351</v>
      </c>
      <c r="D33" s="608" t="s">
        <v>39</v>
      </c>
      <c r="E33" s="608" t="s">
        <v>39</v>
      </c>
      <c r="F33" s="608" t="s">
        <v>39</v>
      </c>
      <c r="G33" s="608" t="s">
        <v>39</v>
      </c>
      <c r="H33" s="608" t="s">
        <v>39</v>
      </c>
      <c r="I33" s="608" t="s">
        <v>39</v>
      </c>
      <c r="J33" s="608">
        <v>3647</v>
      </c>
      <c r="K33" s="608" t="s">
        <v>39</v>
      </c>
      <c r="L33" s="608" t="s">
        <v>39</v>
      </c>
      <c r="M33" s="608" t="s">
        <v>39</v>
      </c>
    </row>
    <row r="34" spans="1:13" ht="8.25" customHeight="1">
      <c r="A34" s="1250"/>
      <c r="B34" s="1250"/>
      <c r="C34" s="1250"/>
      <c r="D34" s="1250"/>
      <c r="E34" s="1250"/>
      <c r="F34" s="1250"/>
      <c r="G34" s="1250"/>
      <c r="H34" s="1250"/>
      <c r="I34" s="1250"/>
      <c r="J34" s="1250"/>
      <c r="K34" s="1250"/>
      <c r="L34" s="1250"/>
      <c r="M34" s="1250"/>
    </row>
    <row r="35" spans="1:13">
      <c r="A35" s="981"/>
      <c r="B35" s="981"/>
      <c r="C35" s="981"/>
      <c r="D35" s="981"/>
      <c r="E35" s="981"/>
      <c r="F35" s="981"/>
      <c r="G35" s="981"/>
      <c r="H35" s="981"/>
      <c r="I35" s="981"/>
      <c r="J35" s="981"/>
      <c r="K35" s="981"/>
      <c r="L35" s="981"/>
      <c r="M35" s="981"/>
    </row>
  </sheetData>
  <mergeCells count="4">
    <mergeCell ref="A1:M1"/>
    <mergeCell ref="A3:A4"/>
    <mergeCell ref="B3:M3"/>
    <mergeCell ref="A34:M34"/>
  </mergeCells>
  <hyperlinks>
    <hyperlink ref="N1" location="INDICE!A32" display="INDICE"/>
  </hyperlinks>
  <printOptions horizontalCentered="1"/>
  <pageMargins left="0.51181102362204722" right="0.51181102362204722" top="1.1023622047244095" bottom="0.51181102362204722" header="0.11811023622047245" footer="0.23622047244094491"/>
  <pageSetup paperSize="9" scale="81" firstPageNumber="127" orientation="landscape" useFirstPageNumber="1" r:id="rId1"/>
  <headerFooter scaleWithDoc="0">
    <oddHeader>&amp;C&amp;G</oddHeader>
    <oddFooter>&amp;C&amp;12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117</vt:i4>
      </vt:variant>
      <vt:variant>
        <vt:lpstr>Rangos con nombre</vt:lpstr>
      </vt:variant>
      <vt:variant>
        <vt:i4>120</vt:i4>
      </vt:variant>
    </vt:vector>
  </HeadingPairs>
  <TitlesOfParts>
    <vt:vector size="237" baseType="lpstr">
      <vt:lpstr>ga8</vt:lpstr>
      <vt:lpstr>g8</vt:lpstr>
      <vt:lpstr>INDICE</vt:lpstr>
      <vt:lpstr>1.1.1</vt:lpstr>
      <vt:lpstr>1.1.2</vt:lpstr>
      <vt:lpstr>2.1.1</vt:lpstr>
      <vt:lpstr>2.1.2</vt:lpstr>
      <vt:lpstr>2.1.3</vt:lpstr>
      <vt:lpstr>2.1.4</vt:lpstr>
      <vt:lpstr>2.1.5</vt:lpstr>
      <vt:lpstr>2.1.6 </vt:lpstr>
      <vt:lpstr>2.1.7</vt:lpstr>
      <vt:lpstr>2.1.8</vt:lpstr>
      <vt:lpstr>2.1.9</vt:lpstr>
      <vt:lpstr>2.1.10</vt:lpstr>
      <vt:lpstr>2.1.11</vt:lpstr>
      <vt:lpstr>2.1.12</vt:lpstr>
      <vt:lpstr>GRAF6a</vt:lpstr>
      <vt:lpstr>3.1.1</vt:lpstr>
      <vt:lpstr>3.1.2</vt:lpstr>
      <vt:lpstr>4.1.1</vt:lpstr>
      <vt:lpstr>4.1.2</vt:lpstr>
      <vt:lpstr>4.1.3</vt:lpstr>
      <vt:lpstr>4.1.4</vt:lpstr>
      <vt:lpstr>4.1.5</vt:lpstr>
      <vt:lpstr>4.1.6</vt:lpstr>
      <vt:lpstr>4.1.7</vt:lpstr>
      <vt:lpstr>4.1.8</vt:lpstr>
      <vt:lpstr>4.1.9</vt:lpstr>
      <vt:lpstr>4.1.10</vt:lpstr>
      <vt:lpstr>4.1.11</vt:lpstr>
      <vt:lpstr>4.1.12</vt:lpstr>
      <vt:lpstr>4.1.13</vt:lpstr>
      <vt:lpstr>4.1.14</vt:lpstr>
      <vt:lpstr>4.1.15</vt:lpstr>
      <vt:lpstr>4.1.16</vt:lpstr>
      <vt:lpstr>4.1.17</vt:lpstr>
      <vt:lpstr>4.1.18.1</vt:lpstr>
      <vt:lpstr>4.1.18.2</vt:lpstr>
      <vt:lpstr>4.1.19</vt:lpstr>
      <vt:lpstr>4.1.20</vt:lpstr>
      <vt:lpstr>4.1.21</vt:lpstr>
      <vt:lpstr>4.1.22</vt:lpstr>
      <vt:lpstr>4.1.23</vt:lpstr>
      <vt:lpstr>4.1.24</vt:lpstr>
      <vt:lpstr>4.1.25.1</vt:lpstr>
      <vt:lpstr>4.1.25.2</vt:lpstr>
      <vt:lpstr>4.1.26</vt:lpstr>
      <vt:lpstr>4.1.27</vt:lpstr>
      <vt:lpstr>4.1.28</vt:lpstr>
      <vt:lpstr>4.1.29</vt:lpstr>
      <vt:lpstr>4.1.30</vt:lpstr>
      <vt:lpstr>4.1.31</vt:lpstr>
      <vt:lpstr>4.1.32</vt:lpstr>
      <vt:lpstr>4.1.33</vt:lpstr>
      <vt:lpstr>4.1.34</vt:lpstr>
      <vt:lpstr>ANX2001</vt:lpstr>
      <vt:lpstr>ANX2002</vt:lpstr>
      <vt:lpstr>4.1.35</vt:lpstr>
      <vt:lpstr>4.1.36</vt:lpstr>
      <vt:lpstr>4.1.37</vt:lpstr>
      <vt:lpstr>4.1.38</vt:lpstr>
      <vt:lpstr>4.1.39</vt:lpstr>
      <vt:lpstr>4.1.40</vt:lpstr>
      <vt:lpstr>4.1.41</vt:lpstr>
      <vt:lpstr>4.1.42</vt:lpstr>
      <vt:lpstr>4.1.43</vt:lpstr>
      <vt:lpstr>4.1.44</vt:lpstr>
      <vt:lpstr>4.1.45.1</vt:lpstr>
      <vt:lpstr>4.1.45.2</vt:lpstr>
      <vt:lpstr>4.1.46</vt:lpstr>
      <vt:lpstr>4.1.47</vt:lpstr>
      <vt:lpstr>4.1.48</vt:lpstr>
      <vt:lpstr>4.1.49</vt:lpstr>
      <vt:lpstr>4.1.50</vt:lpstr>
      <vt:lpstr>4.1.51</vt:lpstr>
      <vt:lpstr>4.1.52.1</vt:lpstr>
      <vt:lpstr>4.1.52.2</vt:lpstr>
      <vt:lpstr>4.1.53</vt:lpstr>
      <vt:lpstr>4.1.54</vt:lpstr>
      <vt:lpstr>4.1.55</vt:lpstr>
      <vt:lpstr>4.1.56</vt:lpstr>
      <vt:lpstr>4.1.57</vt:lpstr>
      <vt:lpstr>4.1.58</vt:lpstr>
      <vt:lpstr>4.1.59</vt:lpstr>
      <vt:lpstr>4.1.60</vt:lpstr>
      <vt:lpstr>4.1.61</vt:lpstr>
      <vt:lpstr>4.1.62</vt:lpstr>
      <vt:lpstr>4.1.63</vt:lpstr>
      <vt:lpstr>4.1.64</vt:lpstr>
      <vt:lpstr>4.1.65</vt:lpstr>
      <vt:lpstr>4.1.66</vt:lpstr>
      <vt:lpstr>4.1.67</vt:lpstr>
      <vt:lpstr>4.1.68.1</vt:lpstr>
      <vt:lpstr>4.1.68.2</vt:lpstr>
      <vt:lpstr>4.1.69</vt:lpstr>
      <vt:lpstr>4.1.70</vt:lpstr>
      <vt:lpstr>4.1.71</vt:lpstr>
      <vt:lpstr>4.1.72</vt:lpstr>
      <vt:lpstr>4.1.73</vt:lpstr>
      <vt:lpstr>4.1.74</vt:lpstr>
      <vt:lpstr>4.1.75</vt:lpstr>
      <vt:lpstr>5.1.1</vt:lpstr>
      <vt:lpstr>5.1.2</vt:lpstr>
      <vt:lpstr>5.1.3</vt:lpstr>
      <vt:lpstr>5.1.4</vt:lpstr>
      <vt:lpstr>5.1.5</vt:lpstr>
      <vt:lpstr>5.1.6</vt:lpstr>
      <vt:lpstr>5.1.7</vt:lpstr>
      <vt:lpstr>5.1.8</vt:lpstr>
      <vt:lpstr>5.1.9</vt:lpstr>
      <vt:lpstr>5.1.10</vt:lpstr>
      <vt:lpstr>6.1.1</vt:lpstr>
      <vt:lpstr>6.1.2</vt:lpstr>
      <vt:lpstr>6.1.3</vt:lpstr>
      <vt:lpstr>6.1.4</vt:lpstr>
      <vt:lpstr>6.1.5</vt:lpstr>
      <vt:lpstr>'1.1.1'!Área_de_impresión</vt:lpstr>
      <vt:lpstr>'1.1.2'!Área_de_impresión</vt:lpstr>
      <vt:lpstr>'2.1.1'!Área_de_impresión</vt:lpstr>
      <vt:lpstr>'2.1.10'!Área_de_impresión</vt:lpstr>
      <vt:lpstr>'2.1.11'!Área_de_impresión</vt:lpstr>
      <vt:lpstr>'2.1.12'!Área_de_impresión</vt:lpstr>
      <vt:lpstr>'2.1.2'!Área_de_impresión</vt:lpstr>
      <vt:lpstr>'2.1.3'!Área_de_impresión</vt:lpstr>
      <vt:lpstr>'2.1.4'!Área_de_impresión</vt:lpstr>
      <vt:lpstr>'2.1.5'!Área_de_impresión</vt:lpstr>
      <vt:lpstr>'2.1.6 '!Área_de_impresión</vt:lpstr>
      <vt:lpstr>'2.1.7'!Área_de_impresión</vt:lpstr>
      <vt:lpstr>'2.1.8'!Área_de_impresión</vt:lpstr>
      <vt:lpstr>'2.1.9'!Área_de_impresión</vt:lpstr>
      <vt:lpstr>'3.1.1'!Área_de_impresión</vt:lpstr>
      <vt:lpstr>'3.1.2'!Área_de_impresión</vt:lpstr>
      <vt:lpstr>'4.1.1'!Área_de_impresión</vt:lpstr>
      <vt:lpstr>'4.1.10'!Área_de_impresión</vt:lpstr>
      <vt:lpstr>'4.1.11'!Área_de_impresión</vt:lpstr>
      <vt:lpstr>'4.1.12'!Área_de_impresión</vt:lpstr>
      <vt:lpstr>'4.1.13'!Área_de_impresión</vt:lpstr>
      <vt:lpstr>'4.1.14'!Área_de_impresión</vt:lpstr>
      <vt:lpstr>'4.1.15'!Área_de_impresión</vt:lpstr>
      <vt:lpstr>'4.1.16'!Área_de_impresión</vt:lpstr>
      <vt:lpstr>'4.1.17'!Área_de_impresión</vt:lpstr>
      <vt:lpstr>'4.1.18.1'!Área_de_impresión</vt:lpstr>
      <vt:lpstr>'4.1.18.2'!Área_de_impresión</vt:lpstr>
      <vt:lpstr>'4.1.19'!Área_de_impresión</vt:lpstr>
      <vt:lpstr>'4.1.2'!Área_de_impresión</vt:lpstr>
      <vt:lpstr>'4.1.20'!Área_de_impresión</vt:lpstr>
      <vt:lpstr>'4.1.21'!Área_de_impresión</vt:lpstr>
      <vt:lpstr>'4.1.22'!Área_de_impresión</vt:lpstr>
      <vt:lpstr>'4.1.23'!Área_de_impresión</vt:lpstr>
      <vt:lpstr>'4.1.24'!Área_de_impresión</vt:lpstr>
      <vt:lpstr>'4.1.25.1'!Área_de_impresión</vt:lpstr>
      <vt:lpstr>'4.1.25.2'!Área_de_impresión</vt:lpstr>
      <vt:lpstr>'4.1.26'!Área_de_impresión</vt:lpstr>
      <vt:lpstr>'4.1.27'!Área_de_impresión</vt:lpstr>
      <vt:lpstr>'4.1.28'!Área_de_impresión</vt:lpstr>
      <vt:lpstr>'4.1.29'!Área_de_impresión</vt:lpstr>
      <vt:lpstr>'4.1.3'!Área_de_impresión</vt:lpstr>
      <vt:lpstr>'4.1.30'!Área_de_impresión</vt:lpstr>
      <vt:lpstr>'4.1.31'!Área_de_impresión</vt:lpstr>
      <vt:lpstr>'4.1.32'!Área_de_impresión</vt:lpstr>
      <vt:lpstr>'4.1.33'!Área_de_impresión</vt:lpstr>
      <vt:lpstr>'4.1.34'!Área_de_impresión</vt:lpstr>
      <vt:lpstr>'4.1.35'!Área_de_impresión</vt:lpstr>
      <vt:lpstr>'4.1.36'!Área_de_impresión</vt:lpstr>
      <vt:lpstr>'4.1.37'!Área_de_impresión</vt:lpstr>
      <vt:lpstr>'4.1.38'!Área_de_impresión</vt:lpstr>
      <vt:lpstr>'4.1.39'!Área_de_impresión</vt:lpstr>
      <vt:lpstr>'4.1.4'!Área_de_impresión</vt:lpstr>
      <vt:lpstr>'4.1.40'!Área_de_impresión</vt:lpstr>
      <vt:lpstr>'4.1.41'!Área_de_impresión</vt:lpstr>
      <vt:lpstr>'4.1.42'!Área_de_impresión</vt:lpstr>
      <vt:lpstr>'4.1.43'!Área_de_impresión</vt:lpstr>
      <vt:lpstr>'4.1.44'!Área_de_impresión</vt:lpstr>
      <vt:lpstr>'4.1.45.1'!Área_de_impresión</vt:lpstr>
      <vt:lpstr>'4.1.45.2'!Área_de_impresión</vt:lpstr>
      <vt:lpstr>'4.1.46'!Área_de_impresión</vt:lpstr>
      <vt:lpstr>'4.1.47'!Área_de_impresión</vt:lpstr>
      <vt:lpstr>'4.1.48'!Área_de_impresión</vt:lpstr>
      <vt:lpstr>'4.1.49'!Área_de_impresión</vt:lpstr>
      <vt:lpstr>'4.1.5'!Área_de_impresión</vt:lpstr>
      <vt:lpstr>'4.1.50'!Área_de_impresión</vt:lpstr>
      <vt:lpstr>'4.1.51'!Área_de_impresión</vt:lpstr>
      <vt:lpstr>'4.1.52.1'!Área_de_impresión</vt:lpstr>
      <vt:lpstr>'4.1.52.2'!Área_de_impresión</vt:lpstr>
      <vt:lpstr>'4.1.53'!Área_de_impresión</vt:lpstr>
      <vt:lpstr>'4.1.54'!Área_de_impresión</vt:lpstr>
      <vt:lpstr>'4.1.55'!Área_de_impresión</vt:lpstr>
      <vt:lpstr>'4.1.56'!Área_de_impresión</vt:lpstr>
      <vt:lpstr>'4.1.57'!Área_de_impresión</vt:lpstr>
      <vt:lpstr>'4.1.58'!Área_de_impresión</vt:lpstr>
      <vt:lpstr>'4.1.59'!Área_de_impresión</vt:lpstr>
      <vt:lpstr>'4.1.6'!Área_de_impresión</vt:lpstr>
      <vt:lpstr>'4.1.60'!Área_de_impresión</vt:lpstr>
      <vt:lpstr>'4.1.61'!Área_de_impresión</vt:lpstr>
      <vt:lpstr>'4.1.62'!Área_de_impresión</vt:lpstr>
      <vt:lpstr>'4.1.63'!Área_de_impresión</vt:lpstr>
      <vt:lpstr>'4.1.64'!Área_de_impresión</vt:lpstr>
      <vt:lpstr>'4.1.65'!Área_de_impresión</vt:lpstr>
      <vt:lpstr>'4.1.66'!Área_de_impresión</vt:lpstr>
      <vt:lpstr>'4.1.67'!Área_de_impresión</vt:lpstr>
      <vt:lpstr>'4.1.68.1'!Área_de_impresión</vt:lpstr>
      <vt:lpstr>'4.1.68.2'!Área_de_impresión</vt:lpstr>
      <vt:lpstr>'4.1.69'!Área_de_impresión</vt:lpstr>
      <vt:lpstr>'4.1.7'!Área_de_impresión</vt:lpstr>
      <vt:lpstr>'4.1.70'!Área_de_impresión</vt:lpstr>
      <vt:lpstr>'4.1.71'!Área_de_impresión</vt:lpstr>
      <vt:lpstr>'4.1.72'!Área_de_impresión</vt:lpstr>
      <vt:lpstr>'4.1.73'!Área_de_impresión</vt:lpstr>
      <vt:lpstr>'4.1.74'!Área_de_impresión</vt:lpstr>
      <vt:lpstr>'4.1.75'!Área_de_impresión</vt:lpstr>
      <vt:lpstr>'4.1.8'!Área_de_impresión</vt:lpstr>
      <vt:lpstr>'4.1.9'!Área_de_impresión</vt:lpstr>
      <vt:lpstr>'5.1.1'!Área_de_impresión</vt:lpstr>
      <vt:lpstr>'5.1.10'!Área_de_impresión</vt:lpstr>
      <vt:lpstr>'5.1.2'!Área_de_impresión</vt:lpstr>
      <vt:lpstr>'5.1.3'!Área_de_impresión</vt:lpstr>
      <vt:lpstr>'5.1.4'!Área_de_impresión</vt:lpstr>
      <vt:lpstr>'5.1.5'!Área_de_impresión</vt:lpstr>
      <vt:lpstr>'5.1.6'!Área_de_impresión</vt:lpstr>
      <vt:lpstr>'5.1.7'!Área_de_impresión</vt:lpstr>
      <vt:lpstr>'5.1.8'!Área_de_impresión</vt:lpstr>
      <vt:lpstr>'5.1.9'!Área_de_impresión</vt:lpstr>
      <vt:lpstr>'6.1.1'!Área_de_impresión</vt:lpstr>
      <vt:lpstr>'6.1.2'!Área_de_impresión</vt:lpstr>
      <vt:lpstr>'6.1.3'!Área_de_impresión</vt:lpstr>
      <vt:lpstr>'6.1.4'!Área_de_impresión</vt:lpstr>
      <vt:lpstr>'6.1.5'!Área_de_impresión</vt:lpstr>
      <vt:lpstr>'ANX2002'!Área_de_impresión</vt:lpstr>
      <vt:lpstr>GRAF6a!Área_de_impresión</vt:lpstr>
      <vt:lpstr>'4.1.41'!Títulos_a_imprimir</vt:lpstr>
      <vt:lpstr>'4.1.42'!Títulos_a_imprimir</vt:lpstr>
      <vt:lpstr>'4.1.43'!Títulos_a_imprimir</vt:lpstr>
      <vt:lpstr>'4.1.56'!Títulos_a_imprimir</vt:lpstr>
      <vt:lpstr>'4.1.7'!Títulos_a_imprimir</vt:lpstr>
      <vt:lpstr>'4.1.8'!Títulos_a_imprimir</vt:lpstr>
      <vt:lpstr>'4.1.9'!Títulos_a_imprimir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jcyunga</dc:creator>
  <cp:lastModifiedBy>INEC Julio Cesar Yunga</cp:lastModifiedBy>
  <cp:lastPrinted>2015-02-25T16:34:06Z</cp:lastPrinted>
  <dcterms:created xsi:type="dcterms:W3CDTF">2012-12-21T16:15:43Z</dcterms:created>
  <dcterms:modified xsi:type="dcterms:W3CDTF">2015-02-25T16:34:34Z</dcterms:modified>
</cp:coreProperties>
</file>